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1600" windowHeight="1105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6" i="3" l="1"/>
  <c r="AT83" i="3" l="1"/>
  <c r="AO83" i="3"/>
  <c r="AJ83" i="3" l="1"/>
  <c r="AE83" i="3"/>
  <c r="AU249" i="3" l="1"/>
  <c r="AU256" i="3"/>
  <c r="AU251" i="3"/>
  <c r="AU239" i="3"/>
  <c r="AU237" i="3"/>
  <c r="AU246" i="3"/>
  <c r="AU245" i="3"/>
  <c r="AU243" i="3"/>
  <c r="AU242" i="3"/>
  <c r="AU244" i="3"/>
  <c r="AU259" i="3"/>
  <c r="AU238" i="3"/>
  <c r="AU241" i="3"/>
  <c r="AU247" i="3"/>
  <c r="AU248" i="3"/>
  <c r="AU240" i="3"/>
  <c r="AU254"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<sst xmlns="http://schemas.openxmlformats.org/spreadsheetml/2006/main" count="879" uniqueCount="513">
  <si>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</si>
  <si>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</si>
  <si>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</si>
  <si>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</si>
  <si>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</si>
  <si>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</si>
  <si>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</si>
  <si>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</si>
  <si>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</si>
  <si>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</si>
  <si>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</si>
  <si>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</si>
  <si>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</si>
  <si>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</si>
  <si>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</si>
  <si>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</si>
  <si>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</si>
  <si>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</si>
  <si>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</si>
  <si>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</si>
  <si>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</si>
  <si>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</si>
  <si>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</si>
  <si>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</si>
  <si>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</si>
  <si>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</si>
  <si>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</si>
  <si>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</si>
  <si>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</si>
  <si>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</si>
  <si>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</si>
  <si>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</si>
  <si>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</si>
  <si>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</si>
  <si>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</si>
  <si>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</si>
  <si>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</si>
  <si>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</si>
  <si>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</si>
  <si>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</si>
  <si>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</si>
  <si>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</si>
  <si>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</si>
  <si>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</si>
  <si>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</si>
  <si>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</si>
  <si>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</si>
  <si>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</si>
  <si>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</si>
  <si>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</si>
  <si>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</si>
  <si>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</si>
  <si>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</si>
  <si>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</si>
  <si>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</si>
  <si>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</si>
  <si>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</si>
  <si>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</si>
  <si>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</si>
  <si>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</si>
  <si>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</si>
  <si>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</si>
  <si>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</si>
  <si>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</si>
  <si>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</si>
  <si>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</si>
  <si>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</si>
  <si>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</si>
  <si>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</si>
  <si>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</si>
  <si>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</si>
  <si>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</si>
  <si>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</si>
  <si>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</si>
  <si>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</si>
  <si>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</si>
  <si>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</si>
  <si>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</si>
  <si>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</si>
  <si>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</si>
  <si>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</si>
  <si>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</si>
  <si>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</si>
  <si>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</si>
  <si>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</si>
  <si>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</si>
  <si>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</si>
  <si>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</si>
  <si>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</si>
  <si>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</si>
  <si>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</si>
  <si>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</si>
  <si>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</si>
  <si>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</si>
  <si>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</si>
  <si>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</si>
  <si>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</si>
  <si>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</si>
  <si>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</si>
  <si>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</si>
  <si>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</si>
  <si>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</si>
  <si>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</si>
  <si>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</si>
  <si>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</si>
  <si>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</si>
  <si>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</si>
  <si>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</si>
  <si>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</si>
  <si>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</si>
  <si>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</si>
  <si>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</si>
  <si>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</si>
  <si>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</si>
  <si>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</si>
  <si>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</si>
  <si>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</si>
  <si>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</si>
  <si>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</si>
  <si>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</si>
  <si>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</si>
  <si>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</si>
  <si>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</si>
  <si>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</si>
  <si>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</si>
  <si>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</si>
  <si>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</si>
  <si>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</si>
  <si>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</si>
  <si>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</si>
  <si>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</si>
  <si>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</si>
  <si>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</si>
  <si>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</si>
  <si>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</si>
  <si>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</si>
  <si>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</si>
  <si>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</si>
  <si>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</si>
  <si>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</si>
  <si>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</si>
  <si>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</si>
  <si>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</si>
  <si>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</si>
  <si>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</si>
  <si>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</si>
  <si>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</si>
  <si>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</si>
  <si>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</si>
  <si>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</si>
  <si>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</si>
  <si>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</si>
  <si>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</si>
  <si>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</si>
  <si>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</si>
  <si>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</si>
  <si>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</si>
  <si>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</si>
  <si>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</si>
  <si>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</si>
  <si>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</si>
  <si>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</si>
  <si>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</si>
  <si>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</si>
  <si>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</si>
  <si>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</si>
  <si>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</si>
  <si>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</si>
  <si>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</si>
  <si>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</si>
  <si>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</si>
  <si>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</si>
  <si>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</si>
  <si>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</si>
  <si>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</si>
  <si>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</si>
  <si>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</si>
  <si>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</si>
  <si>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</si>
  <si>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</si>
  <si>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</si>
  <si>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</si>
  <si>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</si>
  <si>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</si>
  <si>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</si>
  <si>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</si>
  <si>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</si>
  <si>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</si>
  <si>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</si>
  <si>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</si>
  <si>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</si>
  <si>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</si>
  <si>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</si>
  <si>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</si>
  <si>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</si>
  <si>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</si>
  <si>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</si>
  <si>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</si>
  <si>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</si>
  <si>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</si>
  <si>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</si>
  <si>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</si>
  <si>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</si>
  <si>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</si>
  <si>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</si>
  <si>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</si>
  <si>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</si>
  <si>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</si>
  <si>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</si>
  <si>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</si>
  <si>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</si>
  <si>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</si>
  <si>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</si>
  <si>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</si>
  <si>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</si>
  <si>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</si>
  <si>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</si>
  <si>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</si>
  <si>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</si>
  <si>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</si>
  <si>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</si>
  <si>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</si>
  <si>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</si>
  <si>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</si>
  <si>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</si>
  <si>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</si>
  <si>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</si>
  <si>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</si>
  <si>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</si>
  <si>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</si>
  <si>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</si>
  <si>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</si>
  <si>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</si>
  <si>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</si>
  <si>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</si>
  <si>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</si>
  <si>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</si>
  <si>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</si>
  <si>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</si>
  <si>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</si>
  <si>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</si>
  <si>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</si>
  <si>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</si>
  <si>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</si>
  <si>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</si>
  <si>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</si>
  <si>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</si>
  <si>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</si>
  <si>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</si>
  <si>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</si>
  <si>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</si>
  <si>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</si>
  <si>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</si>
  <si>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</si>
  <si>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</si>
  <si>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</si>
  <si>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</si>
  <si>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</si>
  <si>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</si>
  <si>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</si>
  <si>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</si>
  <si>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</si>
  <si>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</si>
  <si>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</si>
  <si>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</si>
  <si>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</si>
  <si>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</si>
  <si>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</si>
  <si>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</si>
  <si>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</si>
  <si>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</si>
  <si>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</si>
  <si>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</si>
  <si>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</si>
  <si>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</si>
  <si>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</si>
  <si>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</si>
  <si>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</si>
  <si>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</si>
  <si>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</si>
  <si>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</si>
  <si>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</si>
  <si>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</si>
  <si>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</si>
  <si>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</si>
  <si>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</si>
  <si>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</si>
  <si>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</si>
  <si>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</si>
  <si>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</si>
  <si>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</si>
  <si>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</si>
  <si>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</si>
  <si>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</si>
  <si>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</si>
  <si>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</si>
  <si>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</si>
  <si>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</si>
  <si>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</si>
  <si>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</si>
  <si>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</si>
  <si>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</si>
  <si>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</si>
  <si>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</si>
  <si>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</si>
  <si>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</si>
  <si>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</si>
  <si>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</si>
  <si>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</si>
  <si>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</si>
  <si>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</si>
  <si>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</si>
  <si>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</si>
  <si>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</si>
  <si>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</si>
  <si>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</si>
  <si>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</si>
  <si>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</si>
  <si>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</si>
  <si>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</si>
  <si>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</si>
  <si>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</si>
  <si>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</si>
  <si>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</si>
  <si>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</si>
  <si>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</si>
  <si>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</si>
  <si>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</si>
  <si>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</si>
  <si>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</si>
  <si>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</si>
  <si>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</si>
  <si>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</si>
  <si>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</si>
  <si>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</si>
  <si>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</si>
  <si>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</si>
  <si>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</si>
  <si>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</si>
  <si>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</si>
  <si>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</si>
  <si>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</si>
  <si>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</si>
  <si>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</si>
  <si>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</si>
  <si>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</si>
  <si>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</si>
  <si>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</si>
  <si>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</si>
  <si>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</si>
  <si>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</si>
  <si>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</si>
  <si>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</si>
  <si>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</si>
  <si>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</si>
  <si>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</si>
  <si>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</si>
  <si>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</si>
  <si>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</si>
  <si>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</si>
  <si>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</si>
  <si>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</si>
  <si>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</si>
  <si>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</si>
  <si>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</si>
  <si>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</si>
  <si>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</si>
  <si>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</si>
  <si>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</si>
  <si>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E.</t>
    <phoneticPr fontId="5"/>
  </si>
  <si>
    <t>　</t>
  </si>
  <si>
    <t>　　/</t>
    <phoneticPr fontId="5"/>
  </si>
  <si>
    <t>国土交通省</t>
  </si>
  <si>
    <t>地殻変動等調査経費</t>
    <rPh sb="0" eb="2">
      <t>チカク</t>
    </rPh>
    <rPh sb="2" eb="5">
      <t>ヘンドウナド</t>
    </rPh>
    <rPh sb="5" eb="7">
      <t>チョウサ</t>
    </rPh>
    <rPh sb="7" eb="9">
      <t>ケイヒ</t>
    </rPh>
    <phoneticPr fontId="5"/>
  </si>
  <si>
    <t>国土地理院</t>
    <rPh sb="0" eb="2">
      <t>コクド</t>
    </rPh>
    <rPh sb="2" eb="5">
      <t>チリイン</t>
    </rPh>
    <phoneticPr fontId="5"/>
  </si>
  <si>
    <t>測地部計画課</t>
    <rPh sb="0" eb="2">
      <t>ソクチ</t>
    </rPh>
    <rPh sb="2" eb="3">
      <t>ブ</t>
    </rPh>
    <rPh sb="3" eb="6">
      <t>ケイカクカ</t>
    </rPh>
    <phoneticPr fontId="5"/>
  </si>
  <si>
    <t>課長　藤原　智</t>
    <rPh sb="0" eb="2">
      <t>カチョウ</t>
    </rPh>
    <rPh sb="3" eb="5">
      <t>フジワラ</t>
    </rPh>
    <rPh sb="6" eb="7">
      <t>サトシ</t>
    </rPh>
    <phoneticPr fontId="5"/>
  </si>
  <si>
    <t>災害対策基本法（第3条、第8条、第46条、第87条）　　　　　　　　　　　　　　　　　
測量法（第4条、第11条～第31条）</t>
    <phoneticPr fontId="5"/>
  </si>
  <si>
    <t>防災基本計画（昭和38年策定）
基本測量に関する長期計画(平成26年策定）
災害の軽減に貢献するための地震火山観測研究計画（平成25年11月8日科学技術･学術審議会建議）
国土地理院研究開発基本計画(平成26年4月）</t>
    <phoneticPr fontId="5"/>
  </si>
  <si>
    <t>　災害対策基本法に基づく政府の指定行政機関として、科学技術・学術審議会の「災害の軽減に貢献するための地震火山観測研究計画の推進について」（平成25年11月8日建議）等の趣旨に沿い、地殻活動の活発な地域等において最新の測量技術を用いた繰り返し観測、地殻活動の予測分析を行うための調査等を実施することにより、地震調査研究、火山噴火予知研究の推進に資する。</t>
    <phoneticPr fontId="5"/>
  </si>
  <si>
    <t>　「大規模地震対策特別措置法」、「南海トラフ地震に係る地震防災対策の推進に関する特別措置法」、「日本海溝・千島海溝周辺海溝型地震に係る地震防災対策の推進に関する特別措置法」等で指定されている地域において、地殻変動を把握するため水準測量等を実施する。また、地殻変動等の面的な分布を広範囲に捉えるための高精度地盤変動測量（干渉SAR）、火山地域の地殻変動や地殻内部構造の変化を把握するための火山変動測量を実施する。</t>
    <phoneticPr fontId="5"/>
  </si>
  <si>
    <t>職員旅費</t>
    <rPh sb="0" eb="2">
      <t>ショクイン</t>
    </rPh>
    <rPh sb="2" eb="4">
      <t>リョヒ</t>
    </rPh>
    <phoneticPr fontId="5"/>
  </si>
  <si>
    <t>測量庁費</t>
    <rPh sb="0" eb="2">
      <t>ソクリョウ</t>
    </rPh>
    <rPh sb="2" eb="4">
      <t>チョウヒ</t>
    </rPh>
    <phoneticPr fontId="5"/>
  </si>
  <si>
    <t>土地建物借料</t>
    <rPh sb="0" eb="2">
      <t>トチ</t>
    </rPh>
    <rPh sb="2" eb="4">
      <t>タテモノ</t>
    </rPh>
    <rPh sb="4" eb="6">
      <t>シャクリョウ</t>
    </rPh>
    <phoneticPr fontId="5"/>
  </si>
  <si>
    <t>政府開発援助測量庁費</t>
    <rPh sb="0" eb="2">
      <t>セイフ</t>
    </rPh>
    <rPh sb="2" eb="4">
      <t>カイハツ</t>
    </rPh>
    <rPh sb="4" eb="6">
      <t>エンジョ</t>
    </rPh>
    <rPh sb="6" eb="8">
      <t>ソクリョウ</t>
    </rPh>
    <rPh sb="8" eb="10">
      <t>チョウヒ</t>
    </rPh>
    <phoneticPr fontId="5"/>
  </si>
  <si>
    <t>○</t>
  </si>
  <si>
    <t>B．公益法人</t>
    <rPh sb="2" eb="4">
      <t>コウエキ</t>
    </rPh>
    <rPh sb="4" eb="6">
      <t>ホウジン</t>
    </rPh>
    <phoneticPr fontId="5"/>
  </si>
  <si>
    <t>A．民間会社</t>
    <rPh sb="2" eb="4">
      <t>ミンカン</t>
    </rPh>
    <rPh sb="4" eb="6">
      <t>カイシャ</t>
    </rPh>
    <phoneticPr fontId="5"/>
  </si>
  <si>
    <t>C．独立行政法人</t>
    <rPh sb="2" eb="4">
      <t>ドクリツ</t>
    </rPh>
    <rPh sb="4" eb="6">
      <t>ギョウセイ</t>
    </rPh>
    <rPh sb="6" eb="8">
      <t>ホウジン</t>
    </rPh>
    <phoneticPr fontId="5"/>
  </si>
  <si>
    <t>D．民間会社</t>
    <rPh sb="2" eb="4">
      <t>ミンカン</t>
    </rPh>
    <rPh sb="4" eb="6">
      <t>カイシャ</t>
    </rPh>
    <phoneticPr fontId="5"/>
  </si>
  <si>
    <t>E．公益法人</t>
    <rPh sb="2" eb="4">
      <t>コウエキ</t>
    </rPh>
    <rPh sb="4" eb="6">
      <t>ホウジン</t>
    </rPh>
    <phoneticPr fontId="5"/>
  </si>
  <si>
    <t>F．地方公共団体</t>
    <rPh sb="2" eb="4">
      <t>チホウ</t>
    </rPh>
    <rPh sb="4" eb="6">
      <t>コウキョウ</t>
    </rPh>
    <rPh sb="6" eb="8">
      <t>ダンタイ</t>
    </rPh>
    <phoneticPr fontId="5"/>
  </si>
  <si>
    <t>防災対策地域水準測量（御前崎地区）</t>
    <phoneticPr fontId="5"/>
  </si>
  <si>
    <t>雑役務費</t>
    <rPh sb="0" eb="1">
      <t>ザツ</t>
    </rPh>
    <rPh sb="1" eb="3">
      <t>エキム</t>
    </rPh>
    <rPh sb="3" eb="4">
      <t>ヒ</t>
    </rPh>
    <phoneticPr fontId="5"/>
  </si>
  <si>
    <t>（株）栄光エンジニアリング</t>
    <rPh sb="3" eb="5">
      <t>エイコウ</t>
    </rPh>
    <phoneticPr fontId="4"/>
  </si>
  <si>
    <t>（株）テクノバンガード</t>
  </si>
  <si>
    <t>白山工業（株）</t>
    <rPh sb="0" eb="2">
      <t>ハクサン</t>
    </rPh>
    <rPh sb="2" eb="4">
      <t>コウギョウ</t>
    </rPh>
    <phoneticPr fontId="4"/>
  </si>
  <si>
    <t>ＫＤＤＩ（株）</t>
    <rPh sb="4" eb="7">
      <t>カブ</t>
    </rPh>
    <phoneticPr fontId="4"/>
  </si>
  <si>
    <t>（株）トリンブルパートナーズ茨城</t>
  </si>
  <si>
    <t>東日本総合計画（株）</t>
    <rPh sb="0" eb="3">
      <t>ヒガシニホン</t>
    </rPh>
    <rPh sb="3" eb="5">
      <t>ソウゴウ</t>
    </rPh>
    <rPh sb="5" eb="7">
      <t>ケイカク</t>
    </rPh>
    <rPh sb="7" eb="10">
      <t>カブ</t>
    </rPh>
    <phoneticPr fontId="4"/>
  </si>
  <si>
    <t>日豊・アースプランニング共同企業体</t>
    <rPh sb="0" eb="2">
      <t>ニッポウ</t>
    </rPh>
    <rPh sb="12" eb="14">
      <t>キョウドウ</t>
    </rPh>
    <rPh sb="14" eb="17">
      <t>キギョウタイ</t>
    </rPh>
    <phoneticPr fontId="5"/>
  </si>
  <si>
    <t>（株）日研コンサル</t>
    <rPh sb="3" eb="5">
      <t>ニッケン</t>
    </rPh>
    <phoneticPr fontId="4"/>
  </si>
  <si>
    <t>（株）八州</t>
    <rPh sb="3" eb="4">
      <t>ハチ</t>
    </rPh>
    <rPh sb="4" eb="5">
      <t>シュウ</t>
    </rPh>
    <phoneticPr fontId="4"/>
  </si>
  <si>
    <t>（株）松本コンサルタント</t>
    <rPh sb="3" eb="5">
      <t>マツモト</t>
    </rPh>
    <phoneticPr fontId="4"/>
  </si>
  <si>
    <t>（株）新日</t>
    <rPh sb="3" eb="4">
      <t>シン</t>
    </rPh>
    <rPh sb="4" eb="5">
      <t>ニチ</t>
    </rPh>
    <phoneticPr fontId="30"/>
  </si>
  <si>
    <t>大成ジオテック株式会社</t>
    <rPh sb="0" eb="2">
      <t>タイセイ</t>
    </rPh>
    <rPh sb="7" eb="9">
      <t>カブシキ</t>
    </rPh>
    <rPh sb="9" eb="11">
      <t>カイシャ</t>
    </rPh>
    <phoneticPr fontId="2"/>
  </si>
  <si>
    <t>中部電力（株）</t>
    <rPh sb="0" eb="2">
      <t>チュウブ</t>
    </rPh>
    <rPh sb="2" eb="4">
      <t>デンリョク</t>
    </rPh>
    <phoneticPr fontId="4"/>
  </si>
  <si>
    <t>ジオプラ・エビサワ・タハラ測量</t>
    <rPh sb="13" eb="15">
      <t>ソクリョウ</t>
    </rPh>
    <phoneticPr fontId="30"/>
  </si>
  <si>
    <t>静岡県御前崎市長</t>
    <rPh sb="0" eb="3">
      <t>シズオカケン</t>
    </rPh>
    <rPh sb="3" eb="6">
      <t>オマエザキ</t>
    </rPh>
    <rPh sb="6" eb="8">
      <t>シチョウ</t>
    </rPh>
    <phoneticPr fontId="4"/>
  </si>
  <si>
    <t>東南アジア地域における地殻変動監視のための先端的測量技術普及支援業務</t>
    <phoneticPr fontId="5"/>
  </si>
  <si>
    <t>B.（一社）国際建設技術協会</t>
    <phoneticPr fontId="5"/>
  </si>
  <si>
    <t>（株）淀川アクテス</t>
    <phoneticPr fontId="5"/>
  </si>
  <si>
    <t>A.（株）淀川アクテス</t>
    <phoneticPr fontId="5"/>
  </si>
  <si>
    <t>D.東日本総合計画（株）</t>
    <phoneticPr fontId="5"/>
  </si>
  <si>
    <t>防災対策地域水準測量（伊豆地区）</t>
    <phoneticPr fontId="5"/>
  </si>
  <si>
    <t>防災対策地域水準測量（遠州地区）</t>
    <phoneticPr fontId="5"/>
  </si>
  <si>
    <t>河川事業に伴う水準測量（利根川中流地区）</t>
    <phoneticPr fontId="5"/>
  </si>
  <si>
    <t>防災対策地域水準測量（御前崎地区）</t>
    <phoneticPr fontId="5"/>
  </si>
  <si>
    <t>ＧＮＳＳ機動連続観測装置設置作業</t>
    <phoneticPr fontId="5"/>
  </si>
  <si>
    <t>コーナーリフレクタの製造及び設置</t>
    <phoneticPr fontId="5"/>
  </si>
  <si>
    <t>無線電信柱の撤去</t>
    <phoneticPr fontId="5"/>
  </si>
  <si>
    <t>三菱スペース・ソフトウェア（株）</t>
    <phoneticPr fontId="5"/>
  </si>
  <si>
    <t>干渉ＳＡＲ高次処理ソフトウェア及び支援ソフトウェアの改造</t>
    <phoneticPr fontId="5"/>
  </si>
  <si>
    <t>干渉ＳＡＲ高次処理ソフトウェア外１点の保守</t>
    <phoneticPr fontId="5"/>
  </si>
  <si>
    <t>（株）ホサカ</t>
    <phoneticPr fontId="5"/>
  </si>
  <si>
    <t>ハードディスクユニット　外５点</t>
    <phoneticPr fontId="5"/>
  </si>
  <si>
    <t>高次処理システム及び関連システムの整備</t>
    <phoneticPr fontId="5"/>
  </si>
  <si>
    <t>ＣＰＵ外２２点</t>
    <phoneticPr fontId="5"/>
  </si>
  <si>
    <t>ＳＡＲデータ格納装置の保守業務</t>
    <phoneticPr fontId="5"/>
  </si>
  <si>
    <t>ルータ等</t>
    <phoneticPr fontId="5"/>
  </si>
  <si>
    <t>日立造船（株）</t>
    <phoneticPr fontId="5"/>
  </si>
  <si>
    <t>アジア太平洋地域地殻変動監視のためのＧＰＳ解析支援システムの改造</t>
    <phoneticPr fontId="5"/>
  </si>
  <si>
    <t>ＧＰＳ解析支援システムの調整及び解析業務</t>
    <phoneticPr fontId="5"/>
  </si>
  <si>
    <t>GNSS連続観測システム（電子基準点）の保守</t>
    <phoneticPr fontId="5"/>
  </si>
  <si>
    <t>ＧＮＳＳ火山変動リモート観測装置外の総合制御装置の通信仕様等改造</t>
    <phoneticPr fontId="5"/>
  </si>
  <si>
    <t>ＧＮＳＳ火山変動リモート観測装置の保守</t>
    <phoneticPr fontId="5"/>
  </si>
  <si>
    <t>「Ｍ富士御庭Ａ」の全磁力計センサー架台の修繕</t>
    <phoneticPr fontId="5"/>
  </si>
  <si>
    <t>ＧＮＳＳ火山変動リモート観測装置（監視局データ管理ソフトウェア）の改造</t>
    <phoneticPr fontId="5"/>
  </si>
  <si>
    <t>ＮＴＴ－ＡＴテクノコミュニケーションズ（株）</t>
    <phoneticPr fontId="5"/>
  </si>
  <si>
    <t>測地業務におけるワークステーション等の利用支援及び運用管理業務</t>
    <phoneticPr fontId="5"/>
  </si>
  <si>
    <t>地中地殻活動観測装置の通信部分及びﾃﾞｰﾀﾛｶﾞｰの保守</t>
    <phoneticPr fontId="5"/>
  </si>
  <si>
    <t>地中地殻活動観測装置の修理</t>
    <phoneticPr fontId="5"/>
  </si>
  <si>
    <t>電話代</t>
    <rPh sb="0" eb="3">
      <t>デンワダイ</t>
    </rPh>
    <phoneticPr fontId="5"/>
  </si>
  <si>
    <t>ＧＮＳＳ受信機及びＧＮＳＳアンテナ　外１点</t>
    <phoneticPr fontId="5"/>
  </si>
  <si>
    <t>（一社）国際建設技術協会</t>
    <phoneticPr fontId="5"/>
  </si>
  <si>
    <t>東南アジア地域における地殻変動監視のための先端的測量技術普及支援業務</t>
    <phoneticPr fontId="5"/>
  </si>
  <si>
    <t>一般財団法人　リモート・センシング技術センター</t>
    <phoneticPr fontId="5"/>
  </si>
  <si>
    <t>「陸域観測技術衛星を用いた地理空間情報の整備及び高度利用に関する協定書」に基づくＡＬＯＳ観測データの購入</t>
    <phoneticPr fontId="5"/>
  </si>
  <si>
    <t>（財）日本無線協会</t>
    <phoneticPr fontId="5"/>
  </si>
  <si>
    <t>第三級陸上特殊無線技士養成課程受講</t>
    <phoneticPr fontId="5"/>
  </si>
  <si>
    <t>（独）宇宙航空研究開発機構</t>
    <phoneticPr fontId="5"/>
  </si>
  <si>
    <t>施設使用料</t>
    <phoneticPr fontId="5"/>
  </si>
  <si>
    <t>随意契約</t>
    <rPh sb="0" eb="2">
      <t>ズイイ</t>
    </rPh>
    <rPh sb="2" eb="4">
      <t>ケイヤク</t>
    </rPh>
    <phoneticPr fontId="5"/>
  </si>
  <si>
    <t>-</t>
    <phoneticPr fontId="5"/>
  </si>
  <si>
    <t>防災対策地域水準測量（伊豆地区）</t>
    <phoneticPr fontId="5"/>
  </si>
  <si>
    <t>防災対策地域水準測量（遠州地区）</t>
    <phoneticPr fontId="5"/>
  </si>
  <si>
    <t>河川事業に伴う水準測量（利根川中流地区）</t>
    <phoneticPr fontId="5"/>
  </si>
  <si>
    <t>防災対策地域水準測量（紀伊南地区）</t>
    <phoneticPr fontId="5"/>
  </si>
  <si>
    <t>防災対策地域水準測量（神奈川地区）</t>
    <phoneticPr fontId="5"/>
  </si>
  <si>
    <t>地盤沈下関連水準測量（さいたま地区）</t>
    <phoneticPr fontId="5"/>
  </si>
  <si>
    <t>防災対策地域水準測量（駿河地区）</t>
    <phoneticPr fontId="5"/>
  </si>
  <si>
    <t>防災対策地域水準測量（相模地区）</t>
    <phoneticPr fontId="5"/>
  </si>
  <si>
    <t>防災対策地域水準測量（紀伊北地区）</t>
    <phoneticPr fontId="5"/>
  </si>
  <si>
    <t>防災対策地域水準測量（室戸地区）</t>
    <phoneticPr fontId="5"/>
  </si>
  <si>
    <t>防災地域水準（牡鹿）</t>
    <phoneticPr fontId="5"/>
  </si>
  <si>
    <t>精密水準測量及び地盤沈下調査水準測量（佐賀地区）</t>
    <phoneticPr fontId="5"/>
  </si>
  <si>
    <t>昭和（株）</t>
    <rPh sb="0" eb="2">
      <t>ショウワ</t>
    </rPh>
    <phoneticPr fontId="2"/>
  </si>
  <si>
    <t>精密水準測量及び地盤沈下調査水準測量（中京地区）</t>
    <phoneticPr fontId="5"/>
  </si>
  <si>
    <t>電気料金</t>
    <rPh sb="0" eb="3">
      <t>デンキリョウ</t>
    </rPh>
    <rPh sb="3" eb="4">
      <t>キン</t>
    </rPh>
    <phoneticPr fontId="5"/>
  </si>
  <si>
    <t>防災地域水準（八戸）</t>
    <phoneticPr fontId="5"/>
  </si>
  <si>
    <t>（一財）中部電気保安協会</t>
    <rPh sb="1" eb="2">
      <t>イチ</t>
    </rPh>
    <rPh sb="2" eb="3">
      <t>ザイ</t>
    </rPh>
    <rPh sb="4" eb="6">
      <t>チュウブ</t>
    </rPh>
    <rPh sb="6" eb="8">
      <t>デンキ</t>
    </rPh>
    <rPh sb="8" eb="10">
      <t>ホアン</t>
    </rPh>
    <rPh sb="10" eb="12">
      <t>キョウカイ</t>
    </rPh>
    <phoneticPr fontId="2"/>
  </si>
  <si>
    <t>東海機動観測基地　自家用電気工作物の保安管理業務</t>
    <phoneticPr fontId="5"/>
  </si>
  <si>
    <t>水道料金</t>
    <rPh sb="0" eb="2">
      <t>スイドウ</t>
    </rPh>
    <rPh sb="2" eb="4">
      <t>リョウキン</t>
    </rPh>
    <phoneticPr fontId="5"/>
  </si>
  <si>
    <t>件</t>
    <rPh sb="0" eb="1">
      <t>ケン</t>
    </rPh>
    <phoneticPr fontId="5"/>
  </si>
  <si>
    <t>-</t>
    <phoneticPr fontId="5"/>
  </si>
  <si>
    <t xml:space="preserve">４　水害等災害による被害の軽減
10　自然災害等による被害を軽減するため、気象情報等の提供及び観測・通信体制を充実する                   </t>
    <phoneticPr fontId="5"/>
  </si>
  <si>
    <t>‐</t>
  </si>
  <si>
    <t>請負契約の発注方法は、一般競争入札を原則とし、透明性・公平性･競争性の確保に努めている。</t>
    <phoneticPr fontId="5"/>
  </si>
  <si>
    <t>請負契約について、透明性･公平性･競争性の高い発注方法･発注先の選定に引き続き努める。</t>
    <rPh sb="0" eb="2">
      <t>ウケオイ</t>
    </rPh>
    <rPh sb="2" eb="4">
      <t>ケイヤク</t>
    </rPh>
    <rPh sb="35" eb="36">
      <t>ヒ</t>
    </rPh>
    <rPh sb="37" eb="38">
      <t>ツヅ</t>
    </rPh>
    <phoneticPr fontId="5"/>
  </si>
  <si>
    <t>事業目的に沿って予算執行しており、その執行状況等を適切に把握・確認している。</t>
    <phoneticPr fontId="5"/>
  </si>
  <si>
    <t>請負契約の発注方法は、一般競争入札を原則とし、透明性・公平性･競争性の確保に努めている。</t>
    <phoneticPr fontId="5"/>
  </si>
  <si>
    <t>193,066千円
/1,676ｋｍ</t>
    <rPh sb="7" eb="9">
      <t>センエン</t>
    </rPh>
    <phoneticPr fontId="5"/>
  </si>
  <si>
    <t>180,023千円/
1,687ｋｍ</t>
    <rPh sb="7" eb="8">
      <t>セン</t>
    </rPh>
    <rPh sb="8" eb="9">
      <t>エン</t>
    </rPh>
    <phoneticPr fontId="5"/>
  </si>
  <si>
    <t>本事業は、国民の安全・安心を確保するため全国を対象として国が責任を持って実施すべき事業である。</t>
    <rPh sb="0" eb="1">
      <t>ホン</t>
    </rPh>
    <rPh sb="1" eb="3">
      <t>ジギョウ</t>
    </rPh>
    <rPh sb="5" eb="7">
      <t>コクミン</t>
    </rPh>
    <rPh sb="8" eb="10">
      <t>アンゼン</t>
    </rPh>
    <rPh sb="11" eb="13">
      <t>アンシン</t>
    </rPh>
    <rPh sb="14" eb="16">
      <t>カクホ</t>
    </rPh>
    <rPh sb="20" eb="22">
      <t>ゼンコク</t>
    </rPh>
    <rPh sb="23" eb="25">
      <t>タイショウ</t>
    </rPh>
    <rPh sb="28" eb="29">
      <t>クニ</t>
    </rPh>
    <rPh sb="30" eb="32">
      <t>セキニン</t>
    </rPh>
    <rPh sb="33" eb="34">
      <t>モ</t>
    </rPh>
    <rPh sb="36" eb="38">
      <t>ジッシ</t>
    </rPh>
    <rPh sb="41" eb="43">
      <t>ジギョウ</t>
    </rPh>
    <phoneticPr fontId="5"/>
  </si>
  <si>
    <t>・業務の実施にあたっては、作業体制及び作業計画表の事前確認を行うとともに、工程管理を通じて実施内容、支出先や使途について明確に把握できるよう適宜確認を行っている。
・業務終了後、完了時の検査を適切に実施したため、良好な品質の成果を得ることができた。
・引き続きコスト縮減に努めながら、確実に実施していく必要がある。</t>
    <rPh sb="106" eb="108">
      <t>リョウコウ</t>
    </rPh>
    <phoneticPr fontId="5"/>
  </si>
  <si>
    <t>本事業は、国民の安全・安心を確保するため全国を対象として国が責任を持って実施すべき事業である。</t>
    <phoneticPr fontId="5"/>
  </si>
  <si>
    <t>成果物は、地震予知連絡会、火山噴火予知連絡会等の関係機関に提供し、地震活動・火山噴火活動の評価、地震・火山研究等の基礎資料として我が国の防災・減災対策に活用されている。また、成果物をホームページで公開することで、いつでも・どこでも・誰でも、幅広く利用することができるものとしており、広く国民の安全・安心につなげている。</t>
    <rPh sb="5" eb="7">
      <t>ジシン</t>
    </rPh>
    <rPh sb="7" eb="9">
      <t>ヨチ</t>
    </rPh>
    <rPh sb="9" eb="12">
      <t>レンラクカイ</t>
    </rPh>
    <rPh sb="13" eb="15">
      <t>カザン</t>
    </rPh>
    <rPh sb="15" eb="17">
      <t>フンカ</t>
    </rPh>
    <rPh sb="17" eb="19">
      <t>ヨチ</t>
    </rPh>
    <rPh sb="19" eb="22">
      <t>レンラクカイ</t>
    </rPh>
    <rPh sb="22" eb="23">
      <t>ナド</t>
    </rPh>
    <rPh sb="24" eb="26">
      <t>カンケイ</t>
    </rPh>
    <rPh sb="26" eb="28">
      <t>キカン</t>
    </rPh>
    <rPh sb="29" eb="31">
      <t>テイキョウ</t>
    </rPh>
    <rPh sb="33" eb="35">
      <t>ジシン</t>
    </rPh>
    <rPh sb="35" eb="37">
      <t>カツドウ</t>
    </rPh>
    <rPh sb="38" eb="40">
      <t>カザン</t>
    </rPh>
    <rPh sb="40" eb="42">
      <t>フンカ</t>
    </rPh>
    <rPh sb="42" eb="44">
      <t>カツドウ</t>
    </rPh>
    <rPh sb="45" eb="47">
      <t>ヒョウカ</t>
    </rPh>
    <rPh sb="48" eb="50">
      <t>ジシン</t>
    </rPh>
    <rPh sb="51" eb="53">
      <t>カザン</t>
    </rPh>
    <rPh sb="53" eb="55">
      <t>ケンキュウ</t>
    </rPh>
    <rPh sb="55" eb="56">
      <t>ナド</t>
    </rPh>
    <rPh sb="57" eb="59">
      <t>キソ</t>
    </rPh>
    <rPh sb="59" eb="61">
      <t>シリョウ</t>
    </rPh>
    <rPh sb="64" eb="65">
      <t>ワ</t>
    </rPh>
    <rPh sb="66" eb="67">
      <t>クニ</t>
    </rPh>
    <rPh sb="68" eb="70">
      <t>ボウサイ</t>
    </rPh>
    <rPh sb="71" eb="73">
      <t>ゲンサイ</t>
    </rPh>
    <rPh sb="73" eb="75">
      <t>タイサク</t>
    </rPh>
    <rPh sb="76" eb="78">
      <t>カツヨウ</t>
    </rPh>
    <rPh sb="141" eb="142">
      <t>ヒロ</t>
    </rPh>
    <rPh sb="143" eb="145">
      <t>コクミン</t>
    </rPh>
    <rPh sb="146" eb="148">
      <t>アンゼン</t>
    </rPh>
    <rPh sb="149" eb="151">
      <t>アンシン</t>
    </rPh>
    <phoneticPr fontId="5"/>
  </si>
  <si>
    <t>見込みどおり。</t>
    <rPh sb="0" eb="2">
      <t>ミコ</t>
    </rPh>
    <phoneticPr fontId="5"/>
  </si>
  <si>
    <t>千円/km</t>
    <rPh sb="0" eb="1">
      <t>セン</t>
    </rPh>
    <rPh sb="1" eb="2">
      <t>エン</t>
    </rPh>
    <phoneticPr fontId="5"/>
  </si>
  <si>
    <t>170,359千円/
1,647ｋｍ</t>
    <rPh sb="7" eb="8">
      <t>セン</t>
    </rPh>
    <rPh sb="8" eb="9">
      <t>エン</t>
    </rPh>
    <phoneticPr fontId="5"/>
  </si>
  <si>
    <t>182,602千円/
1,567ｋｍ</t>
    <rPh sb="7" eb="8">
      <t>セン</t>
    </rPh>
    <rPh sb="8" eb="9">
      <t>エン</t>
    </rPh>
    <phoneticPr fontId="5"/>
  </si>
  <si>
    <t>（防災対策地域水準測量）
執行額（千円） ／ 作業量（km）　　　　　　　　　　　　　　</t>
    <rPh sb="1" eb="3">
      <t>ボウサイ</t>
    </rPh>
    <rPh sb="3" eb="5">
      <t>タイサク</t>
    </rPh>
    <rPh sb="5" eb="7">
      <t>チイキ</t>
    </rPh>
    <rPh sb="7" eb="9">
      <t>スイジュン</t>
    </rPh>
    <rPh sb="9" eb="11">
      <t>ソクリョウ</t>
    </rPh>
    <rPh sb="13" eb="15">
      <t>シッコウ</t>
    </rPh>
    <rPh sb="15" eb="16">
      <t>ガク</t>
    </rPh>
    <rPh sb="17" eb="19">
      <t>センエン</t>
    </rPh>
    <rPh sb="23" eb="26">
      <t>サギョウリョウ</t>
    </rPh>
    <phoneticPr fontId="5"/>
  </si>
  <si>
    <t>（高精度地盤変動測量）
執行額（千円） ／ 国土面積（㎢）　　　　　　　　　　　　　　</t>
    <rPh sb="1" eb="4">
      <t>コウセイド</t>
    </rPh>
    <rPh sb="4" eb="6">
      <t>ジバン</t>
    </rPh>
    <rPh sb="6" eb="8">
      <t>ヘンドウ</t>
    </rPh>
    <rPh sb="8" eb="10">
      <t>ソクリョウ</t>
    </rPh>
    <rPh sb="12" eb="14">
      <t>シッコウ</t>
    </rPh>
    <rPh sb="14" eb="15">
      <t>ガク</t>
    </rPh>
    <rPh sb="16" eb="18">
      <t>センエン</t>
    </rPh>
    <rPh sb="22" eb="24">
      <t>コクド</t>
    </rPh>
    <rPh sb="24" eb="26">
      <t>メンセキ</t>
    </rPh>
    <phoneticPr fontId="5"/>
  </si>
  <si>
    <t>27,905千円
/377,972㎢</t>
    <rPh sb="6" eb="8">
      <t>センエン</t>
    </rPh>
    <phoneticPr fontId="5"/>
  </si>
  <si>
    <t>静岡県掛川市長</t>
    <rPh sb="0" eb="3">
      <t>シズオカケン</t>
    </rPh>
    <rPh sb="3" eb="5">
      <t>カケガワ</t>
    </rPh>
    <rPh sb="5" eb="7">
      <t>シチョウ</t>
    </rPh>
    <phoneticPr fontId="4"/>
  </si>
  <si>
    <t>円/㎢</t>
    <rPh sb="0" eb="1">
      <t>エン</t>
    </rPh>
    <phoneticPr fontId="5"/>
  </si>
  <si>
    <t>御前崎の備品購入</t>
    <rPh sb="6" eb="8">
      <t>コウニュウ</t>
    </rPh>
    <phoneticPr fontId="5"/>
  </si>
  <si>
    <t>自治体等に対する情報提供の件数</t>
    <rPh sb="5" eb="6">
      <t>タイ</t>
    </rPh>
    <rPh sb="8" eb="10">
      <t>ジョウホウ</t>
    </rPh>
    <rPh sb="10" eb="12">
      <t>テイキョウ</t>
    </rPh>
    <rPh sb="13" eb="15">
      <t>ケンスウ</t>
    </rPh>
    <phoneticPr fontId="5"/>
  </si>
  <si>
    <t>「大規模地震対策特別措置法」、「南海トラフ地震に係る地震防災対策の推進に関する特別措置法」、「日本海溝・千島海溝周辺海溝型地震に係る地震防災対策の推進に関する特別措置法」等で指定されている地域における、防災対策地域水準測量の作業量</t>
    <rPh sb="112" eb="115">
      <t>サギョウリョウ</t>
    </rPh>
    <phoneticPr fontId="5"/>
  </si>
  <si>
    <t>ｋｍ</t>
    <phoneticPr fontId="5"/>
  </si>
  <si>
    <t>㎢</t>
    <phoneticPr fontId="5"/>
  </si>
  <si>
    <t>－</t>
    <phoneticPr fontId="5"/>
  </si>
  <si>
    <t>だいち2号による国土全域の面積に対する解析面積の率100％維持することを目指す
（島しょ部等の解析不能地域を除く）</t>
    <rPh sb="4" eb="5">
      <t>ゴウ</t>
    </rPh>
    <rPh sb="8" eb="10">
      <t>コクド</t>
    </rPh>
    <rPh sb="10" eb="12">
      <t>ゼンイキ</t>
    </rPh>
    <rPh sb="13" eb="15">
      <t>メンセキ</t>
    </rPh>
    <rPh sb="16" eb="17">
      <t>タイ</t>
    </rPh>
    <rPh sb="19" eb="21">
      <t>カイセキ</t>
    </rPh>
    <rPh sb="21" eb="23">
      <t>メンセキ</t>
    </rPh>
    <rPh sb="24" eb="25">
      <t>リツ</t>
    </rPh>
    <rPh sb="29" eb="31">
      <t>イジ</t>
    </rPh>
    <rPh sb="36" eb="38">
      <t>メザ</t>
    </rPh>
    <phoneticPr fontId="5"/>
  </si>
  <si>
    <t>-</t>
    <phoneticPr fontId="5"/>
  </si>
  <si>
    <t>成果実績は、成果目標達成可能な見込みである。</t>
    <rPh sb="0" eb="2">
      <t>セイカ</t>
    </rPh>
    <rPh sb="2" eb="4">
      <t>ジッセキ</t>
    </rPh>
    <rPh sb="6" eb="8">
      <t>セイカ</t>
    </rPh>
    <rPh sb="8" eb="10">
      <t>モクヒョウ</t>
    </rPh>
    <rPh sb="10" eb="12">
      <t>タッセイ</t>
    </rPh>
    <rPh sb="12" eb="14">
      <t>カノウ</t>
    </rPh>
    <rPh sb="15" eb="17">
      <t>ミコ</t>
    </rPh>
    <phoneticPr fontId="5"/>
  </si>
  <si>
    <t>（高精度地盤変動測量）
だいち2号の観測データ等を用いて、地震・火山・地すべり・地盤沈下等の地殻・地盤変動情報を、年間150件程度自治体等に提供する。（H27から開始）</t>
    <rPh sb="1" eb="4">
      <t>コウセイド</t>
    </rPh>
    <rPh sb="4" eb="6">
      <t>ジバン</t>
    </rPh>
    <rPh sb="6" eb="8">
      <t>ヘンドウ</t>
    </rPh>
    <rPh sb="8" eb="10">
      <t>ソクリョウ</t>
    </rPh>
    <rPh sb="16" eb="17">
      <t>ゴウ</t>
    </rPh>
    <rPh sb="18" eb="20">
      <t>カンソク</t>
    </rPh>
    <rPh sb="23" eb="24">
      <t>ナド</t>
    </rPh>
    <rPh sb="25" eb="26">
      <t>モチ</t>
    </rPh>
    <rPh sb="29" eb="31">
      <t>ジシン</t>
    </rPh>
    <rPh sb="32" eb="34">
      <t>カザン</t>
    </rPh>
    <rPh sb="35" eb="36">
      <t>チ</t>
    </rPh>
    <rPh sb="40" eb="42">
      <t>ジバン</t>
    </rPh>
    <rPh sb="42" eb="44">
      <t>チンカ</t>
    </rPh>
    <rPh sb="44" eb="45">
      <t>ナド</t>
    </rPh>
    <rPh sb="46" eb="48">
      <t>チカク</t>
    </rPh>
    <rPh sb="49" eb="51">
      <t>ジバン</t>
    </rPh>
    <rPh sb="51" eb="53">
      <t>ヘンドウ</t>
    </rPh>
    <rPh sb="53" eb="55">
      <t>ジョウホウ</t>
    </rPh>
    <rPh sb="57" eb="59">
      <t>ネンカン</t>
    </rPh>
    <rPh sb="62" eb="63">
      <t>ケン</t>
    </rPh>
    <rPh sb="63" eb="65">
      <t>テイド</t>
    </rPh>
    <rPh sb="65" eb="68">
      <t>ジチタイ</t>
    </rPh>
    <rPh sb="68" eb="69">
      <t>ナド</t>
    </rPh>
    <rPh sb="70" eb="72">
      <t>テイキョウ</t>
    </rPh>
    <rPh sb="81" eb="83">
      <t>カイシ</t>
    </rPh>
    <phoneticPr fontId="5"/>
  </si>
  <si>
    <t>地震予知連絡会等における成果利用地域数</t>
    <rPh sb="0" eb="2">
      <t>ジシン</t>
    </rPh>
    <rPh sb="2" eb="4">
      <t>ヨチ</t>
    </rPh>
    <rPh sb="4" eb="7">
      <t>レンラクカイ</t>
    </rPh>
    <rPh sb="7" eb="8">
      <t>ナド</t>
    </rPh>
    <rPh sb="12" eb="14">
      <t>セイカ</t>
    </rPh>
    <rPh sb="14" eb="16">
      <t>リヨウ</t>
    </rPh>
    <rPh sb="16" eb="18">
      <t>チイキ</t>
    </rPh>
    <rPh sb="18" eb="19">
      <t>スウ</t>
    </rPh>
    <phoneticPr fontId="5"/>
  </si>
  <si>
    <t>地域数</t>
    <rPh sb="0" eb="2">
      <t>チイキ</t>
    </rPh>
    <rPh sb="2" eb="3">
      <t>スウ</t>
    </rPh>
    <phoneticPr fontId="5"/>
  </si>
  <si>
    <t>（防災対策地域水準測量）
首都直下地震、東海地震、東南海・南海地震、日本海溝・千島海溝周辺海溝型地震の4つの想定震源域における上下方向の地殻変動について、地震予知連絡会等に成果を提供する。</t>
    <rPh sb="1" eb="3">
      <t>ボウサイ</t>
    </rPh>
    <rPh sb="3" eb="5">
      <t>タイサク</t>
    </rPh>
    <rPh sb="5" eb="7">
      <t>チイキ</t>
    </rPh>
    <rPh sb="7" eb="9">
      <t>スイジュン</t>
    </rPh>
    <rPh sb="9" eb="11">
      <t>ソクリョウ</t>
    </rPh>
    <rPh sb="13" eb="15">
      <t>シュト</t>
    </rPh>
    <rPh sb="15" eb="17">
      <t>チョッカ</t>
    </rPh>
    <rPh sb="17" eb="19">
      <t>ジシン</t>
    </rPh>
    <rPh sb="20" eb="22">
      <t>トウカイ</t>
    </rPh>
    <rPh sb="22" eb="24">
      <t>ジシン</t>
    </rPh>
    <rPh sb="25" eb="27">
      <t>トウナン</t>
    </rPh>
    <rPh sb="27" eb="28">
      <t>ウミ</t>
    </rPh>
    <rPh sb="29" eb="31">
      <t>ナンカイ</t>
    </rPh>
    <rPh sb="31" eb="33">
      <t>ジシン</t>
    </rPh>
    <rPh sb="34" eb="36">
      <t>ニホン</t>
    </rPh>
    <rPh sb="36" eb="38">
      <t>カイコウ</t>
    </rPh>
    <rPh sb="39" eb="41">
      <t>チシマ</t>
    </rPh>
    <rPh sb="41" eb="43">
      <t>カイコウ</t>
    </rPh>
    <rPh sb="43" eb="45">
      <t>シュウヘン</t>
    </rPh>
    <rPh sb="45" eb="47">
      <t>カイコウ</t>
    </rPh>
    <rPh sb="47" eb="48">
      <t>ガタ</t>
    </rPh>
    <rPh sb="48" eb="50">
      <t>ジシン</t>
    </rPh>
    <rPh sb="54" eb="56">
      <t>ソウテイ</t>
    </rPh>
    <rPh sb="56" eb="59">
      <t>シンゲンイキ</t>
    </rPh>
    <rPh sb="63" eb="65">
      <t>ジョウゲ</t>
    </rPh>
    <rPh sb="65" eb="67">
      <t>ホウコウ</t>
    </rPh>
    <rPh sb="68" eb="70">
      <t>チカク</t>
    </rPh>
    <rPh sb="70" eb="72">
      <t>ヘンドウ</t>
    </rPh>
    <rPh sb="77" eb="79">
      <t>ジシン</t>
    </rPh>
    <rPh sb="79" eb="81">
      <t>ヨチ</t>
    </rPh>
    <rPh sb="81" eb="84">
      <t>レンラクカイ</t>
    </rPh>
    <rPh sb="84" eb="85">
      <t>ナド</t>
    </rPh>
    <rPh sb="86" eb="88">
      <t>セイカ</t>
    </rPh>
    <rPh sb="89" eb="91">
      <t>テイキョウ</t>
    </rPh>
    <phoneticPr fontId="5"/>
  </si>
  <si>
    <t>一者応札は改善の傾向にあるので、引き続き競争性の高い発注方法・発注先の選定に努める。</t>
    <rPh sb="0" eb="1">
      <t>イッ</t>
    </rPh>
    <rPh sb="1" eb="2">
      <t>シャ</t>
    </rPh>
    <rPh sb="2" eb="4">
      <t>オウサツ</t>
    </rPh>
    <rPh sb="5" eb="7">
      <t>カイゼン</t>
    </rPh>
    <rPh sb="8" eb="10">
      <t>ケイコウ</t>
    </rPh>
    <rPh sb="16" eb="17">
      <t>ヒ</t>
    </rPh>
    <rPh sb="18" eb="19">
      <t>ツヅ</t>
    </rPh>
    <rPh sb="20" eb="23">
      <t>キョウソウセイ</t>
    </rPh>
    <rPh sb="24" eb="25">
      <t>タカ</t>
    </rPh>
    <rPh sb="26" eb="28">
      <t>ハッチュウ</t>
    </rPh>
    <rPh sb="28" eb="30">
      <t>ホウホウ</t>
    </rPh>
    <rPh sb="31" eb="34">
      <t>ハッチュウサキ</t>
    </rPh>
    <rPh sb="35" eb="37">
      <t>センテイ</t>
    </rPh>
    <rPh sb="38" eb="39">
      <t>ツト</t>
    </rPh>
    <phoneticPr fontId="5"/>
  </si>
  <si>
    <t>請負契約については、総合評価落札方式による発注等、透明性･公平性･競争性の高い発注方法･発注先の選定に引き続き努める。</t>
    <phoneticPr fontId="5"/>
  </si>
  <si>
    <t>執行等改善</t>
  </si>
  <si>
    <t xml:space="preserve">「新しい日本のための優先課題推進枠」9
</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</si>
</sst>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3"/>
      <color theme="3"/>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7" xfId="0"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7" xfId="0" applyFont="1" applyFill="1" applyBorder="1" applyAlignment="1" applyProtection="1">
      <alignmen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 fontId="0" fillId="0" borderId="25" xfId="0" applyNumberForma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6">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6804</xdr:colOff>
      <xdr:row>142</xdr:row>
      <xdr:rowOff>47625</xdr:rowOff>
    </xdr:from>
    <xdr:to>
      <xdr:col>44</xdr:col>
      <xdr:colOff>142874</xdr:colOff>
      <xdr:row>171</xdr:row>
      <xdr:rowOff>105433</xdr:rowOff>
    </xdr:to>
    <xdr:grpSp>
      <xdr:nvGrpSpPr>
        <xdr:cNvPr id="6" name="グループ化 5"/>
        <xdr:cNvGrpSpPr/>
      </xdr:nvGrpSpPr>
      <xdr:grpSpPr>
        <a:xfrm>
          <a:off x="2233273" y="39933563"/>
          <a:ext cx="6815476" cy="12154558"/>
          <a:chOff x="2127949" y="37462558"/>
          <a:chExt cx="5802069" cy="10627120"/>
        </a:xfrm>
      </xdr:grpSpPr>
      <xdr:pic>
        <xdr:nvPicPr>
          <xdr:cNvPr id="4" name="図 3"/>
          <xdr:cNvPicPr>
            <a:picLocks noChangeAspect="1"/>
          </xdr:cNvPicPr>
        </xdr:nvPicPr>
        <xdr:blipFill>
          <a:blip xmlns:r="http://schemas.openxmlformats.org/officeDocument/2006/relationships" r:embed="rId1"/>
          <a:stretch>
            <a:fillRect/>
          </a:stretch>
        </xdr:blipFill>
        <xdr:spPr>
          <a:xfrm>
            <a:off x="2176096" y="37462558"/>
            <a:ext cx="5738440" cy="5241222"/>
          </a:xfrm>
          <a:prstGeom prst="rect">
            <a:avLst/>
          </a:prstGeom>
        </xdr:spPr>
      </xdr:pic>
      <xdr:pic>
        <xdr:nvPicPr>
          <xdr:cNvPr id="5" name="図 4"/>
          <xdr:cNvPicPr>
            <a:picLocks noChangeAspect="1"/>
          </xdr:cNvPicPr>
        </xdr:nvPicPr>
        <xdr:blipFill>
          <a:blip xmlns:r="http://schemas.openxmlformats.org/officeDocument/2006/relationships" r:embed="rId2"/>
          <a:stretch>
            <a:fillRect/>
          </a:stretch>
        </xdr:blipFill>
        <xdr:spPr>
          <a:xfrm>
            <a:off x="2127949" y="42704447"/>
            <a:ext cx="5802069" cy="5385231"/>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80" zoomScaleSheetLayoutView="80" workbookViewId="0">
      <selection activeCell="A106" sqref="A106:AX1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8" t="s">
        <v>370</v>
      </c>
      <c r="AR2" s="688"/>
      <c r="AS2" s="59" t="str">
        <f>IF(OR(AQ2="　", AQ2=""), "", "-")</f>
        <v/>
      </c>
      <c r="AT2" s="689">
        <v>74</v>
      </c>
      <c r="AU2" s="689"/>
      <c r="AV2" s="60" t="str">
        <f>IF(AW2="", "", "-")</f>
        <v/>
      </c>
      <c r="AW2" s="690"/>
      <c r="AX2" s="690"/>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372</v>
      </c>
      <c r="AK3" s="642"/>
      <c r="AL3" s="642"/>
      <c r="AM3" s="642"/>
      <c r="AN3" s="642"/>
      <c r="AO3" s="642"/>
      <c r="AP3" s="642"/>
      <c r="AQ3" s="642"/>
      <c r="AR3" s="642"/>
      <c r="AS3" s="642"/>
      <c r="AT3" s="642"/>
      <c r="AU3" s="642"/>
      <c r="AV3" s="642"/>
      <c r="AW3" s="642"/>
      <c r="AX3" s="36" t="s">
        <v>91</v>
      </c>
    </row>
    <row r="4" spans="1:50" ht="24.75" customHeight="1" x14ac:dyDescent="0.15">
      <c r="A4" s="455" t="s">
        <v>30</v>
      </c>
      <c r="B4" s="456"/>
      <c r="C4" s="456"/>
      <c r="D4" s="456"/>
      <c r="E4" s="456"/>
      <c r="F4" s="456"/>
      <c r="G4" s="429" t="s">
        <v>373</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374</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6" t="s">
        <v>168</v>
      </c>
      <c r="H5" s="618"/>
      <c r="I5" s="618"/>
      <c r="J5" s="618"/>
      <c r="K5" s="618"/>
      <c r="L5" s="618"/>
      <c r="M5" s="657" t="s">
        <v>92</v>
      </c>
      <c r="N5" s="658"/>
      <c r="O5" s="658"/>
      <c r="P5" s="658"/>
      <c r="Q5" s="658"/>
      <c r="R5" s="659"/>
      <c r="S5" s="617" t="s">
        <v>157</v>
      </c>
      <c r="T5" s="618"/>
      <c r="U5" s="618"/>
      <c r="V5" s="618"/>
      <c r="W5" s="618"/>
      <c r="X5" s="619"/>
      <c r="Y5" s="446" t="s">
        <v>3</v>
      </c>
      <c r="Z5" s="447"/>
      <c r="AA5" s="447"/>
      <c r="AB5" s="447"/>
      <c r="AC5" s="447"/>
      <c r="AD5" s="448"/>
      <c r="AE5" s="449" t="s">
        <v>375</v>
      </c>
      <c r="AF5" s="450"/>
      <c r="AG5" s="450"/>
      <c r="AH5" s="450"/>
      <c r="AI5" s="450"/>
      <c r="AJ5" s="450"/>
      <c r="AK5" s="450"/>
      <c r="AL5" s="450"/>
      <c r="AM5" s="450"/>
      <c r="AN5" s="450"/>
      <c r="AO5" s="450"/>
      <c r="AP5" s="451"/>
      <c r="AQ5" s="452" t="s">
        <v>376</v>
      </c>
      <c r="AR5" s="453"/>
      <c r="AS5" s="453"/>
      <c r="AT5" s="453"/>
      <c r="AU5" s="453"/>
      <c r="AV5" s="453"/>
      <c r="AW5" s="453"/>
      <c r="AX5" s="454"/>
    </row>
    <row r="6" spans="1:50" ht="50.2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475</v>
      </c>
      <c r="AF6" s="464"/>
      <c r="AG6" s="464"/>
      <c r="AH6" s="464"/>
      <c r="AI6" s="464"/>
      <c r="AJ6" s="464"/>
      <c r="AK6" s="464"/>
      <c r="AL6" s="464"/>
      <c r="AM6" s="464"/>
      <c r="AN6" s="464"/>
      <c r="AO6" s="464"/>
      <c r="AP6" s="464"/>
      <c r="AQ6" s="465"/>
      <c r="AR6" s="465"/>
      <c r="AS6" s="465"/>
      <c r="AT6" s="465"/>
      <c r="AU6" s="465"/>
      <c r="AV6" s="465"/>
      <c r="AW6" s="465"/>
      <c r="AX6" s="466"/>
    </row>
    <row r="7" spans="1:50" ht="93.75" customHeight="1" x14ac:dyDescent="0.15">
      <c r="A7" s="482" t="s">
        <v>25</v>
      </c>
      <c r="B7" s="483"/>
      <c r="C7" s="483"/>
      <c r="D7" s="483"/>
      <c r="E7" s="483"/>
      <c r="F7" s="483"/>
      <c r="G7" s="484" t="s">
        <v>377</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378</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7" t="s">
        <v>308</v>
      </c>
      <c r="B8" s="638"/>
      <c r="C8" s="638"/>
      <c r="D8" s="638"/>
      <c r="E8" s="638"/>
      <c r="F8" s="639"/>
      <c r="G8" s="634" t="str">
        <f>入力規則等!A26</f>
        <v>宇宙開発利用</v>
      </c>
      <c r="H8" s="635"/>
      <c r="I8" s="635"/>
      <c r="J8" s="635"/>
      <c r="K8" s="635"/>
      <c r="L8" s="635"/>
      <c r="M8" s="635"/>
      <c r="N8" s="635"/>
      <c r="O8" s="635"/>
      <c r="P8" s="635"/>
      <c r="Q8" s="635"/>
      <c r="R8" s="635"/>
      <c r="S8" s="635"/>
      <c r="T8" s="635"/>
      <c r="U8" s="635"/>
      <c r="V8" s="635"/>
      <c r="W8" s="635"/>
      <c r="X8" s="636"/>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57" customHeight="1" x14ac:dyDescent="0.15">
      <c r="A9" s="182" t="s">
        <v>26</v>
      </c>
      <c r="B9" s="183"/>
      <c r="C9" s="183"/>
      <c r="D9" s="183"/>
      <c r="E9" s="183"/>
      <c r="F9" s="183"/>
      <c r="G9" s="184" t="s">
        <v>379</v>
      </c>
      <c r="H9" s="185"/>
      <c r="I9" s="185"/>
      <c r="J9" s="185"/>
      <c r="K9" s="185"/>
      <c r="L9" s="185"/>
      <c r="M9" s="185"/>
      <c r="N9" s="185"/>
      <c r="O9" s="185"/>
      <c r="P9" s="185"/>
      <c r="Q9" s="185"/>
      <c r="R9" s="185"/>
      <c r="S9" s="185"/>
      <c r="T9" s="185"/>
      <c r="U9" s="185"/>
      <c r="V9" s="185"/>
      <c r="W9" s="185"/>
      <c r="X9" s="185"/>
      <c r="Y9" s="425"/>
      <c r="Z9" s="425"/>
      <c r="AA9" s="425"/>
      <c r="AB9" s="425"/>
      <c r="AC9" s="425"/>
      <c r="AD9" s="425"/>
      <c r="AE9" s="185"/>
      <c r="AF9" s="185"/>
      <c r="AG9" s="185"/>
      <c r="AH9" s="185"/>
      <c r="AI9" s="185"/>
      <c r="AJ9" s="185"/>
      <c r="AK9" s="185"/>
      <c r="AL9" s="185"/>
      <c r="AM9" s="185"/>
      <c r="AN9" s="185"/>
      <c r="AO9" s="185"/>
      <c r="AP9" s="185"/>
      <c r="AQ9" s="185"/>
      <c r="AR9" s="185"/>
      <c r="AS9" s="185"/>
      <c r="AT9" s="185"/>
      <c r="AU9" s="185"/>
      <c r="AV9" s="185"/>
      <c r="AW9" s="185"/>
      <c r="AX9" s="186"/>
    </row>
    <row r="10" spans="1:50" ht="62.25" customHeight="1" x14ac:dyDescent="0.15">
      <c r="A10" s="182" t="s">
        <v>36</v>
      </c>
      <c r="B10" s="183"/>
      <c r="C10" s="183"/>
      <c r="D10" s="183"/>
      <c r="E10" s="183"/>
      <c r="F10" s="183"/>
      <c r="G10" s="184" t="s">
        <v>380</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6"/>
    </row>
    <row r="11" spans="1:50" ht="42" customHeight="1" x14ac:dyDescent="0.15">
      <c r="A11" s="182" t="s">
        <v>6</v>
      </c>
      <c r="B11" s="183"/>
      <c r="C11" s="183"/>
      <c r="D11" s="183"/>
      <c r="E11" s="183"/>
      <c r="F11" s="491"/>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7" t="s">
        <v>69</v>
      </c>
      <c r="Q12" s="85"/>
      <c r="R12" s="85"/>
      <c r="S12" s="85"/>
      <c r="T12" s="85"/>
      <c r="U12" s="85"/>
      <c r="V12" s="86"/>
      <c r="W12" s="137" t="s">
        <v>70</v>
      </c>
      <c r="X12" s="85"/>
      <c r="Y12" s="85"/>
      <c r="Z12" s="85"/>
      <c r="AA12" s="85"/>
      <c r="AB12" s="85"/>
      <c r="AC12" s="86"/>
      <c r="AD12" s="137" t="s">
        <v>71</v>
      </c>
      <c r="AE12" s="85"/>
      <c r="AF12" s="85"/>
      <c r="AG12" s="85"/>
      <c r="AH12" s="85"/>
      <c r="AI12" s="85"/>
      <c r="AJ12" s="86"/>
      <c r="AK12" s="137" t="s">
        <v>72</v>
      </c>
      <c r="AL12" s="85"/>
      <c r="AM12" s="85"/>
      <c r="AN12" s="85"/>
      <c r="AO12" s="85"/>
      <c r="AP12" s="85"/>
      <c r="AQ12" s="86"/>
      <c r="AR12" s="137" t="s">
        <v>73</v>
      </c>
      <c r="AS12" s="85"/>
      <c r="AT12" s="85"/>
      <c r="AU12" s="85"/>
      <c r="AV12" s="85"/>
      <c r="AW12" s="85"/>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3">
        <v>313</v>
      </c>
      <c r="Q13" s="174"/>
      <c r="R13" s="174"/>
      <c r="S13" s="174"/>
      <c r="T13" s="174"/>
      <c r="U13" s="174"/>
      <c r="V13" s="175"/>
      <c r="W13" s="173">
        <v>310</v>
      </c>
      <c r="X13" s="174"/>
      <c r="Y13" s="174"/>
      <c r="Z13" s="174"/>
      <c r="AA13" s="174"/>
      <c r="AB13" s="174"/>
      <c r="AC13" s="175"/>
      <c r="AD13" s="173">
        <v>302</v>
      </c>
      <c r="AE13" s="174"/>
      <c r="AF13" s="174"/>
      <c r="AG13" s="174"/>
      <c r="AH13" s="174"/>
      <c r="AI13" s="174"/>
      <c r="AJ13" s="175"/>
      <c r="AK13" s="173">
        <v>283</v>
      </c>
      <c r="AL13" s="174"/>
      <c r="AM13" s="174"/>
      <c r="AN13" s="174"/>
      <c r="AO13" s="174"/>
      <c r="AP13" s="174"/>
      <c r="AQ13" s="175"/>
      <c r="AR13" s="187">
        <v>288</v>
      </c>
      <c r="AS13" s="188"/>
      <c r="AT13" s="188"/>
      <c r="AU13" s="188"/>
      <c r="AV13" s="188"/>
      <c r="AW13" s="188"/>
      <c r="AX13" s="189"/>
    </row>
    <row r="14" spans="1:50" ht="21" customHeight="1" x14ac:dyDescent="0.15">
      <c r="A14" s="397"/>
      <c r="B14" s="398"/>
      <c r="C14" s="398"/>
      <c r="D14" s="398"/>
      <c r="E14" s="398"/>
      <c r="F14" s="399"/>
      <c r="G14" s="503"/>
      <c r="H14" s="504"/>
      <c r="I14" s="177" t="s">
        <v>9</v>
      </c>
      <c r="J14" s="178"/>
      <c r="K14" s="178"/>
      <c r="L14" s="178"/>
      <c r="M14" s="178"/>
      <c r="N14" s="178"/>
      <c r="O14" s="179"/>
      <c r="P14" s="173">
        <v>-3</v>
      </c>
      <c r="Q14" s="174"/>
      <c r="R14" s="174"/>
      <c r="S14" s="174"/>
      <c r="T14" s="174"/>
      <c r="U14" s="174"/>
      <c r="V14" s="175"/>
      <c r="W14" s="173" t="s">
        <v>503</v>
      </c>
      <c r="X14" s="174"/>
      <c r="Y14" s="174"/>
      <c r="Z14" s="174"/>
      <c r="AA14" s="174"/>
      <c r="AB14" s="174"/>
      <c r="AC14" s="175"/>
      <c r="AD14" s="173" t="s">
        <v>503</v>
      </c>
      <c r="AE14" s="174"/>
      <c r="AF14" s="174"/>
      <c r="AG14" s="174"/>
      <c r="AH14" s="174"/>
      <c r="AI14" s="174"/>
      <c r="AJ14" s="175"/>
      <c r="AK14" s="173" t="s">
        <v>503</v>
      </c>
      <c r="AL14" s="174"/>
      <c r="AM14" s="174"/>
      <c r="AN14" s="174"/>
      <c r="AO14" s="174"/>
      <c r="AP14" s="174"/>
      <c r="AQ14" s="175"/>
      <c r="AR14" s="180"/>
      <c r="AS14" s="180"/>
      <c r="AT14" s="180"/>
      <c r="AU14" s="180"/>
      <c r="AV14" s="180"/>
      <c r="AW14" s="180"/>
      <c r="AX14" s="181"/>
    </row>
    <row r="15" spans="1:50" ht="21" customHeight="1" x14ac:dyDescent="0.15">
      <c r="A15" s="397"/>
      <c r="B15" s="398"/>
      <c r="C15" s="398"/>
      <c r="D15" s="398"/>
      <c r="E15" s="398"/>
      <c r="F15" s="399"/>
      <c r="G15" s="503"/>
      <c r="H15" s="504"/>
      <c r="I15" s="177" t="s">
        <v>62</v>
      </c>
      <c r="J15" s="426"/>
      <c r="K15" s="426"/>
      <c r="L15" s="426"/>
      <c r="M15" s="426"/>
      <c r="N15" s="426"/>
      <c r="O15" s="427"/>
      <c r="P15" s="173" t="s">
        <v>503</v>
      </c>
      <c r="Q15" s="174"/>
      <c r="R15" s="174"/>
      <c r="S15" s="174"/>
      <c r="T15" s="174"/>
      <c r="U15" s="174"/>
      <c r="V15" s="175"/>
      <c r="W15" s="173" t="s">
        <v>503</v>
      </c>
      <c r="X15" s="174"/>
      <c r="Y15" s="174"/>
      <c r="Z15" s="174"/>
      <c r="AA15" s="174"/>
      <c r="AB15" s="174"/>
      <c r="AC15" s="175"/>
      <c r="AD15" s="173" t="s">
        <v>503</v>
      </c>
      <c r="AE15" s="174"/>
      <c r="AF15" s="174"/>
      <c r="AG15" s="174"/>
      <c r="AH15" s="174"/>
      <c r="AI15" s="174"/>
      <c r="AJ15" s="175"/>
      <c r="AK15" s="173" t="s">
        <v>503</v>
      </c>
      <c r="AL15" s="174"/>
      <c r="AM15" s="174"/>
      <c r="AN15" s="174"/>
      <c r="AO15" s="174"/>
      <c r="AP15" s="174"/>
      <c r="AQ15" s="175"/>
      <c r="AR15" s="173" t="s">
        <v>503</v>
      </c>
      <c r="AS15" s="174"/>
      <c r="AT15" s="174"/>
      <c r="AU15" s="174"/>
      <c r="AV15" s="174"/>
      <c r="AW15" s="174"/>
      <c r="AX15" s="176"/>
    </row>
    <row r="16" spans="1:50" ht="21" customHeight="1" x14ac:dyDescent="0.15">
      <c r="A16" s="397"/>
      <c r="B16" s="398"/>
      <c r="C16" s="398"/>
      <c r="D16" s="398"/>
      <c r="E16" s="398"/>
      <c r="F16" s="399"/>
      <c r="G16" s="503"/>
      <c r="H16" s="504"/>
      <c r="I16" s="177" t="s">
        <v>63</v>
      </c>
      <c r="J16" s="426"/>
      <c r="K16" s="426"/>
      <c r="L16" s="426"/>
      <c r="M16" s="426"/>
      <c r="N16" s="426"/>
      <c r="O16" s="427"/>
      <c r="P16" s="173" t="s">
        <v>503</v>
      </c>
      <c r="Q16" s="174"/>
      <c r="R16" s="174"/>
      <c r="S16" s="174"/>
      <c r="T16" s="174"/>
      <c r="U16" s="174"/>
      <c r="V16" s="175"/>
      <c r="W16" s="173" t="s">
        <v>503</v>
      </c>
      <c r="X16" s="174"/>
      <c r="Y16" s="174"/>
      <c r="Z16" s="174"/>
      <c r="AA16" s="174"/>
      <c r="AB16" s="174"/>
      <c r="AC16" s="175"/>
      <c r="AD16" s="173" t="s">
        <v>503</v>
      </c>
      <c r="AE16" s="174"/>
      <c r="AF16" s="174"/>
      <c r="AG16" s="174"/>
      <c r="AH16" s="174"/>
      <c r="AI16" s="174"/>
      <c r="AJ16" s="175"/>
      <c r="AK16" s="173" t="s">
        <v>503</v>
      </c>
      <c r="AL16" s="174"/>
      <c r="AM16" s="174"/>
      <c r="AN16" s="174"/>
      <c r="AO16" s="174"/>
      <c r="AP16" s="174"/>
      <c r="AQ16" s="175"/>
      <c r="AR16" s="477"/>
      <c r="AS16" s="478"/>
      <c r="AT16" s="478"/>
      <c r="AU16" s="478"/>
      <c r="AV16" s="478"/>
      <c r="AW16" s="478"/>
      <c r="AX16" s="479"/>
    </row>
    <row r="17" spans="1:50" ht="24.75" customHeight="1" x14ac:dyDescent="0.15">
      <c r="A17" s="397"/>
      <c r="B17" s="398"/>
      <c r="C17" s="398"/>
      <c r="D17" s="398"/>
      <c r="E17" s="398"/>
      <c r="F17" s="399"/>
      <c r="G17" s="503"/>
      <c r="H17" s="504"/>
      <c r="I17" s="177" t="s">
        <v>61</v>
      </c>
      <c r="J17" s="178"/>
      <c r="K17" s="178"/>
      <c r="L17" s="178"/>
      <c r="M17" s="178"/>
      <c r="N17" s="178"/>
      <c r="O17" s="179"/>
      <c r="P17" s="173" t="s">
        <v>503</v>
      </c>
      <c r="Q17" s="174"/>
      <c r="R17" s="174"/>
      <c r="S17" s="174"/>
      <c r="T17" s="174"/>
      <c r="U17" s="174"/>
      <c r="V17" s="175"/>
      <c r="W17" s="173" t="s">
        <v>503</v>
      </c>
      <c r="X17" s="174"/>
      <c r="Y17" s="174"/>
      <c r="Z17" s="174"/>
      <c r="AA17" s="174"/>
      <c r="AB17" s="174"/>
      <c r="AC17" s="175"/>
      <c r="AD17" s="173" t="s">
        <v>503</v>
      </c>
      <c r="AE17" s="174"/>
      <c r="AF17" s="174"/>
      <c r="AG17" s="174"/>
      <c r="AH17" s="174"/>
      <c r="AI17" s="174"/>
      <c r="AJ17" s="175"/>
      <c r="AK17" s="173" t="s">
        <v>503</v>
      </c>
      <c r="AL17" s="174"/>
      <c r="AM17" s="174"/>
      <c r="AN17" s="174"/>
      <c r="AO17" s="174"/>
      <c r="AP17" s="174"/>
      <c r="AQ17" s="175"/>
      <c r="AR17" s="480"/>
      <c r="AS17" s="480"/>
      <c r="AT17" s="480"/>
      <c r="AU17" s="480"/>
      <c r="AV17" s="480"/>
      <c r="AW17" s="480"/>
      <c r="AX17" s="481"/>
    </row>
    <row r="18" spans="1:50" ht="24.75" customHeight="1" x14ac:dyDescent="0.15">
      <c r="A18" s="397"/>
      <c r="B18" s="398"/>
      <c r="C18" s="398"/>
      <c r="D18" s="398"/>
      <c r="E18" s="398"/>
      <c r="F18" s="399"/>
      <c r="G18" s="505"/>
      <c r="H18" s="506"/>
      <c r="I18" s="629" t="s">
        <v>22</v>
      </c>
      <c r="J18" s="630"/>
      <c r="K18" s="630"/>
      <c r="L18" s="630"/>
      <c r="M18" s="630"/>
      <c r="N18" s="630"/>
      <c r="O18" s="631"/>
      <c r="P18" s="651">
        <f>SUM(P13:V17)</f>
        <v>310</v>
      </c>
      <c r="Q18" s="652"/>
      <c r="R18" s="652"/>
      <c r="S18" s="652"/>
      <c r="T18" s="652"/>
      <c r="U18" s="652"/>
      <c r="V18" s="653"/>
      <c r="W18" s="651">
        <f>SUM(W13:AC17)</f>
        <v>310</v>
      </c>
      <c r="X18" s="652"/>
      <c r="Y18" s="652"/>
      <c r="Z18" s="652"/>
      <c r="AA18" s="652"/>
      <c r="AB18" s="652"/>
      <c r="AC18" s="653"/>
      <c r="AD18" s="651">
        <f t="shared" ref="AD18" si="0">SUM(AD13:AJ17)</f>
        <v>302</v>
      </c>
      <c r="AE18" s="652"/>
      <c r="AF18" s="652"/>
      <c r="AG18" s="652"/>
      <c r="AH18" s="652"/>
      <c r="AI18" s="652"/>
      <c r="AJ18" s="653"/>
      <c r="AK18" s="651">
        <f t="shared" ref="AK18" si="1">SUM(AK13:AQ17)</f>
        <v>283</v>
      </c>
      <c r="AL18" s="652"/>
      <c r="AM18" s="652"/>
      <c r="AN18" s="652"/>
      <c r="AO18" s="652"/>
      <c r="AP18" s="652"/>
      <c r="AQ18" s="653"/>
      <c r="AR18" s="651">
        <f t="shared" ref="AR18" si="2">SUM(AR13:AX17)</f>
        <v>288</v>
      </c>
      <c r="AS18" s="652"/>
      <c r="AT18" s="652"/>
      <c r="AU18" s="652"/>
      <c r="AV18" s="652"/>
      <c r="AW18" s="652"/>
      <c r="AX18" s="654"/>
    </row>
    <row r="19" spans="1:50" ht="24.75" customHeight="1" x14ac:dyDescent="0.15">
      <c r="A19" s="397"/>
      <c r="B19" s="398"/>
      <c r="C19" s="398"/>
      <c r="D19" s="398"/>
      <c r="E19" s="398"/>
      <c r="F19" s="399"/>
      <c r="G19" s="649" t="s">
        <v>10</v>
      </c>
      <c r="H19" s="650"/>
      <c r="I19" s="650"/>
      <c r="J19" s="650"/>
      <c r="K19" s="650"/>
      <c r="L19" s="650"/>
      <c r="M19" s="650"/>
      <c r="N19" s="650"/>
      <c r="O19" s="650"/>
      <c r="P19" s="173">
        <v>299</v>
      </c>
      <c r="Q19" s="174"/>
      <c r="R19" s="174"/>
      <c r="S19" s="174"/>
      <c r="T19" s="174"/>
      <c r="U19" s="174"/>
      <c r="V19" s="175"/>
      <c r="W19" s="173">
        <v>304</v>
      </c>
      <c r="X19" s="174"/>
      <c r="Y19" s="174"/>
      <c r="Z19" s="174"/>
      <c r="AA19" s="174"/>
      <c r="AB19" s="174"/>
      <c r="AC19" s="175"/>
      <c r="AD19" s="173">
        <v>291</v>
      </c>
      <c r="AE19" s="174"/>
      <c r="AF19" s="174"/>
      <c r="AG19" s="174"/>
      <c r="AH19" s="174"/>
      <c r="AI19" s="174"/>
      <c r="AJ19" s="175"/>
      <c r="AK19" s="627"/>
      <c r="AL19" s="627"/>
      <c r="AM19" s="627"/>
      <c r="AN19" s="627"/>
      <c r="AO19" s="627"/>
      <c r="AP19" s="627"/>
      <c r="AQ19" s="627"/>
      <c r="AR19" s="627"/>
      <c r="AS19" s="627"/>
      <c r="AT19" s="627"/>
      <c r="AU19" s="627"/>
      <c r="AV19" s="627"/>
      <c r="AW19" s="627"/>
      <c r="AX19" s="628"/>
    </row>
    <row r="20" spans="1:50" ht="24.75" customHeight="1" x14ac:dyDescent="0.15">
      <c r="A20" s="495"/>
      <c r="B20" s="496"/>
      <c r="C20" s="496"/>
      <c r="D20" s="496"/>
      <c r="E20" s="496"/>
      <c r="F20" s="497"/>
      <c r="G20" s="649" t="s">
        <v>11</v>
      </c>
      <c r="H20" s="650"/>
      <c r="I20" s="650"/>
      <c r="J20" s="650"/>
      <c r="K20" s="650"/>
      <c r="L20" s="650"/>
      <c r="M20" s="650"/>
      <c r="N20" s="650"/>
      <c r="O20" s="650"/>
      <c r="P20" s="655">
        <f>IF(P18=0, "-", P19/P18)</f>
        <v>0.96451612903225803</v>
      </c>
      <c r="Q20" s="655"/>
      <c r="R20" s="655"/>
      <c r="S20" s="655"/>
      <c r="T20" s="655"/>
      <c r="U20" s="655"/>
      <c r="V20" s="655"/>
      <c r="W20" s="655">
        <f>IF(W18=0, "-", W19/W18)</f>
        <v>0.98064516129032253</v>
      </c>
      <c r="X20" s="655"/>
      <c r="Y20" s="655"/>
      <c r="Z20" s="655"/>
      <c r="AA20" s="655"/>
      <c r="AB20" s="655"/>
      <c r="AC20" s="655"/>
      <c r="AD20" s="655">
        <f>IF(AD18=0, "-", AD19/AD18)</f>
        <v>0.96357615894039739</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5" t="s">
        <v>13</v>
      </c>
      <c r="B21" s="126"/>
      <c r="C21" s="126"/>
      <c r="D21" s="126"/>
      <c r="E21" s="126"/>
      <c r="F21" s="127"/>
      <c r="G21" s="163" t="s">
        <v>319</v>
      </c>
      <c r="H21" s="139"/>
      <c r="I21" s="139"/>
      <c r="J21" s="139"/>
      <c r="K21" s="139"/>
      <c r="L21" s="139"/>
      <c r="M21" s="139"/>
      <c r="N21" s="139"/>
      <c r="O21" s="140"/>
      <c r="P21" s="138" t="s">
        <v>83</v>
      </c>
      <c r="Q21" s="139"/>
      <c r="R21" s="139"/>
      <c r="S21" s="139"/>
      <c r="T21" s="139"/>
      <c r="U21" s="139"/>
      <c r="V21" s="139"/>
      <c r="W21" s="139"/>
      <c r="X21" s="140"/>
      <c r="Y21" s="143"/>
      <c r="Z21" s="144"/>
      <c r="AA21" s="145"/>
      <c r="AB21" s="149" t="s">
        <v>12</v>
      </c>
      <c r="AC21" s="150"/>
      <c r="AD21" s="151"/>
      <c r="AE21" s="155" t="s">
        <v>69</v>
      </c>
      <c r="AF21" s="156"/>
      <c r="AG21" s="156"/>
      <c r="AH21" s="156"/>
      <c r="AI21" s="157"/>
      <c r="AJ21" s="155" t="s">
        <v>70</v>
      </c>
      <c r="AK21" s="156"/>
      <c r="AL21" s="156"/>
      <c r="AM21" s="156"/>
      <c r="AN21" s="157"/>
      <c r="AO21" s="155" t="s">
        <v>71</v>
      </c>
      <c r="AP21" s="156"/>
      <c r="AQ21" s="156"/>
      <c r="AR21" s="156"/>
      <c r="AS21" s="157"/>
      <c r="AT21" s="170" t="s">
        <v>303</v>
      </c>
      <c r="AU21" s="171"/>
      <c r="AV21" s="171"/>
      <c r="AW21" s="171"/>
      <c r="AX21" s="172"/>
    </row>
    <row r="22" spans="1:50" ht="18.75" customHeight="1" x14ac:dyDescent="0.15">
      <c r="A22" s="125"/>
      <c r="B22" s="126"/>
      <c r="C22" s="126"/>
      <c r="D22" s="126"/>
      <c r="E22" s="126"/>
      <c r="F22" s="127"/>
      <c r="G22" s="164"/>
      <c r="H22" s="73"/>
      <c r="I22" s="73"/>
      <c r="J22" s="73"/>
      <c r="K22" s="73"/>
      <c r="L22" s="73"/>
      <c r="M22" s="73"/>
      <c r="N22" s="73"/>
      <c r="O22" s="142"/>
      <c r="P22" s="141"/>
      <c r="Q22" s="73"/>
      <c r="R22" s="73"/>
      <c r="S22" s="73"/>
      <c r="T22" s="73"/>
      <c r="U22" s="73"/>
      <c r="V22" s="73"/>
      <c r="W22" s="73"/>
      <c r="X22" s="142"/>
      <c r="Y22" s="146"/>
      <c r="Z22" s="147"/>
      <c r="AA22" s="148"/>
      <c r="AB22" s="152"/>
      <c r="AC22" s="153"/>
      <c r="AD22" s="154"/>
      <c r="AE22" s="158"/>
      <c r="AF22" s="159"/>
      <c r="AG22" s="159"/>
      <c r="AH22" s="159"/>
      <c r="AI22" s="160"/>
      <c r="AJ22" s="158"/>
      <c r="AK22" s="159"/>
      <c r="AL22" s="159"/>
      <c r="AM22" s="159"/>
      <c r="AN22" s="160"/>
      <c r="AO22" s="158"/>
      <c r="AP22" s="159"/>
      <c r="AQ22" s="159"/>
      <c r="AR22" s="159"/>
      <c r="AS22" s="160"/>
      <c r="AT22" s="58"/>
      <c r="AU22" s="72">
        <v>27</v>
      </c>
      <c r="AV22" s="72"/>
      <c r="AW22" s="73" t="s">
        <v>355</v>
      </c>
      <c r="AX22" s="74"/>
    </row>
    <row r="23" spans="1:50" ht="22.5" customHeight="1" x14ac:dyDescent="0.15">
      <c r="A23" s="128"/>
      <c r="B23" s="126"/>
      <c r="C23" s="126"/>
      <c r="D23" s="126"/>
      <c r="E23" s="126"/>
      <c r="F23" s="127"/>
      <c r="G23" s="75" t="s">
        <v>508</v>
      </c>
      <c r="H23" s="76"/>
      <c r="I23" s="76"/>
      <c r="J23" s="76"/>
      <c r="K23" s="76"/>
      <c r="L23" s="76"/>
      <c r="M23" s="76"/>
      <c r="N23" s="76"/>
      <c r="O23" s="77"/>
      <c r="P23" s="215" t="s">
        <v>506</v>
      </c>
      <c r="Q23" s="233"/>
      <c r="R23" s="233"/>
      <c r="S23" s="233"/>
      <c r="T23" s="233"/>
      <c r="U23" s="233"/>
      <c r="V23" s="233"/>
      <c r="W23" s="233"/>
      <c r="X23" s="234"/>
      <c r="Y23" s="224" t="s">
        <v>14</v>
      </c>
      <c r="Z23" s="225"/>
      <c r="AA23" s="226"/>
      <c r="AB23" s="165" t="s">
        <v>507</v>
      </c>
      <c r="AC23" s="166"/>
      <c r="AD23" s="166"/>
      <c r="AE23" s="89">
        <v>4</v>
      </c>
      <c r="AF23" s="90"/>
      <c r="AG23" s="90"/>
      <c r="AH23" s="90"/>
      <c r="AI23" s="91"/>
      <c r="AJ23" s="89">
        <v>4</v>
      </c>
      <c r="AK23" s="90"/>
      <c r="AL23" s="90"/>
      <c r="AM23" s="90"/>
      <c r="AN23" s="91"/>
      <c r="AO23" s="89">
        <v>4</v>
      </c>
      <c r="AP23" s="90"/>
      <c r="AQ23" s="90"/>
      <c r="AR23" s="90"/>
      <c r="AS23" s="91"/>
      <c r="AT23" s="193"/>
      <c r="AU23" s="193"/>
      <c r="AV23" s="193"/>
      <c r="AW23" s="193"/>
      <c r="AX23" s="194"/>
    </row>
    <row r="24" spans="1:50" ht="22.5" customHeight="1" x14ac:dyDescent="0.15">
      <c r="A24" s="129"/>
      <c r="B24" s="130"/>
      <c r="C24" s="130"/>
      <c r="D24" s="130"/>
      <c r="E24" s="130"/>
      <c r="F24" s="131"/>
      <c r="G24" s="78"/>
      <c r="H24" s="79"/>
      <c r="I24" s="79"/>
      <c r="J24" s="79"/>
      <c r="K24" s="79"/>
      <c r="L24" s="79"/>
      <c r="M24" s="79"/>
      <c r="N24" s="79"/>
      <c r="O24" s="80"/>
      <c r="P24" s="235"/>
      <c r="Q24" s="235"/>
      <c r="R24" s="235"/>
      <c r="S24" s="235"/>
      <c r="T24" s="235"/>
      <c r="U24" s="235"/>
      <c r="V24" s="235"/>
      <c r="W24" s="235"/>
      <c r="X24" s="236"/>
      <c r="Y24" s="137" t="s">
        <v>65</v>
      </c>
      <c r="Z24" s="85"/>
      <c r="AA24" s="86"/>
      <c r="AB24" s="623" t="s">
        <v>507</v>
      </c>
      <c r="AC24" s="195"/>
      <c r="AD24" s="195"/>
      <c r="AE24" s="89">
        <v>4</v>
      </c>
      <c r="AF24" s="90"/>
      <c r="AG24" s="90"/>
      <c r="AH24" s="90"/>
      <c r="AI24" s="91"/>
      <c r="AJ24" s="89">
        <v>4</v>
      </c>
      <c r="AK24" s="90"/>
      <c r="AL24" s="90"/>
      <c r="AM24" s="90"/>
      <c r="AN24" s="91"/>
      <c r="AO24" s="89">
        <v>4</v>
      </c>
      <c r="AP24" s="90"/>
      <c r="AQ24" s="90"/>
      <c r="AR24" s="90"/>
      <c r="AS24" s="91"/>
      <c r="AT24" s="89">
        <v>4</v>
      </c>
      <c r="AU24" s="90"/>
      <c r="AV24" s="90"/>
      <c r="AW24" s="90"/>
      <c r="AX24" s="349"/>
    </row>
    <row r="25" spans="1:50" ht="89.25" customHeight="1" x14ac:dyDescent="0.15">
      <c r="A25" s="132"/>
      <c r="B25" s="133"/>
      <c r="C25" s="133"/>
      <c r="D25" s="133"/>
      <c r="E25" s="133"/>
      <c r="F25" s="134"/>
      <c r="G25" s="81"/>
      <c r="H25" s="82"/>
      <c r="I25" s="82"/>
      <c r="J25" s="82"/>
      <c r="K25" s="82"/>
      <c r="L25" s="82"/>
      <c r="M25" s="82"/>
      <c r="N25" s="82"/>
      <c r="O25" s="83"/>
      <c r="P25" s="237"/>
      <c r="Q25" s="237"/>
      <c r="R25" s="237"/>
      <c r="S25" s="237"/>
      <c r="T25" s="237"/>
      <c r="U25" s="237"/>
      <c r="V25" s="237"/>
      <c r="W25" s="237"/>
      <c r="X25" s="238"/>
      <c r="Y25" s="84" t="s">
        <v>15</v>
      </c>
      <c r="Z25" s="85"/>
      <c r="AA25" s="86"/>
      <c r="AB25" s="87" t="s">
        <v>358</v>
      </c>
      <c r="AC25" s="88"/>
      <c r="AD25" s="88"/>
      <c r="AE25" s="89">
        <v>100</v>
      </c>
      <c r="AF25" s="90"/>
      <c r="AG25" s="90"/>
      <c r="AH25" s="90"/>
      <c r="AI25" s="91"/>
      <c r="AJ25" s="89">
        <v>100</v>
      </c>
      <c r="AK25" s="90"/>
      <c r="AL25" s="90"/>
      <c r="AM25" s="90"/>
      <c r="AN25" s="91"/>
      <c r="AO25" s="89">
        <v>100</v>
      </c>
      <c r="AP25" s="90"/>
      <c r="AQ25" s="90"/>
      <c r="AR25" s="90"/>
      <c r="AS25" s="91"/>
      <c r="AT25" s="190"/>
      <c r="AU25" s="191"/>
      <c r="AV25" s="191"/>
      <c r="AW25" s="191"/>
      <c r="AX25" s="192"/>
    </row>
    <row r="26" spans="1:50" ht="18.75" customHeight="1" x14ac:dyDescent="0.15">
      <c r="A26" s="125" t="s">
        <v>13</v>
      </c>
      <c r="B26" s="126"/>
      <c r="C26" s="126"/>
      <c r="D26" s="126"/>
      <c r="E26" s="126"/>
      <c r="F26" s="127"/>
      <c r="G26" s="163" t="s">
        <v>319</v>
      </c>
      <c r="H26" s="139"/>
      <c r="I26" s="139"/>
      <c r="J26" s="139"/>
      <c r="K26" s="139"/>
      <c r="L26" s="139"/>
      <c r="M26" s="139"/>
      <c r="N26" s="139"/>
      <c r="O26" s="140"/>
      <c r="P26" s="138" t="s">
        <v>83</v>
      </c>
      <c r="Q26" s="139"/>
      <c r="R26" s="139"/>
      <c r="S26" s="139"/>
      <c r="T26" s="139"/>
      <c r="U26" s="139"/>
      <c r="V26" s="139"/>
      <c r="W26" s="139"/>
      <c r="X26" s="140"/>
      <c r="Y26" s="143"/>
      <c r="Z26" s="144"/>
      <c r="AA26" s="145"/>
      <c r="AB26" s="149" t="s">
        <v>12</v>
      </c>
      <c r="AC26" s="150"/>
      <c r="AD26" s="151"/>
      <c r="AE26" s="155" t="s">
        <v>69</v>
      </c>
      <c r="AF26" s="156"/>
      <c r="AG26" s="156"/>
      <c r="AH26" s="156"/>
      <c r="AI26" s="157"/>
      <c r="AJ26" s="155" t="s">
        <v>70</v>
      </c>
      <c r="AK26" s="156"/>
      <c r="AL26" s="156"/>
      <c r="AM26" s="156"/>
      <c r="AN26" s="157"/>
      <c r="AO26" s="155" t="s">
        <v>71</v>
      </c>
      <c r="AP26" s="156"/>
      <c r="AQ26" s="156"/>
      <c r="AR26" s="156"/>
      <c r="AS26" s="157"/>
      <c r="AT26" s="167" t="s">
        <v>303</v>
      </c>
      <c r="AU26" s="168"/>
      <c r="AV26" s="168"/>
      <c r="AW26" s="168"/>
      <c r="AX26" s="169"/>
    </row>
    <row r="27" spans="1:50" ht="18.75" customHeight="1" x14ac:dyDescent="0.15">
      <c r="A27" s="125"/>
      <c r="B27" s="126"/>
      <c r="C27" s="126"/>
      <c r="D27" s="126"/>
      <c r="E27" s="126"/>
      <c r="F27" s="127"/>
      <c r="G27" s="164"/>
      <c r="H27" s="73"/>
      <c r="I27" s="73"/>
      <c r="J27" s="73"/>
      <c r="K27" s="73"/>
      <c r="L27" s="73"/>
      <c r="M27" s="73"/>
      <c r="N27" s="73"/>
      <c r="O27" s="142"/>
      <c r="P27" s="141"/>
      <c r="Q27" s="73"/>
      <c r="R27" s="73"/>
      <c r="S27" s="73"/>
      <c r="T27" s="73"/>
      <c r="U27" s="73"/>
      <c r="V27" s="73"/>
      <c r="W27" s="73"/>
      <c r="X27" s="142"/>
      <c r="Y27" s="146"/>
      <c r="Z27" s="147"/>
      <c r="AA27" s="148"/>
      <c r="AB27" s="152"/>
      <c r="AC27" s="153"/>
      <c r="AD27" s="154"/>
      <c r="AE27" s="158"/>
      <c r="AF27" s="159"/>
      <c r="AG27" s="159"/>
      <c r="AH27" s="159"/>
      <c r="AI27" s="160"/>
      <c r="AJ27" s="158"/>
      <c r="AK27" s="159"/>
      <c r="AL27" s="159"/>
      <c r="AM27" s="159"/>
      <c r="AN27" s="160"/>
      <c r="AO27" s="158"/>
      <c r="AP27" s="159"/>
      <c r="AQ27" s="159"/>
      <c r="AR27" s="159"/>
      <c r="AS27" s="160"/>
      <c r="AT27" s="58"/>
      <c r="AU27" s="72">
        <v>27</v>
      </c>
      <c r="AV27" s="72"/>
      <c r="AW27" s="73" t="s">
        <v>355</v>
      </c>
      <c r="AX27" s="74"/>
    </row>
    <row r="28" spans="1:50" ht="22.5" customHeight="1" x14ac:dyDescent="0.15">
      <c r="A28" s="128"/>
      <c r="B28" s="126"/>
      <c r="C28" s="126"/>
      <c r="D28" s="126"/>
      <c r="E28" s="126"/>
      <c r="F28" s="127"/>
      <c r="G28" s="75" t="s">
        <v>505</v>
      </c>
      <c r="H28" s="76"/>
      <c r="I28" s="76"/>
      <c r="J28" s="76"/>
      <c r="K28" s="76"/>
      <c r="L28" s="76"/>
      <c r="M28" s="76"/>
      <c r="N28" s="76"/>
      <c r="O28" s="77"/>
      <c r="P28" s="215" t="s">
        <v>497</v>
      </c>
      <c r="Q28" s="233"/>
      <c r="R28" s="233"/>
      <c r="S28" s="233"/>
      <c r="T28" s="233"/>
      <c r="U28" s="233"/>
      <c r="V28" s="233"/>
      <c r="W28" s="233"/>
      <c r="X28" s="234"/>
      <c r="Y28" s="224" t="s">
        <v>14</v>
      </c>
      <c r="Z28" s="225"/>
      <c r="AA28" s="226"/>
      <c r="AB28" s="165" t="s">
        <v>473</v>
      </c>
      <c r="AC28" s="166"/>
      <c r="AD28" s="166"/>
      <c r="AE28" s="89" t="s">
        <v>474</v>
      </c>
      <c r="AF28" s="90"/>
      <c r="AG28" s="90"/>
      <c r="AH28" s="90"/>
      <c r="AI28" s="91"/>
      <c r="AJ28" s="89" t="s">
        <v>474</v>
      </c>
      <c r="AK28" s="90"/>
      <c r="AL28" s="90"/>
      <c r="AM28" s="90"/>
      <c r="AN28" s="91"/>
      <c r="AO28" s="89" t="s">
        <v>474</v>
      </c>
      <c r="AP28" s="90"/>
      <c r="AQ28" s="90"/>
      <c r="AR28" s="90"/>
      <c r="AS28" s="91"/>
      <c r="AT28" s="193"/>
      <c r="AU28" s="193"/>
      <c r="AV28" s="193"/>
      <c r="AW28" s="193"/>
      <c r="AX28" s="194"/>
    </row>
    <row r="29" spans="1:50" ht="43.5" customHeight="1" x14ac:dyDescent="0.15">
      <c r="A29" s="129"/>
      <c r="B29" s="130"/>
      <c r="C29" s="130"/>
      <c r="D29" s="130"/>
      <c r="E29" s="130"/>
      <c r="F29" s="131"/>
      <c r="G29" s="78"/>
      <c r="H29" s="79"/>
      <c r="I29" s="79"/>
      <c r="J29" s="79"/>
      <c r="K29" s="79"/>
      <c r="L29" s="79"/>
      <c r="M29" s="79"/>
      <c r="N29" s="79"/>
      <c r="O29" s="80"/>
      <c r="P29" s="235"/>
      <c r="Q29" s="235"/>
      <c r="R29" s="235"/>
      <c r="S29" s="235"/>
      <c r="T29" s="235"/>
      <c r="U29" s="235"/>
      <c r="V29" s="235"/>
      <c r="W29" s="235"/>
      <c r="X29" s="236"/>
      <c r="Y29" s="137" t="s">
        <v>65</v>
      </c>
      <c r="Z29" s="85"/>
      <c r="AA29" s="86"/>
      <c r="AB29" s="623" t="s">
        <v>473</v>
      </c>
      <c r="AC29" s="195"/>
      <c r="AD29" s="195"/>
      <c r="AE29" s="89" t="s">
        <v>474</v>
      </c>
      <c r="AF29" s="90"/>
      <c r="AG29" s="90"/>
      <c r="AH29" s="90"/>
      <c r="AI29" s="91"/>
      <c r="AJ29" s="89" t="s">
        <v>474</v>
      </c>
      <c r="AK29" s="90"/>
      <c r="AL29" s="90"/>
      <c r="AM29" s="90"/>
      <c r="AN29" s="91"/>
      <c r="AO29" s="89" t="s">
        <v>474</v>
      </c>
      <c r="AP29" s="90"/>
      <c r="AQ29" s="90"/>
      <c r="AR29" s="90"/>
      <c r="AS29" s="91"/>
      <c r="AT29" s="89">
        <v>150</v>
      </c>
      <c r="AU29" s="90"/>
      <c r="AV29" s="90"/>
      <c r="AW29" s="90"/>
      <c r="AX29" s="349"/>
    </row>
    <row r="30" spans="1:50" ht="72.75" customHeight="1" x14ac:dyDescent="0.15">
      <c r="A30" s="132"/>
      <c r="B30" s="133"/>
      <c r="C30" s="133"/>
      <c r="D30" s="133"/>
      <c r="E30" s="133"/>
      <c r="F30" s="134"/>
      <c r="G30" s="81"/>
      <c r="H30" s="82"/>
      <c r="I30" s="82"/>
      <c r="J30" s="82"/>
      <c r="K30" s="82"/>
      <c r="L30" s="82"/>
      <c r="M30" s="82"/>
      <c r="N30" s="82"/>
      <c r="O30" s="83"/>
      <c r="P30" s="237"/>
      <c r="Q30" s="237"/>
      <c r="R30" s="237"/>
      <c r="S30" s="237"/>
      <c r="T30" s="237"/>
      <c r="U30" s="237"/>
      <c r="V30" s="237"/>
      <c r="W30" s="237"/>
      <c r="X30" s="238"/>
      <c r="Y30" s="84" t="s">
        <v>15</v>
      </c>
      <c r="Z30" s="85"/>
      <c r="AA30" s="86"/>
      <c r="AB30" s="88" t="s">
        <v>16</v>
      </c>
      <c r="AC30" s="88"/>
      <c r="AD30" s="88"/>
      <c r="AE30" s="89" t="s">
        <v>474</v>
      </c>
      <c r="AF30" s="90"/>
      <c r="AG30" s="90"/>
      <c r="AH30" s="90"/>
      <c r="AI30" s="91"/>
      <c r="AJ30" s="89" t="s">
        <v>474</v>
      </c>
      <c r="AK30" s="90"/>
      <c r="AL30" s="90"/>
      <c r="AM30" s="90"/>
      <c r="AN30" s="91"/>
      <c r="AO30" s="89" t="s">
        <v>474</v>
      </c>
      <c r="AP30" s="90"/>
      <c r="AQ30" s="90"/>
      <c r="AR30" s="90"/>
      <c r="AS30" s="91"/>
      <c r="AT30" s="190"/>
      <c r="AU30" s="191"/>
      <c r="AV30" s="191"/>
      <c r="AW30" s="191"/>
      <c r="AX30" s="192"/>
    </row>
    <row r="31" spans="1:50" ht="18.75" hidden="1" customHeight="1" x14ac:dyDescent="0.15">
      <c r="A31" s="125" t="s">
        <v>13</v>
      </c>
      <c r="B31" s="126"/>
      <c r="C31" s="126"/>
      <c r="D31" s="126"/>
      <c r="E31" s="126"/>
      <c r="F31" s="127"/>
      <c r="G31" s="163" t="s">
        <v>319</v>
      </c>
      <c r="H31" s="139"/>
      <c r="I31" s="139"/>
      <c r="J31" s="139"/>
      <c r="K31" s="139"/>
      <c r="L31" s="139"/>
      <c r="M31" s="139"/>
      <c r="N31" s="139"/>
      <c r="O31" s="140"/>
      <c r="P31" s="138" t="s">
        <v>83</v>
      </c>
      <c r="Q31" s="139"/>
      <c r="R31" s="139"/>
      <c r="S31" s="139"/>
      <c r="T31" s="139"/>
      <c r="U31" s="139"/>
      <c r="V31" s="139"/>
      <c r="W31" s="139"/>
      <c r="X31" s="140"/>
      <c r="Y31" s="143"/>
      <c r="Z31" s="144"/>
      <c r="AA31" s="145"/>
      <c r="AB31" s="149" t="s">
        <v>12</v>
      </c>
      <c r="AC31" s="150"/>
      <c r="AD31" s="151"/>
      <c r="AE31" s="155" t="s">
        <v>69</v>
      </c>
      <c r="AF31" s="156"/>
      <c r="AG31" s="156"/>
      <c r="AH31" s="156"/>
      <c r="AI31" s="157"/>
      <c r="AJ31" s="155" t="s">
        <v>70</v>
      </c>
      <c r="AK31" s="156"/>
      <c r="AL31" s="156"/>
      <c r="AM31" s="156"/>
      <c r="AN31" s="157"/>
      <c r="AO31" s="155" t="s">
        <v>71</v>
      </c>
      <c r="AP31" s="156"/>
      <c r="AQ31" s="156"/>
      <c r="AR31" s="156"/>
      <c r="AS31" s="157"/>
      <c r="AT31" s="170" t="s">
        <v>303</v>
      </c>
      <c r="AU31" s="171"/>
      <c r="AV31" s="171"/>
      <c r="AW31" s="171"/>
      <c r="AX31" s="172"/>
    </row>
    <row r="32" spans="1:50" ht="18.75" hidden="1" customHeight="1" x14ac:dyDescent="0.15">
      <c r="A32" s="125"/>
      <c r="B32" s="126"/>
      <c r="C32" s="126"/>
      <c r="D32" s="126"/>
      <c r="E32" s="126"/>
      <c r="F32" s="127"/>
      <c r="G32" s="164"/>
      <c r="H32" s="73"/>
      <c r="I32" s="73"/>
      <c r="J32" s="73"/>
      <c r="K32" s="73"/>
      <c r="L32" s="73"/>
      <c r="M32" s="73"/>
      <c r="N32" s="73"/>
      <c r="O32" s="142"/>
      <c r="P32" s="141"/>
      <c r="Q32" s="73"/>
      <c r="R32" s="73"/>
      <c r="S32" s="73"/>
      <c r="T32" s="73"/>
      <c r="U32" s="73"/>
      <c r="V32" s="73"/>
      <c r="W32" s="73"/>
      <c r="X32" s="142"/>
      <c r="Y32" s="146"/>
      <c r="Z32" s="147"/>
      <c r="AA32" s="148"/>
      <c r="AB32" s="152"/>
      <c r="AC32" s="153"/>
      <c r="AD32" s="154"/>
      <c r="AE32" s="158"/>
      <c r="AF32" s="159"/>
      <c r="AG32" s="159"/>
      <c r="AH32" s="159"/>
      <c r="AI32" s="160"/>
      <c r="AJ32" s="158"/>
      <c r="AK32" s="159"/>
      <c r="AL32" s="159"/>
      <c r="AM32" s="159"/>
      <c r="AN32" s="160"/>
      <c r="AO32" s="158"/>
      <c r="AP32" s="159"/>
      <c r="AQ32" s="159"/>
      <c r="AR32" s="159"/>
      <c r="AS32" s="160"/>
      <c r="AT32" s="58"/>
      <c r="AU32" s="72"/>
      <c r="AV32" s="72"/>
      <c r="AW32" s="73" t="s">
        <v>355</v>
      </c>
      <c r="AX32" s="74"/>
    </row>
    <row r="33" spans="1:50" ht="22.5" hidden="1" customHeight="1" x14ac:dyDescent="0.15">
      <c r="A33" s="128"/>
      <c r="B33" s="126"/>
      <c r="C33" s="126"/>
      <c r="D33" s="126"/>
      <c r="E33" s="126"/>
      <c r="F33" s="127"/>
      <c r="G33" s="232"/>
      <c r="H33" s="76"/>
      <c r="I33" s="76"/>
      <c r="J33" s="76"/>
      <c r="K33" s="76"/>
      <c r="L33" s="76"/>
      <c r="M33" s="76"/>
      <c r="N33" s="76"/>
      <c r="O33" s="77"/>
      <c r="P33" s="215"/>
      <c r="Q33" s="233"/>
      <c r="R33" s="233"/>
      <c r="S33" s="233"/>
      <c r="T33" s="233"/>
      <c r="U33" s="233"/>
      <c r="V33" s="233"/>
      <c r="W33" s="233"/>
      <c r="X33" s="234"/>
      <c r="Y33" s="224" t="s">
        <v>14</v>
      </c>
      <c r="Z33" s="225"/>
      <c r="AA33" s="226"/>
      <c r="AB33" s="166"/>
      <c r="AC33" s="166"/>
      <c r="AD33" s="166"/>
      <c r="AE33" s="89"/>
      <c r="AF33" s="90"/>
      <c r="AG33" s="90"/>
      <c r="AH33" s="90"/>
      <c r="AI33" s="91"/>
      <c r="AJ33" s="89"/>
      <c r="AK33" s="90"/>
      <c r="AL33" s="90"/>
      <c r="AM33" s="90"/>
      <c r="AN33" s="91"/>
      <c r="AO33" s="89"/>
      <c r="AP33" s="90"/>
      <c r="AQ33" s="90"/>
      <c r="AR33" s="90"/>
      <c r="AS33" s="91"/>
      <c r="AT33" s="193"/>
      <c r="AU33" s="193"/>
      <c r="AV33" s="193"/>
      <c r="AW33" s="193"/>
      <c r="AX33" s="194"/>
    </row>
    <row r="34" spans="1:50" ht="22.5" hidden="1" customHeight="1" x14ac:dyDescent="0.15">
      <c r="A34" s="129"/>
      <c r="B34" s="130"/>
      <c r="C34" s="130"/>
      <c r="D34" s="130"/>
      <c r="E34" s="130"/>
      <c r="F34" s="131"/>
      <c r="G34" s="78"/>
      <c r="H34" s="79"/>
      <c r="I34" s="79"/>
      <c r="J34" s="79"/>
      <c r="K34" s="79"/>
      <c r="L34" s="79"/>
      <c r="M34" s="79"/>
      <c r="N34" s="79"/>
      <c r="O34" s="80"/>
      <c r="P34" s="235"/>
      <c r="Q34" s="235"/>
      <c r="R34" s="235"/>
      <c r="S34" s="235"/>
      <c r="T34" s="235"/>
      <c r="U34" s="235"/>
      <c r="V34" s="235"/>
      <c r="W34" s="235"/>
      <c r="X34" s="236"/>
      <c r="Y34" s="137" t="s">
        <v>65</v>
      </c>
      <c r="Z34" s="85"/>
      <c r="AA34" s="86"/>
      <c r="AB34" s="195"/>
      <c r="AC34" s="195"/>
      <c r="AD34" s="195"/>
      <c r="AE34" s="89"/>
      <c r="AF34" s="90"/>
      <c r="AG34" s="90"/>
      <c r="AH34" s="90"/>
      <c r="AI34" s="91"/>
      <c r="AJ34" s="89"/>
      <c r="AK34" s="90"/>
      <c r="AL34" s="90"/>
      <c r="AM34" s="90"/>
      <c r="AN34" s="91"/>
      <c r="AO34" s="89"/>
      <c r="AP34" s="90"/>
      <c r="AQ34" s="90"/>
      <c r="AR34" s="90"/>
      <c r="AS34" s="91"/>
      <c r="AT34" s="89"/>
      <c r="AU34" s="90"/>
      <c r="AV34" s="90"/>
      <c r="AW34" s="90"/>
      <c r="AX34" s="349"/>
    </row>
    <row r="35" spans="1:50" ht="22.5" hidden="1" customHeight="1" x14ac:dyDescent="0.15">
      <c r="A35" s="132"/>
      <c r="B35" s="133"/>
      <c r="C35" s="133"/>
      <c r="D35" s="133"/>
      <c r="E35" s="133"/>
      <c r="F35" s="134"/>
      <c r="G35" s="81"/>
      <c r="H35" s="82"/>
      <c r="I35" s="82"/>
      <c r="J35" s="82"/>
      <c r="K35" s="82"/>
      <c r="L35" s="82"/>
      <c r="M35" s="82"/>
      <c r="N35" s="82"/>
      <c r="O35" s="83"/>
      <c r="P35" s="237"/>
      <c r="Q35" s="237"/>
      <c r="R35" s="237"/>
      <c r="S35" s="237"/>
      <c r="T35" s="237"/>
      <c r="U35" s="237"/>
      <c r="V35" s="237"/>
      <c r="W35" s="237"/>
      <c r="X35" s="238"/>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0"/>
      <c r="AU35" s="191"/>
      <c r="AV35" s="191"/>
      <c r="AW35" s="191"/>
      <c r="AX35" s="192"/>
    </row>
    <row r="36" spans="1:50" ht="18.75" hidden="1" customHeight="1" x14ac:dyDescent="0.15">
      <c r="A36" s="125" t="s">
        <v>13</v>
      </c>
      <c r="B36" s="126"/>
      <c r="C36" s="126"/>
      <c r="D36" s="126"/>
      <c r="E36" s="126"/>
      <c r="F36" s="127"/>
      <c r="G36" s="163" t="s">
        <v>319</v>
      </c>
      <c r="H36" s="139"/>
      <c r="I36" s="139"/>
      <c r="J36" s="139"/>
      <c r="K36" s="139"/>
      <c r="L36" s="139"/>
      <c r="M36" s="139"/>
      <c r="N36" s="139"/>
      <c r="O36" s="140"/>
      <c r="P36" s="138" t="s">
        <v>83</v>
      </c>
      <c r="Q36" s="139"/>
      <c r="R36" s="139"/>
      <c r="S36" s="139"/>
      <c r="T36" s="139"/>
      <c r="U36" s="139"/>
      <c r="V36" s="139"/>
      <c r="W36" s="139"/>
      <c r="X36" s="140"/>
      <c r="Y36" s="143"/>
      <c r="Z36" s="144"/>
      <c r="AA36" s="145"/>
      <c r="AB36" s="149" t="s">
        <v>12</v>
      </c>
      <c r="AC36" s="150"/>
      <c r="AD36" s="151"/>
      <c r="AE36" s="155" t="s">
        <v>69</v>
      </c>
      <c r="AF36" s="156"/>
      <c r="AG36" s="156"/>
      <c r="AH36" s="156"/>
      <c r="AI36" s="157"/>
      <c r="AJ36" s="155" t="s">
        <v>70</v>
      </c>
      <c r="AK36" s="156"/>
      <c r="AL36" s="156"/>
      <c r="AM36" s="156"/>
      <c r="AN36" s="157"/>
      <c r="AO36" s="155" t="s">
        <v>71</v>
      </c>
      <c r="AP36" s="156"/>
      <c r="AQ36" s="156"/>
      <c r="AR36" s="156"/>
      <c r="AS36" s="157"/>
      <c r="AT36" s="170" t="s">
        <v>303</v>
      </c>
      <c r="AU36" s="171"/>
      <c r="AV36" s="171"/>
      <c r="AW36" s="171"/>
      <c r="AX36" s="172"/>
    </row>
    <row r="37" spans="1:50" ht="18.75" hidden="1" customHeight="1" x14ac:dyDescent="0.15">
      <c r="A37" s="125"/>
      <c r="B37" s="126"/>
      <c r="C37" s="126"/>
      <c r="D37" s="126"/>
      <c r="E37" s="126"/>
      <c r="F37" s="127"/>
      <c r="G37" s="164"/>
      <c r="H37" s="73"/>
      <c r="I37" s="73"/>
      <c r="J37" s="73"/>
      <c r="K37" s="73"/>
      <c r="L37" s="73"/>
      <c r="M37" s="73"/>
      <c r="N37" s="73"/>
      <c r="O37" s="142"/>
      <c r="P37" s="141"/>
      <c r="Q37" s="73"/>
      <c r="R37" s="73"/>
      <c r="S37" s="73"/>
      <c r="T37" s="73"/>
      <c r="U37" s="73"/>
      <c r="V37" s="73"/>
      <c r="W37" s="73"/>
      <c r="X37" s="142"/>
      <c r="Y37" s="146"/>
      <c r="Z37" s="147"/>
      <c r="AA37" s="148"/>
      <c r="AB37" s="152"/>
      <c r="AC37" s="153"/>
      <c r="AD37" s="154"/>
      <c r="AE37" s="158"/>
      <c r="AF37" s="159"/>
      <c r="AG37" s="159"/>
      <c r="AH37" s="159"/>
      <c r="AI37" s="160"/>
      <c r="AJ37" s="158"/>
      <c r="AK37" s="159"/>
      <c r="AL37" s="159"/>
      <c r="AM37" s="159"/>
      <c r="AN37" s="160"/>
      <c r="AO37" s="158"/>
      <c r="AP37" s="159"/>
      <c r="AQ37" s="159"/>
      <c r="AR37" s="159"/>
      <c r="AS37" s="160"/>
      <c r="AT37" s="58"/>
      <c r="AU37" s="72"/>
      <c r="AV37" s="72"/>
      <c r="AW37" s="73" t="s">
        <v>355</v>
      </c>
      <c r="AX37" s="74"/>
    </row>
    <row r="38" spans="1:50" ht="22.5" hidden="1" customHeight="1" x14ac:dyDescent="0.15">
      <c r="A38" s="128"/>
      <c r="B38" s="126"/>
      <c r="C38" s="126"/>
      <c r="D38" s="126"/>
      <c r="E38" s="126"/>
      <c r="F38" s="127"/>
      <c r="G38" s="232"/>
      <c r="H38" s="76"/>
      <c r="I38" s="76"/>
      <c r="J38" s="76"/>
      <c r="K38" s="76"/>
      <c r="L38" s="76"/>
      <c r="M38" s="76"/>
      <c r="N38" s="76"/>
      <c r="O38" s="77"/>
      <c r="P38" s="233"/>
      <c r="Q38" s="233"/>
      <c r="R38" s="233"/>
      <c r="S38" s="233"/>
      <c r="T38" s="233"/>
      <c r="U38" s="233"/>
      <c r="V38" s="233"/>
      <c r="W38" s="233"/>
      <c r="X38" s="234"/>
      <c r="Y38" s="224" t="s">
        <v>14</v>
      </c>
      <c r="Z38" s="225"/>
      <c r="AA38" s="226"/>
      <c r="AB38" s="166"/>
      <c r="AC38" s="166"/>
      <c r="AD38" s="166"/>
      <c r="AE38" s="89"/>
      <c r="AF38" s="90"/>
      <c r="AG38" s="90"/>
      <c r="AH38" s="90"/>
      <c r="AI38" s="91"/>
      <c r="AJ38" s="89"/>
      <c r="AK38" s="90"/>
      <c r="AL38" s="90"/>
      <c r="AM38" s="90"/>
      <c r="AN38" s="91"/>
      <c r="AO38" s="89"/>
      <c r="AP38" s="90"/>
      <c r="AQ38" s="90"/>
      <c r="AR38" s="90"/>
      <c r="AS38" s="91"/>
      <c r="AT38" s="193"/>
      <c r="AU38" s="193"/>
      <c r="AV38" s="193"/>
      <c r="AW38" s="193"/>
      <c r="AX38" s="194"/>
    </row>
    <row r="39" spans="1:50" ht="22.5" hidden="1" customHeight="1" x14ac:dyDescent="0.15">
      <c r="A39" s="129"/>
      <c r="B39" s="130"/>
      <c r="C39" s="130"/>
      <c r="D39" s="130"/>
      <c r="E39" s="130"/>
      <c r="F39" s="131"/>
      <c r="G39" s="78"/>
      <c r="H39" s="79"/>
      <c r="I39" s="79"/>
      <c r="J39" s="79"/>
      <c r="K39" s="79"/>
      <c r="L39" s="79"/>
      <c r="M39" s="79"/>
      <c r="N39" s="79"/>
      <c r="O39" s="80"/>
      <c r="P39" s="235"/>
      <c r="Q39" s="235"/>
      <c r="R39" s="235"/>
      <c r="S39" s="235"/>
      <c r="T39" s="235"/>
      <c r="U39" s="235"/>
      <c r="V39" s="235"/>
      <c r="W39" s="235"/>
      <c r="X39" s="236"/>
      <c r="Y39" s="137" t="s">
        <v>65</v>
      </c>
      <c r="Z39" s="85"/>
      <c r="AA39" s="86"/>
      <c r="AB39" s="195"/>
      <c r="AC39" s="195"/>
      <c r="AD39" s="195"/>
      <c r="AE39" s="89"/>
      <c r="AF39" s="90"/>
      <c r="AG39" s="90"/>
      <c r="AH39" s="90"/>
      <c r="AI39" s="91"/>
      <c r="AJ39" s="89"/>
      <c r="AK39" s="90"/>
      <c r="AL39" s="90"/>
      <c r="AM39" s="90"/>
      <c r="AN39" s="91"/>
      <c r="AO39" s="89"/>
      <c r="AP39" s="90"/>
      <c r="AQ39" s="90"/>
      <c r="AR39" s="90"/>
      <c r="AS39" s="91"/>
      <c r="AT39" s="89"/>
      <c r="AU39" s="90"/>
      <c r="AV39" s="90"/>
      <c r="AW39" s="90"/>
      <c r="AX39" s="349"/>
    </row>
    <row r="40" spans="1:50" ht="22.5" hidden="1" customHeight="1" x14ac:dyDescent="0.15">
      <c r="A40" s="132"/>
      <c r="B40" s="133"/>
      <c r="C40" s="133"/>
      <c r="D40" s="133"/>
      <c r="E40" s="133"/>
      <c r="F40" s="134"/>
      <c r="G40" s="81"/>
      <c r="H40" s="82"/>
      <c r="I40" s="82"/>
      <c r="J40" s="82"/>
      <c r="K40" s="82"/>
      <c r="L40" s="82"/>
      <c r="M40" s="82"/>
      <c r="N40" s="82"/>
      <c r="O40" s="83"/>
      <c r="P40" s="237"/>
      <c r="Q40" s="237"/>
      <c r="R40" s="237"/>
      <c r="S40" s="237"/>
      <c r="T40" s="237"/>
      <c r="U40" s="237"/>
      <c r="V40" s="237"/>
      <c r="W40" s="237"/>
      <c r="X40" s="238"/>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0"/>
      <c r="AU40" s="191"/>
      <c r="AV40" s="191"/>
      <c r="AW40" s="191"/>
      <c r="AX40" s="192"/>
    </row>
    <row r="41" spans="1:50" ht="18.75" hidden="1" customHeight="1" x14ac:dyDescent="0.15">
      <c r="A41" s="125" t="s">
        <v>13</v>
      </c>
      <c r="B41" s="126"/>
      <c r="C41" s="126"/>
      <c r="D41" s="126"/>
      <c r="E41" s="126"/>
      <c r="F41" s="127"/>
      <c r="G41" s="163" t="s">
        <v>319</v>
      </c>
      <c r="H41" s="139"/>
      <c r="I41" s="139"/>
      <c r="J41" s="139"/>
      <c r="K41" s="139"/>
      <c r="L41" s="139"/>
      <c r="M41" s="139"/>
      <c r="N41" s="139"/>
      <c r="O41" s="140"/>
      <c r="P41" s="138" t="s">
        <v>83</v>
      </c>
      <c r="Q41" s="139"/>
      <c r="R41" s="139"/>
      <c r="S41" s="139"/>
      <c r="T41" s="139"/>
      <c r="U41" s="139"/>
      <c r="V41" s="139"/>
      <c r="W41" s="139"/>
      <c r="X41" s="140"/>
      <c r="Y41" s="143"/>
      <c r="Z41" s="144"/>
      <c r="AA41" s="145"/>
      <c r="AB41" s="149" t="s">
        <v>12</v>
      </c>
      <c r="AC41" s="150"/>
      <c r="AD41" s="151"/>
      <c r="AE41" s="155" t="s">
        <v>69</v>
      </c>
      <c r="AF41" s="156"/>
      <c r="AG41" s="156"/>
      <c r="AH41" s="156"/>
      <c r="AI41" s="157"/>
      <c r="AJ41" s="155" t="s">
        <v>70</v>
      </c>
      <c r="AK41" s="156"/>
      <c r="AL41" s="156"/>
      <c r="AM41" s="156"/>
      <c r="AN41" s="157"/>
      <c r="AO41" s="155" t="s">
        <v>71</v>
      </c>
      <c r="AP41" s="156"/>
      <c r="AQ41" s="156"/>
      <c r="AR41" s="156"/>
      <c r="AS41" s="157"/>
      <c r="AT41" s="170" t="s">
        <v>303</v>
      </c>
      <c r="AU41" s="171"/>
      <c r="AV41" s="171"/>
      <c r="AW41" s="171"/>
      <c r="AX41" s="172"/>
    </row>
    <row r="42" spans="1:50" ht="18.75" hidden="1" customHeight="1" x14ac:dyDescent="0.15">
      <c r="A42" s="125"/>
      <c r="B42" s="126"/>
      <c r="C42" s="126"/>
      <c r="D42" s="126"/>
      <c r="E42" s="126"/>
      <c r="F42" s="127"/>
      <c r="G42" s="164"/>
      <c r="H42" s="73"/>
      <c r="I42" s="73"/>
      <c r="J42" s="73"/>
      <c r="K42" s="73"/>
      <c r="L42" s="73"/>
      <c r="M42" s="73"/>
      <c r="N42" s="73"/>
      <c r="O42" s="142"/>
      <c r="P42" s="141"/>
      <c r="Q42" s="73"/>
      <c r="R42" s="73"/>
      <c r="S42" s="73"/>
      <c r="T42" s="73"/>
      <c r="U42" s="73"/>
      <c r="V42" s="73"/>
      <c r="W42" s="73"/>
      <c r="X42" s="142"/>
      <c r="Y42" s="146"/>
      <c r="Z42" s="147"/>
      <c r="AA42" s="148"/>
      <c r="AB42" s="152"/>
      <c r="AC42" s="153"/>
      <c r="AD42" s="154"/>
      <c r="AE42" s="158"/>
      <c r="AF42" s="159"/>
      <c r="AG42" s="159"/>
      <c r="AH42" s="159"/>
      <c r="AI42" s="160"/>
      <c r="AJ42" s="158"/>
      <c r="AK42" s="159"/>
      <c r="AL42" s="159"/>
      <c r="AM42" s="159"/>
      <c r="AN42" s="160"/>
      <c r="AO42" s="158"/>
      <c r="AP42" s="159"/>
      <c r="AQ42" s="159"/>
      <c r="AR42" s="159"/>
      <c r="AS42" s="160"/>
      <c r="AT42" s="58"/>
      <c r="AU42" s="72"/>
      <c r="AV42" s="72"/>
      <c r="AW42" s="73" t="s">
        <v>355</v>
      </c>
      <c r="AX42" s="74"/>
    </row>
    <row r="43" spans="1:50" ht="22.5" hidden="1" customHeight="1" x14ac:dyDescent="0.15">
      <c r="A43" s="128"/>
      <c r="B43" s="126"/>
      <c r="C43" s="126"/>
      <c r="D43" s="126"/>
      <c r="E43" s="126"/>
      <c r="F43" s="127"/>
      <c r="G43" s="232"/>
      <c r="H43" s="76"/>
      <c r="I43" s="76"/>
      <c r="J43" s="76"/>
      <c r="K43" s="76"/>
      <c r="L43" s="76"/>
      <c r="M43" s="76"/>
      <c r="N43" s="76"/>
      <c r="O43" s="77"/>
      <c r="P43" s="233"/>
      <c r="Q43" s="233"/>
      <c r="R43" s="233"/>
      <c r="S43" s="233"/>
      <c r="T43" s="233"/>
      <c r="U43" s="233"/>
      <c r="V43" s="233"/>
      <c r="W43" s="233"/>
      <c r="X43" s="234"/>
      <c r="Y43" s="224" t="s">
        <v>14</v>
      </c>
      <c r="Z43" s="225"/>
      <c r="AA43" s="226"/>
      <c r="AB43" s="166"/>
      <c r="AC43" s="166"/>
      <c r="AD43" s="166"/>
      <c r="AE43" s="89"/>
      <c r="AF43" s="90"/>
      <c r="AG43" s="90"/>
      <c r="AH43" s="90"/>
      <c r="AI43" s="91"/>
      <c r="AJ43" s="89"/>
      <c r="AK43" s="90"/>
      <c r="AL43" s="90"/>
      <c r="AM43" s="90"/>
      <c r="AN43" s="91"/>
      <c r="AO43" s="89"/>
      <c r="AP43" s="90"/>
      <c r="AQ43" s="90"/>
      <c r="AR43" s="90"/>
      <c r="AS43" s="91"/>
      <c r="AT43" s="193"/>
      <c r="AU43" s="193"/>
      <c r="AV43" s="193"/>
      <c r="AW43" s="193"/>
      <c r="AX43" s="194"/>
    </row>
    <row r="44" spans="1:50" ht="22.5" hidden="1" customHeight="1" x14ac:dyDescent="0.15">
      <c r="A44" s="129"/>
      <c r="B44" s="130"/>
      <c r="C44" s="130"/>
      <c r="D44" s="130"/>
      <c r="E44" s="130"/>
      <c r="F44" s="131"/>
      <c r="G44" s="78"/>
      <c r="H44" s="79"/>
      <c r="I44" s="79"/>
      <c r="J44" s="79"/>
      <c r="K44" s="79"/>
      <c r="L44" s="79"/>
      <c r="M44" s="79"/>
      <c r="N44" s="79"/>
      <c r="O44" s="80"/>
      <c r="P44" s="235"/>
      <c r="Q44" s="235"/>
      <c r="R44" s="235"/>
      <c r="S44" s="235"/>
      <c r="T44" s="235"/>
      <c r="U44" s="235"/>
      <c r="V44" s="235"/>
      <c r="W44" s="235"/>
      <c r="X44" s="236"/>
      <c r="Y44" s="137" t="s">
        <v>65</v>
      </c>
      <c r="Z44" s="85"/>
      <c r="AA44" s="86"/>
      <c r="AB44" s="195"/>
      <c r="AC44" s="195"/>
      <c r="AD44" s="195"/>
      <c r="AE44" s="89"/>
      <c r="AF44" s="90"/>
      <c r="AG44" s="90"/>
      <c r="AH44" s="90"/>
      <c r="AI44" s="91"/>
      <c r="AJ44" s="89"/>
      <c r="AK44" s="90"/>
      <c r="AL44" s="90"/>
      <c r="AM44" s="90"/>
      <c r="AN44" s="91"/>
      <c r="AO44" s="89"/>
      <c r="AP44" s="90"/>
      <c r="AQ44" s="90"/>
      <c r="AR44" s="90"/>
      <c r="AS44" s="91"/>
      <c r="AT44" s="89"/>
      <c r="AU44" s="90"/>
      <c r="AV44" s="90"/>
      <c r="AW44" s="90"/>
      <c r="AX44" s="349"/>
    </row>
    <row r="45" spans="1:50" ht="37.5" hidden="1" customHeight="1" x14ac:dyDescent="0.15">
      <c r="A45" s="129"/>
      <c r="B45" s="130"/>
      <c r="C45" s="130"/>
      <c r="D45" s="130"/>
      <c r="E45" s="130"/>
      <c r="F45" s="131"/>
      <c r="G45" s="78"/>
      <c r="H45" s="79"/>
      <c r="I45" s="79"/>
      <c r="J45" s="79"/>
      <c r="K45" s="79"/>
      <c r="L45" s="79"/>
      <c r="M45" s="79"/>
      <c r="N45" s="79"/>
      <c r="O45" s="80"/>
      <c r="P45" s="235"/>
      <c r="Q45" s="235"/>
      <c r="R45" s="235"/>
      <c r="S45" s="235"/>
      <c r="T45" s="235"/>
      <c r="U45" s="235"/>
      <c r="V45" s="235"/>
      <c r="W45" s="235"/>
      <c r="X45" s="236"/>
      <c r="Y45" s="149" t="s">
        <v>15</v>
      </c>
      <c r="Z45" s="150"/>
      <c r="AA45" s="151"/>
      <c r="AB45" s="88" t="s">
        <v>16</v>
      </c>
      <c r="AC45" s="88"/>
      <c r="AD45" s="88"/>
      <c r="AE45" s="89"/>
      <c r="AF45" s="90"/>
      <c r="AG45" s="90"/>
      <c r="AH45" s="90"/>
      <c r="AI45" s="91"/>
      <c r="AJ45" s="89"/>
      <c r="AK45" s="90"/>
      <c r="AL45" s="90"/>
      <c r="AM45" s="90"/>
      <c r="AN45" s="91"/>
      <c r="AO45" s="89"/>
      <c r="AP45" s="90"/>
      <c r="AQ45" s="90"/>
      <c r="AR45" s="90"/>
      <c r="AS45" s="91"/>
      <c r="AT45" s="190"/>
      <c r="AU45" s="191"/>
      <c r="AV45" s="191"/>
      <c r="AW45" s="191"/>
      <c r="AX45" s="192"/>
    </row>
    <row r="46" spans="1:50" ht="22.5" customHeight="1" x14ac:dyDescent="0.15">
      <c r="A46" s="95" t="s">
        <v>322</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30"/>
      <c r="AP46" s="30"/>
      <c r="AQ46" s="30"/>
      <c r="AR46" s="30"/>
      <c r="AS46" s="30"/>
      <c r="AT46" s="30"/>
      <c r="AU46" s="30"/>
      <c r="AV46" s="30"/>
      <c r="AW46" s="30"/>
      <c r="AX46" s="32"/>
    </row>
    <row r="47" spans="1:50" ht="18.75" hidden="1" customHeight="1" x14ac:dyDescent="0.15">
      <c r="A47" s="660" t="s">
        <v>320</v>
      </c>
      <c r="B47" s="97" t="s">
        <v>317</v>
      </c>
      <c r="C47" s="98"/>
      <c r="D47" s="98"/>
      <c r="E47" s="98"/>
      <c r="F47" s="99"/>
      <c r="G47" s="161" t="s">
        <v>311</v>
      </c>
      <c r="H47" s="161"/>
      <c r="I47" s="161"/>
      <c r="J47" s="161"/>
      <c r="K47" s="161"/>
      <c r="L47" s="161"/>
      <c r="M47" s="161"/>
      <c r="N47" s="161"/>
      <c r="O47" s="161"/>
      <c r="P47" s="161"/>
      <c r="Q47" s="161"/>
      <c r="R47" s="161"/>
      <c r="S47" s="161"/>
      <c r="T47" s="161"/>
      <c r="U47" s="161"/>
      <c r="V47" s="161"/>
      <c r="W47" s="161"/>
      <c r="X47" s="161"/>
      <c r="Y47" s="161"/>
      <c r="Z47" s="161"/>
      <c r="AA47" s="162"/>
      <c r="AB47" s="307" t="s">
        <v>310</v>
      </c>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308"/>
    </row>
    <row r="48" spans="1:50" ht="18.75" hidden="1" customHeight="1" x14ac:dyDescent="0.15">
      <c r="A48" s="660"/>
      <c r="B48" s="97"/>
      <c r="C48" s="98"/>
      <c r="D48" s="98"/>
      <c r="E48" s="98"/>
      <c r="F48" s="99"/>
      <c r="G48" s="73"/>
      <c r="H48" s="73"/>
      <c r="I48" s="73"/>
      <c r="J48" s="73"/>
      <c r="K48" s="73"/>
      <c r="L48" s="73"/>
      <c r="M48" s="73"/>
      <c r="N48" s="73"/>
      <c r="O48" s="73"/>
      <c r="P48" s="73"/>
      <c r="Q48" s="73"/>
      <c r="R48" s="73"/>
      <c r="S48" s="73"/>
      <c r="T48" s="73"/>
      <c r="U48" s="73"/>
      <c r="V48" s="73"/>
      <c r="W48" s="73"/>
      <c r="X48" s="73"/>
      <c r="Y48" s="73"/>
      <c r="Z48" s="73"/>
      <c r="AA48" s="142"/>
      <c r="AB48" s="141"/>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60"/>
      <c r="B49" s="97"/>
      <c r="C49" s="98"/>
      <c r="D49" s="98"/>
      <c r="E49" s="98"/>
      <c r="F49" s="99"/>
      <c r="G49" s="299"/>
      <c r="H49" s="299"/>
      <c r="I49" s="299"/>
      <c r="J49" s="299"/>
      <c r="K49" s="299"/>
      <c r="L49" s="299"/>
      <c r="M49" s="299"/>
      <c r="N49" s="299"/>
      <c r="O49" s="299"/>
      <c r="P49" s="299"/>
      <c r="Q49" s="299"/>
      <c r="R49" s="299"/>
      <c r="S49" s="299"/>
      <c r="T49" s="299"/>
      <c r="U49" s="299"/>
      <c r="V49" s="299"/>
      <c r="W49" s="299"/>
      <c r="X49" s="299"/>
      <c r="Y49" s="299"/>
      <c r="Z49" s="299"/>
      <c r="AA49" s="624"/>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0"/>
      <c r="B50" s="97"/>
      <c r="C50" s="98"/>
      <c r="D50" s="98"/>
      <c r="E50" s="98"/>
      <c r="F50" s="99"/>
      <c r="G50" s="302"/>
      <c r="H50" s="302"/>
      <c r="I50" s="302"/>
      <c r="J50" s="302"/>
      <c r="K50" s="302"/>
      <c r="L50" s="302"/>
      <c r="M50" s="302"/>
      <c r="N50" s="302"/>
      <c r="O50" s="302"/>
      <c r="P50" s="302"/>
      <c r="Q50" s="302"/>
      <c r="R50" s="302"/>
      <c r="S50" s="302"/>
      <c r="T50" s="302"/>
      <c r="U50" s="302"/>
      <c r="V50" s="302"/>
      <c r="W50" s="302"/>
      <c r="X50" s="302"/>
      <c r="Y50" s="302"/>
      <c r="Z50" s="302"/>
      <c r="AA50" s="625"/>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0"/>
      <c r="B51" s="100"/>
      <c r="C51" s="101"/>
      <c r="D51" s="101"/>
      <c r="E51" s="101"/>
      <c r="F51" s="102"/>
      <c r="G51" s="305"/>
      <c r="H51" s="305"/>
      <c r="I51" s="305"/>
      <c r="J51" s="305"/>
      <c r="K51" s="305"/>
      <c r="L51" s="305"/>
      <c r="M51" s="305"/>
      <c r="N51" s="305"/>
      <c r="O51" s="305"/>
      <c r="P51" s="305"/>
      <c r="Q51" s="305"/>
      <c r="R51" s="305"/>
      <c r="S51" s="305"/>
      <c r="T51" s="305"/>
      <c r="U51" s="305"/>
      <c r="V51" s="305"/>
      <c r="W51" s="305"/>
      <c r="X51" s="305"/>
      <c r="Y51" s="305"/>
      <c r="Z51" s="305"/>
      <c r="AA51" s="626"/>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0"/>
      <c r="B52" s="98" t="s">
        <v>318</v>
      </c>
      <c r="C52" s="98"/>
      <c r="D52" s="98"/>
      <c r="E52" s="98"/>
      <c r="F52" s="99"/>
      <c r="G52" s="163" t="s">
        <v>85</v>
      </c>
      <c r="H52" s="139"/>
      <c r="I52" s="139"/>
      <c r="J52" s="139"/>
      <c r="K52" s="139"/>
      <c r="L52" s="139"/>
      <c r="M52" s="139"/>
      <c r="N52" s="139"/>
      <c r="O52" s="140"/>
      <c r="P52" s="138" t="s">
        <v>89</v>
      </c>
      <c r="Q52" s="139"/>
      <c r="R52" s="139"/>
      <c r="S52" s="139"/>
      <c r="T52" s="139"/>
      <c r="U52" s="139"/>
      <c r="V52" s="139"/>
      <c r="W52" s="139"/>
      <c r="X52" s="140"/>
      <c r="Y52" s="203"/>
      <c r="Z52" s="204"/>
      <c r="AA52" s="205"/>
      <c r="AB52" s="209" t="s">
        <v>12</v>
      </c>
      <c r="AC52" s="210"/>
      <c r="AD52" s="211"/>
      <c r="AE52" s="138" t="s">
        <v>69</v>
      </c>
      <c r="AF52" s="139"/>
      <c r="AG52" s="139"/>
      <c r="AH52" s="139"/>
      <c r="AI52" s="140"/>
      <c r="AJ52" s="138" t="s">
        <v>70</v>
      </c>
      <c r="AK52" s="139"/>
      <c r="AL52" s="139"/>
      <c r="AM52" s="139"/>
      <c r="AN52" s="140"/>
      <c r="AO52" s="138" t="s">
        <v>71</v>
      </c>
      <c r="AP52" s="139"/>
      <c r="AQ52" s="139"/>
      <c r="AR52" s="139"/>
      <c r="AS52" s="140"/>
      <c r="AT52" s="170" t="s">
        <v>303</v>
      </c>
      <c r="AU52" s="171"/>
      <c r="AV52" s="171"/>
      <c r="AW52" s="171"/>
      <c r="AX52" s="172"/>
    </row>
    <row r="53" spans="1:50" ht="18.75" hidden="1" customHeight="1" x14ac:dyDescent="0.15">
      <c r="A53" s="660"/>
      <c r="B53" s="98"/>
      <c r="C53" s="98"/>
      <c r="D53" s="98"/>
      <c r="E53" s="98"/>
      <c r="F53" s="99"/>
      <c r="G53" s="164"/>
      <c r="H53" s="73"/>
      <c r="I53" s="73"/>
      <c r="J53" s="73"/>
      <c r="K53" s="73"/>
      <c r="L53" s="73"/>
      <c r="M53" s="73"/>
      <c r="N53" s="73"/>
      <c r="O53" s="142"/>
      <c r="P53" s="141"/>
      <c r="Q53" s="73"/>
      <c r="R53" s="73"/>
      <c r="S53" s="73"/>
      <c r="T53" s="73"/>
      <c r="U53" s="73"/>
      <c r="V53" s="73"/>
      <c r="W53" s="73"/>
      <c r="X53" s="142"/>
      <c r="Y53" s="206"/>
      <c r="Z53" s="207"/>
      <c r="AA53" s="208"/>
      <c r="AB53" s="212"/>
      <c r="AC53" s="213"/>
      <c r="AD53" s="214"/>
      <c r="AE53" s="141"/>
      <c r="AF53" s="73"/>
      <c r="AG53" s="73"/>
      <c r="AH53" s="73"/>
      <c r="AI53" s="142"/>
      <c r="AJ53" s="141"/>
      <c r="AK53" s="73"/>
      <c r="AL53" s="73"/>
      <c r="AM53" s="73"/>
      <c r="AN53" s="142"/>
      <c r="AO53" s="141"/>
      <c r="AP53" s="73"/>
      <c r="AQ53" s="73"/>
      <c r="AR53" s="73"/>
      <c r="AS53" s="142"/>
      <c r="AT53" s="58"/>
      <c r="AU53" s="72"/>
      <c r="AV53" s="72"/>
      <c r="AW53" s="73" t="s">
        <v>355</v>
      </c>
      <c r="AX53" s="74"/>
    </row>
    <row r="54" spans="1:50" ht="22.5" hidden="1" customHeight="1" x14ac:dyDescent="0.15">
      <c r="A54" s="660"/>
      <c r="B54" s="98"/>
      <c r="C54" s="98"/>
      <c r="D54" s="98"/>
      <c r="E54" s="98"/>
      <c r="F54" s="99"/>
      <c r="G54" s="611"/>
      <c r="H54" s="233"/>
      <c r="I54" s="233"/>
      <c r="J54" s="233"/>
      <c r="K54" s="233"/>
      <c r="L54" s="233"/>
      <c r="M54" s="233"/>
      <c r="N54" s="233"/>
      <c r="O54" s="234"/>
      <c r="P54" s="215"/>
      <c r="Q54" s="216"/>
      <c r="R54" s="216"/>
      <c r="S54" s="216"/>
      <c r="T54" s="216"/>
      <c r="U54" s="216"/>
      <c r="V54" s="216"/>
      <c r="W54" s="216"/>
      <c r="X54" s="217"/>
      <c r="Y54" s="588" t="s">
        <v>86</v>
      </c>
      <c r="Z54" s="589"/>
      <c r="AA54" s="590"/>
      <c r="AB54" s="591"/>
      <c r="AC54" s="592"/>
      <c r="AD54" s="592"/>
      <c r="AE54" s="89"/>
      <c r="AF54" s="90"/>
      <c r="AG54" s="90"/>
      <c r="AH54" s="90"/>
      <c r="AI54" s="91"/>
      <c r="AJ54" s="89"/>
      <c r="AK54" s="90"/>
      <c r="AL54" s="90"/>
      <c r="AM54" s="90"/>
      <c r="AN54" s="91"/>
      <c r="AO54" s="89"/>
      <c r="AP54" s="90"/>
      <c r="AQ54" s="90"/>
      <c r="AR54" s="90"/>
      <c r="AS54" s="91"/>
      <c r="AT54" s="193"/>
      <c r="AU54" s="193"/>
      <c r="AV54" s="193"/>
      <c r="AW54" s="193"/>
      <c r="AX54" s="194"/>
    </row>
    <row r="55" spans="1:50" ht="22.5" hidden="1" customHeight="1" x14ac:dyDescent="0.15">
      <c r="A55" s="660"/>
      <c r="B55" s="98"/>
      <c r="C55" s="98"/>
      <c r="D55" s="98"/>
      <c r="E55" s="98"/>
      <c r="F55" s="99"/>
      <c r="G55" s="612"/>
      <c r="H55" s="235"/>
      <c r="I55" s="235"/>
      <c r="J55" s="235"/>
      <c r="K55" s="235"/>
      <c r="L55" s="235"/>
      <c r="M55" s="235"/>
      <c r="N55" s="235"/>
      <c r="O55" s="236"/>
      <c r="P55" s="218"/>
      <c r="Q55" s="218"/>
      <c r="R55" s="218"/>
      <c r="S55" s="218"/>
      <c r="T55" s="218"/>
      <c r="U55" s="218"/>
      <c r="V55" s="218"/>
      <c r="W55" s="218"/>
      <c r="X55" s="219"/>
      <c r="Y55" s="92" t="s">
        <v>65</v>
      </c>
      <c r="Z55" s="93"/>
      <c r="AA55" s="94"/>
      <c r="AB55" s="222"/>
      <c r="AC55" s="223"/>
      <c r="AD55" s="223"/>
      <c r="AE55" s="89"/>
      <c r="AF55" s="90"/>
      <c r="AG55" s="90"/>
      <c r="AH55" s="90"/>
      <c r="AI55" s="91"/>
      <c r="AJ55" s="89"/>
      <c r="AK55" s="90"/>
      <c r="AL55" s="90"/>
      <c r="AM55" s="90"/>
      <c r="AN55" s="91"/>
      <c r="AO55" s="89"/>
      <c r="AP55" s="90"/>
      <c r="AQ55" s="90"/>
      <c r="AR55" s="90"/>
      <c r="AS55" s="91"/>
      <c r="AT55" s="89"/>
      <c r="AU55" s="90"/>
      <c r="AV55" s="90"/>
      <c r="AW55" s="90"/>
      <c r="AX55" s="349"/>
    </row>
    <row r="56" spans="1:50" ht="22.5" hidden="1" customHeight="1" x14ac:dyDescent="0.15">
      <c r="A56" s="660"/>
      <c r="B56" s="101"/>
      <c r="C56" s="101"/>
      <c r="D56" s="101"/>
      <c r="E56" s="101"/>
      <c r="F56" s="102"/>
      <c r="G56" s="613"/>
      <c r="H56" s="237"/>
      <c r="I56" s="237"/>
      <c r="J56" s="237"/>
      <c r="K56" s="237"/>
      <c r="L56" s="237"/>
      <c r="M56" s="237"/>
      <c r="N56" s="237"/>
      <c r="O56" s="238"/>
      <c r="P56" s="220"/>
      <c r="Q56" s="220"/>
      <c r="R56" s="220"/>
      <c r="S56" s="220"/>
      <c r="T56" s="220"/>
      <c r="U56" s="220"/>
      <c r="V56" s="220"/>
      <c r="W56" s="220"/>
      <c r="X56" s="221"/>
      <c r="Y56" s="135" t="s">
        <v>15</v>
      </c>
      <c r="Z56" s="93"/>
      <c r="AA56" s="94"/>
      <c r="AB56" s="136" t="s">
        <v>16</v>
      </c>
      <c r="AC56" s="136"/>
      <c r="AD56" s="136"/>
      <c r="AE56" s="89"/>
      <c r="AF56" s="90"/>
      <c r="AG56" s="90"/>
      <c r="AH56" s="90"/>
      <c r="AI56" s="91"/>
      <c r="AJ56" s="89"/>
      <c r="AK56" s="90"/>
      <c r="AL56" s="90"/>
      <c r="AM56" s="90"/>
      <c r="AN56" s="91"/>
      <c r="AO56" s="89"/>
      <c r="AP56" s="90"/>
      <c r="AQ56" s="90"/>
      <c r="AR56" s="90"/>
      <c r="AS56" s="91"/>
      <c r="AT56" s="190"/>
      <c r="AU56" s="191"/>
      <c r="AV56" s="191"/>
      <c r="AW56" s="191"/>
      <c r="AX56" s="192"/>
    </row>
    <row r="57" spans="1:50" ht="18.75" hidden="1" customHeight="1" x14ac:dyDescent="0.15">
      <c r="A57" s="660"/>
      <c r="B57" s="98" t="s">
        <v>318</v>
      </c>
      <c r="C57" s="98"/>
      <c r="D57" s="98"/>
      <c r="E57" s="98"/>
      <c r="F57" s="99"/>
      <c r="G57" s="163" t="s">
        <v>85</v>
      </c>
      <c r="H57" s="139"/>
      <c r="I57" s="139"/>
      <c r="J57" s="139"/>
      <c r="K57" s="139"/>
      <c r="L57" s="139"/>
      <c r="M57" s="139"/>
      <c r="N57" s="139"/>
      <c r="O57" s="140"/>
      <c r="P57" s="138" t="s">
        <v>89</v>
      </c>
      <c r="Q57" s="139"/>
      <c r="R57" s="139"/>
      <c r="S57" s="139"/>
      <c r="T57" s="139"/>
      <c r="U57" s="139"/>
      <c r="V57" s="139"/>
      <c r="W57" s="139"/>
      <c r="X57" s="140"/>
      <c r="Y57" s="203"/>
      <c r="Z57" s="204"/>
      <c r="AA57" s="205"/>
      <c r="AB57" s="209" t="s">
        <v>12</v>
      </c>
      <c r="AC57" s="210"/>
      <c r="AD57" s="211"/>
      <c r="AE57" s="138" t="s">
        <v>69</v>
      </c>
      <c r="AF57" s="139"/>
      <c r="AG57" s="139"/>
      <c r="AH57" s="139"/>
      <c r="AI57" s="140"/>
      <c r="AJ57" s="138" t="s">
        <v>70</v>
      </c>
      <c r="AK57" s="139"/>
      <c r="AL57" s="139"/>
      <c r="AM57" s="139"/>
      <c r="AN57" s="140"/>
      <c r="AO57" s="138" t="s">
        <v>71</v>
      </c>
      <c r="AP57" s="139"/>
      <c r="AQ57" s="139"/>
      <c r="AR57" s="139"/>
      <c r="AS57" s="140"/>
      <c r="AT57" s="170" t="s">
        <v>303</v>
      </c>
      <c r="AU57" s="171"/>
      <c r="AV57" s="171"/>
      <c r="AW57" s="171"/>
      <c r="AX57" s="172"/>
    </row>
    <row r="58" spans="1:50" ht="18.75" hidden="1" customHeight="1" x14ac:dyDescent="0.15">
      <c r="A58" s="660"/>
      <c r="B58" s="98"/>
      <c r="C58" s="98"/>
      <c r="D58" s="98"/>
      <c r="E58" s="98"/>
      <c r="F58" s="99"/>
      <c r="G58" s="164"/>
      <c r="H58" s="73"/>
      <c r="I58" s="73"/>
      <c r="J58" s="73"/>
      <c r="K58" s="73"/>
      <c r="L58" s="73"/>
      <c r="M58" s="73"/>
      <c r="N58" s="73"/>
      <c r="O58" s="142"/>
      <c r="P58" s="141"/>
      <c r="Q58" s="73"/>
      <c r="R58" s="73"/>
      <c r="S58" s="73"/>
      <c r="T58" s="73"/>
      <c r="U58" s="73"/>
      <c r="V58" s="73"/>
      <c r="W58" s="73"/>
      <c r="X58" s="142"/>
      <c r="Y58" s="206"/>
      <c r="Z58" s="207"/>
      <c r="AA58" s="208"/>
      <c r="AB58" s="212"/>
      <c r="AC58" s="213"/>
      <c r="AD58" s="214"/>
      <c r="AE58" s="141"/>
      <c r="AF58" s="73"/>
      <c r="AG58" s="73"/>
      <c r="AH58" s="73"/>
      <c r="AI58" s="142"/>
      <c r="AJ58" s="141"/>
      <c r="AK58" s="73"/>
      <c r="AL58" s="73"/>
      <c r="AM58" s="73"/>
      <c r="AN58" s="142"/>
      <c r="AO58" s="141"/>
      <c r="AP58" s="73"/>
      <c r="AQ58" s="73"/>
      <c r="AR58" s="73"/>
      <c r="AS58" s="142"/>
      <c r="AT58" s="58"/>
      <c r="AU58" s="72"/>
      <c r="AV58" s="72"/>
      <c r="AW58" s="73" t="s">
        <v>355</v>
      </c>
      <c r="AX58" s="74"/>
    </row>
    <row r="59" spans="1:50" ht="22.5" hidden="1" customHeight="1" x14ac:dyDescent="0.15">
      <c r="A59" s="660"/>
      <c r="B59" s="98"/>
      <c r="C59" s="98"/>
      <c r="D59" s="98"/>
      <c r="E59" s="98"/>
      <c r="F59" s="99"/>
      <c r="G59" s="611"/>
      <c r="H59" s="233"/>
      <c r="I59" s="233"/>
      <c r="J59" s="233"/>
      <c r="K59" s="233"/>
      <c r="L59" s="233"/>
      <c r="M59" s="233"/>
      <c r="N59" s="233"/>
      <c r="O59" s="234"/>
      <c r="P59" s="215"/>
      <c r="Q59" s="216"/>
      <c r="R59" s="216"/>
      <c r="S59" s="216"/>
      <c r="T59" s="216"/>
      <c r="U59" s="216"/>
      <c r="V59" s="216"/>
      <c r="W59" s="216"/>
      <c r="X59" s="217"/>
      <c r="Y59" s="588" t="s">
        <v>86</v>
      </c>
      <c r="Z59" s="589"/>
      <c r="AA59" s="590"/>
      <c r="AB59" s="592"/>
      <c r="AC59" s="592"/>
      <c r="AD59" s="592"/>
      <c r="AE59" s="89"/>
      <c r="AF59" s="90"/>
      <c r="AG59" s="90"/>
      <c r="AH59" s="90"/>
      <c r="AI59" s="91"/>
      <c r="AJ59" s="89"/>
      <c r="AK59" s="90"/>
      <c r="AL59" s="90"/>
      <c r="AM59" s="90"/>
      <c r="AN59" s="91"/>
      <c r="AO59" s="89"/>
      <c r="AP59" s="90"/>
      <c r="AQ59" s="90"/>
      <c r="AR59" s="90"/>
      <c r="AS59" s="91"/>
      <c r="AT59" s="193"/>
      <c r="AU59" s="193"/>
      <c r="AV59" s="193"/>
      <c r="AW59" s="193"/>
      <c r="AX59" s="194"/>
    </row>
    <row r="60" spans="1:50" ht="22.5" hidden="1" customHeight="1" x14ac:dyDescent="0.15">
      <c r="A60" s="660"/>
      <c r="B60" s="98"/>
      <c r="C60" s="98"/>
      <c r="D60" s="98"/>
      <c r="E60" s="98"/>
      <c r="F60" s="99"/>
      <c r="G60" s="612"/>
      <c r="H60" s="235"/>
      <c r="I60" s="235"/>
      <c r="J60" s="235"/>
      <c r="K60" s="235"/>
      <c r="L60" s="235"/>
      <c r="M60" s="235"/>
      <c r="N60" s="235"/>
      <c r="O60" s="236"/>
      <c r="P60" s="218"/>
      <c r="Q60" s="218"/>
      <c r="R60" s="218"/>
      <c r="S60" s="218"/>
      <c r="T60" s="218"/>
      <c r="U60" s="218"/>
      <c r="V60" s="218"/>
      <c r="W60" s="218"/>
      <c r="X60" s="219"/>
      <c r="Y60" s="92" t="s">
        <v>65</v>
      </c>
      <c r="Z60" s="93"/>
      <c r="AA60" s="94"/>
      <c r="AB60" s="223"/>
      <c r="AC60" s="223"/>
      <c r="AD60" s="223"/>
      <c r="AE60" s="89"/>
      <c r="AF60" s="90"/>
      <c r="AG60" s="90"/>
      <c r="AH60" s="90"/>
      <c r="AI60" s="91"/>
      <c r="AJ60" s="89"/>
      <c r="AK60" s="90"/>
      <c r="AL60" s="90"/>
      <c r="AM60" s="90"/>
      <c r="AN60" s="91"/>
      <c r="AO60" s="89"/>
      <c r="AP60" s="90"/>
      <c r="AQ60" s="90"/>
      <c r="AR60" s="90"/>
      <c r="AS60" s="91"/>
      <c r="AT60" s="89"/>
      <c r="AU60" s="90"/>
      <c r="AV60" s="90"/>
      <c r="AW60" s="90"/>
      <c r="AX60" s="349"/>
    </row>
    <row r="61" spans="1:50" ht="22.5" hidden="1" customHeight="1" x14ac:dyDescent="0.15">
      <c r="A61" s="660"/>
      <c r="B61" s="101"/>
      <c r="C61" s="101"/>
      <c r="D61" s="101"/>
      <c r="E61" s="101"/>
      <c r="F61" s="102"/>
      <c r="G61" s="613"/>
      <c r="H61" s="237"/>
      <c r="I61" s="237"/>
      <c r="J61" s="237"/>
      <c r="K61" s="237"/>
      <c r="L61" s="237"/>
      <c r="M61" s="237"/>
      <c r="N61" s="237"/>
      <c r="O61" s="238"/>
      <c r="P61" s="220"/>
      <c r="Q61" s="220"/>
      <c r="R61" s="220"/>
      <c r="S61" s="220"/>
      <c r="T61" s="220"/>
      <c r="U61" s="220"/>
      <c r="V61" s="220"/>
      <c r="W61" s="220"/>
      <c r="X61" s="221"/>
      <c r="Y61" s="135" t="s">
        <v>15</v>
      </c>
      <c r="Z61" s="93"/>
      <c r="AA61" s="94"/>
      <c r="AB61" s="136" t="s">
        <v>16</v>
      </c>
      <c r="AC61" s="136"/>
      <c r="AD61" s="136"/>
      <c r="AE61" s="89"/>
      <c r="AF61" s="90"/>
      <c r="AG61" s="90"/>
      <c r="AH61" s="90"/>
      <c r="AI61" s="91"/>
      <c r="AJ61" s="89"/>
      <c r="AK61" s="90"/>
      <c r="AL61" s="90"/>
      <c r="AM61" s="90"/>
      <c r="AN61" s="91"/>
      <c r="AO61" s="89"/>
      <c r="AP61" s="90"/>
      <c r="AQ61" s="90"/>
      <c r="AR61" s="90"/>
      <c r="AS61" s="91"/>
      <c r="AT61" s="190"/>
      <c r="AU61" s="191"/>
      <c r="AV61" s="191"/>
      <c r="AW61" s="191"/>
      <c r="AX61" s="192"/>
    </row>
    <row r="62" spans="1:50" ht="18.75" hidden="1" customHeight="1" x14ac:dyDescent="0.15">
      <c r="A62" s="660"/>
      <c r="B62" s="98" t="s">
        <v>318</v>
      </c>
      <c r="C62" s="98"/>
      <c r="D62" s="98"/>
      <c r="E62" s="98"/>
      <c r="F62" s="99"/>
      <c r="G62" s="163" t="s">
        <v>85</v>
      </c>
      <c r="H62" s="139"/>
      <c r="I62" s="139"/>
      <c r="J62" s="139"/>
      <c r="K62" s="139"/>
      <c r="L62" s="139"/>
      <c r="M62" s="139"/>
      <c r="N62" s="139"/>
      <c r="O62" s="140"/>
      <c r="P62" s="138" t="s">
        <v>89</v>
      </c>
      <c r="Q62" s="139"/>
      <c r="R62" s="139"/>
      <c r="S62" s="139"/>
      <c r="T62" s="139"/>
      <c r="U62" s="139"/>
      <c r="V62" s="139"/>
      <c r="W62" s="139"/>
      <c r="X62" s="140"/>
      <c r="Y62" s="203"/>
      <c r="Z62" s="204"/>
      <c r="AA62" s="205"/>
      <c r="AB62" s="209" t="s">
        <v>12</v>
      </c>
      <c r="AC62" s="210"/>
      <c r="AD62" s="211"/>
      <c r="AE62" s="138" t="s">
        <v>69</v>
      </c>
      <c r="AF62" s="139"/>
      <c r="AG62" s="139"/>
      <c r="AH62" s="139"/>
      <c r="AI62" s="140"/>
      <c r="AJ62" s="138" t="s">
        <v>70</v>
      </c>
      <c r="AK62" s="139"/>
      <c r="AL62" s="139"/>
      <c r="AM62" s="139"/>
      <c r="AN62" s="140"/>
      <c r="AO62" s="138" t="s">
        <v>71</v>
      </c>
      <c r="AP62" s="139"/>
      <c r="AQ62" s="139"/>
      <c r="AR62" s="139"/>
      <c r="AS62" s="140"/>
      <c r="AT62" s="170" t="s">
        <v>303</v>
      </c>
      <c r="AU62" s="171"/>
      <c r="AV62" s="171"/>
      <c r="AW62" s="171"/>
      <c r="AX62" s="172"/>
    </row>
    <row r="63" spans="1:50" ht="18.75" hidden="1" customHeight="1" x14ac:dyDescent="0.15">
      <c r="A63" s="660"/>
      <c r="B63" s="98"/>
      <c r="C63" s="98"/>
      <c r="D63" s="98"/>
      <c r="E63" s="98"/>
      <c r="F63" s="99"/>
      <c r="G63" s="164"/>
      <c r="H63" s="73"/>
      <c r="I63" s="73"/>
      <c r="J63" s="73"/>
      <c r="K63" s="73"/>
      <c r="L63" s="73"/>
      <c r="M63" s="73"/>
      <c r="N63" s="73"/>
      <c r="O63" s="142"/>
      <c r="P63" s="141"/>
      <c r="Q63" s="73"/>
      <c r="R63" s="73"/>
      <c r="S63" s="73"/>
      <c r="T63" s="73"/>
      <c r="U63" s="73"/>
      <c r="V63" s="73"/>
      <c r="W63" s="73"/>
      <c r="X63" s="142"/>
      <c r="Y63" s="206"/>
      <c r="Z63" s="207"/>
      <c r="AA63" s="208"/>
      <c r="AB63" s="212"/>
      <c r="AC63" s="213"/>
      <c r="AD63" s="214"/>
      <c r="AE63" s="141"/>
      <c r="AF63" s="73"/>
      <c r="AG63" s="73"/>
      <c r="AH63" s="73"/>
      <c r="AI63" s="142"/>
      <c r="AJ63" s="141"/>
      <c r="AK63" s="73"/>
      <c r="AL63" s="73"/>
      <c r="AM63" s="73"/>
      <c r="AN63" s="142"/>
      <c r="AO63" s="141"/>
      <c r="AP63" s="73"/>
      <c r="AQ63" s="73"/>
      <c r="AR63" s="73"/>
      <c r="AS63" s="142"/>
      <c r="AT63" s="58"/>
      <c r="AU63" s="72"/>
      <c r="AV63" s="72"/>
      <c r="AW63" s="73" t="s">
        <v>355</v>
      </c>
      <c r="AX63" s="74"/>
    </row>
    <row r="64" spans="1:50" ht="22.5" hidden="1" customHeight="1" x14ac:dyDescent="0.15">
      <c r="A64" s="660"/>
      <c r="B64" s="98"/>
      <c r="C64" s="98"/>
      <c r="D64" s="98"/>
      <c r="E64" s="98"/>
      <c r="F64" s="99"/>
      <c r="G64" s="611"/>
      <c r="H64" s="233"/>
      <c r="I64" s="233"/>
      <c r="J64" s="233"/>
      <c r="K64" s="233"/>
      <c r="L64" s="233"/>
      <c r="M64" s="233"/>
      <c r="N64" s="233"/>
      <c r="O64" s="234"/>
      <c r="P64" s="215"/>
      <c r="Q64" s="216"/>
      <c r="R64" s="216"/>
      <c r="S64" s="216"/>
      <c r="T64" s="216"/>
      <c r="U64" s="216"/>
      <c r="V64" s="216"/>
      <c r="W64" s="216"/>
      <c r="X64" s="217"/>
      <c r="Y64" s="588" t="s">
        <v>86</v>
      </c>
      <c r="Z64" s="589"/>
      <c r="AA64" s="590"/>
      <c r="AB64" s="592"/>
      <c r="AC64" s="592"/>
      <c r="AD64" s="592"/>
      <c r="AE64" s="89"/>
      <c r="AF64" s="90"/>
      <c r="AG64" s="90"/>
      <c r="AH64" s="90"/>
      <c r="AI64" s="91"/>
      <c r="AJ64" s="89"/>
      <c r="AK64" s="90"/>
      <c r="AL64" s="90"/>
      <c r="AM64" s="90"/>
      <c r="AN64" s="91"/>
      <c r="AO64" s="89"/>
      <c r="AP64" s="90"/>
      <c r="AQ64" s="90"/>
      <c r="AR64" s="90"/>
      <c r="AS64" s="91"/>
      <c r="AT64" s="193"/>
      <c r="AU64" s="193"/>
      <c r="AV64" s="193"/>
      <c r="AW64" s="193"/>
      <c r="AX64" s="194"/>
    </row>
    <row r="65" spans="1:60" ht="22.5" hidden="1" customHeight="1" x14ac:dyDescent="0.15">
      <c r="A65" s="660"/>
      <c r="B65" s="98"/>
      <c r="C65" s="98"/>
      <c r="D65" s="98"/>
      <c r="E65" s="98"/>
      <c r="F65" s="99"/>
      <c r="G65" s="612"/>
      <c r="H65" s="235"/>
      <c r="I65" s="235"/>
      <c r="J65" s="235"/>
      <c r="K65" s="235"/>
      <c r="L65" s="235"/>
      <c r="M65" s="235"/>
      <c r="N65" s="235"/>
      <c r="O65" s="236"/>
      <c r="P65" s="218"/>
      <c r="Q65" s="218"/>
      <c r="R65" s="218"/>
      <c r="S65" s="218"/>
      <c r="T65" s="218"/>
      <c r="U65" s="218"/>
      <c r="V65" s="218"/>
      <c r="W65" s="218"/>
      <c r="X65" s="219"/>
      <c r="Y65" s="92" t="s">
        <v>65</v>
      </c>
      <c r="Z65" s="93"/>
      <c r="AA65" s="94"/>
      <c r="AB65" s="223"/>
      <c r="AC65" s="223"/>
      <c r="AD65" s="223"/>
      <c r="AE65" s="89"/>
      <c r="AF65" s="90"/>
      <c r="AG65" s="90"/>
      <c r="AH65" s="90"/>
      <c r="AI65" s="91"/>
      <c r="AJ65" s="89"/>
      <c r="AK65" s="90"/>
      <c r="AL65" s="90"/>
      <c r="AM65" s="90"/>
      <c r="AN65" s="91"/>
      <c r="AO65" s="89"/>
      <c r="AP65" s="90"/>
      <c r="AQ65" s="90"/>
      <c r="AR65" s="90"/>
      <c r="AS65" s="91"/>
      <c r="AT65" s="89"/>
      <c r="AU65" s="90"/>
      <c r="AV65" s="90"/>
      <c r="AW65" s="90"/>
      <c r="AX65" s="349"/>
    </row>
    <row r="66" spans="1:60" ht="22.5" hidden="1" customHeight="1" x14ac:dyDescent="0.15">
      <c r="A66" s="661"/>
      <c r="B66" s="101"/>
      <c r="C66" s="101"/>
      <c r="D66" s="101"/>
      <c r="E66" s="101"/>
      <c r="F66" s="102"/>
      <c r="G66" s="613"/>
      <c r="H66" s="237"/>
      <c r="I66" s="237"/>
      <c r="J66" s="237"/>
      <c r="K66" s="237"/>
      <c r="L66" s="237"/>
      <c r="M66" s="237"/>
      <c r="N66" s="237"/>
      <c r="O66" s="238"/>
      <c r="P66" s="220"/>
      <c r="Q66" s="220"/>
      <c r="R66" s="220"/>
      <c r="S66" s="220"/>
      <c r="T66" s="220"/>
      <c r="U66" s="220"/>
      <c r="V66" s="220"/>
      <c r="W66" s="220"/>
      <c r="X66" s="221"/>
      <c r="Y66" s="135" t="s">
        <v>15</v>
      </c>
      <c r="Z66" s="93"/>
      <c r="AA66" s="94"/>
      <c r="AB66" s="136" t="s">
        <v>16</v>
      </c>
      <c r="AC66" s="136"/>
      <c r="AD66" s="136"/>
      <c r="AE66" s="89"/>
      <c r="AF66" s="90"/>
      <c r="AG66" s="90"/>
      <c r="AH66" s="90"/>
      <c r="AI66" s="91"/>
      <c r="AJ66" s="89"/>
      <c r="AK66" s="90"/>
      <c r="AL66" s="90"/>
      <c r="AM66" s="90"/>
      <c r="AN66" s="91"/>
      <c r="AO66" s="89"/>
      <c r="AP66" s="90"/>
      <c r="AQ66" s="90"/>
      <c r="AR66" s="90"/>
      <c r="AS66" s="91"/>
      <c r="AT66" s="190"/>
      <c r="AU66" s="191"/>
      <c r="AV66" s="191"/>
      <c r="AW66" s="191"/>
      <c r="AX66" s="192"/>
    </row>
    <row r="67" spans="1:60" ht="31.7" customHeight="1" x14ac:dyDescent="0.15">
      <c r="A67" s="524" t="s">
        <v>88</v>
      </c>
      <c r="B67" s="525"/>
      <c r="C67" s="525"/>
      <c r="D67" s="525"/>
      <c r="E67" s="525"/>
      <c r="F67" s="526"/>
      <c r="G67" s="614" t="s">
        <v>84</v>
      </c>
      <c r="H67" s="614"/>
      <c r="I67" s="614"/>
      <c r="J67" s="614"/>
      <c r="K67" s="614"/>
      <c r="L67" s="614"/>
      <c r="M67" s="614"/>
      <c r="N67" s="614"/>
      <c r="O67" s="614"/>
      <c r="P67" s="614"/>
      <c r="Q67" s="614"/>
      <c r="R67" s="614"/>
      <c r="S67" s="614"/>
      <c r="T67" s="614"/>
      <c r="U67" s="614"/>
      <c r="V67" s="614"/>
      <c r="W67" s="614"/>
      <c r="X67" s="615"/>
      <c r="Y67" s="143"/>
      <c r="Z67" s="144"/>
      <c r="AA67" s="145"/>
      <c r="AB67" s="84" t="s">
        <v>12</v>
      </c>
      <c r="AC67" s="85"/>
      <c r="AD67" s="86"/>
      <c r="AE67" s="230" t="s">
        <v>69</v>
      </c>
      <c r="AF67" s="231"/>
      <c r="AG67" s="231"/>
      <c r="AH67" s="231"/>
      <c r="AI67" s="231"/>
      <c r="AJ67" s="230" t="s">
        <v>70</v>
      </c>
      <c r="AK67" s="231"/>
      <c r="AL67" s="231"/>
      <c r="AM67" s="231"/>
      <c r="AN67" s="231"/>
      <c r="AO67" s="230" t="s">
        <v>71</v>
      </c>
      <c r="AP67" s="231"/>
      <c r="AQ67" s="231"/>
      <c r="AR67" s="231"/>
      <c r="AS67" s="231"/>
      <c r="AT67" s="265" t="s">
        <v>74</v>
      </c>
      <c r="AU67" s="266"/>
      <c r="AV67" s="266"/>
      <c r="AW67" s="266"/>
      <c r="AX67" s="267"/>
    </row>
    <row r="68" spans="1:60" ht="43.5" customHeight="1" x14ac:dyDescent="0.15">
      <c r="A68" s="527"/>
      <c r="B68" s="528"/>
      <c r="C68" s="528"/>
      <c r="D68" s="528"/>
      <c r="E68" s="528"/>
      <c r="F68" s="529"/>
      <c r="G68" s="215" t="s">
        <v>498</v>
      </c>
      <c r="H68" s="233"/>
      <c r="I68" s="233"/>
      <c r="J68" s="233"/>
      <c r="K68" s="233"/>
      <c r="L68" s="233"/>
      <c r="M68" s="233"/>
      <c r="N68" s="233"/>
      <c r="O68" s="233"/>
      <c r="P68" s="233"/>
      <c r="Q68" s="233"/>
      <c r="R68" s="233"/>
      <c r="S68" s="233"/>
      <c r="T68" s="233"/>
      <c r="U68" s="233"/>
      <c r="V68" s="233"/>
      <c r="W68" s="233"/>
      <c r="X68" s="234"/>
      <c r="Y68" s="620" t="s">
        <v>66</v>
      </c>
      <c r="Z68" s="621"/>
      <c r="AA68" s="622"/>
      <c r="AB68" s="109" t="s">
        <v>499</v>
      </c>
      <c r="AC68" s="110"/>
      <c r="AD68" s="111"/>
      <c r="AE68" s="227">
        <v>1676</v>
      </c>
      <c r="AF68" s="228"/>
      <c r="AG68" s="228"/>
      <c r="AH68" s="228"/>
      <c r="AI68" s="229"/>
      <c r="AJ68" s="227">
        <v>1687</v>
      </c>
      <c r="AK68" s="228"/>
      <c r="AL68" s="228"/>
      <c r="AM68" s="228"/>
      <c r="AN68" s="229"/>
      <c r="AO68" s="227">
        <v>1647</v>
      </c>
      <c r="AP68" s="228"/>
      <c r="AQ68" s="228"/>
      <c r="AR68" s="228"/>
      <c r="AS68" s="229"/>
      <c r="AT68" s="539"/>
      <c r="AU68" s="539"/>
      <c r="AV68" s="539"/>
      <c r="AW68" s="539"/>
      <c r="AX68" s="540"/>
      <c r="AY68" s="10"/>
      <c r="AZ68" s="10"/>
      <c r="BA68" s="10"/>
      <c r="BB68" s="10"/>
      <c r="BC68" s="10"/>
    </row>
    <row r="69" spans="1:60" ht="43.5" customHeight="1" x14ac:dyDescent="0.15">
      <c r="A69" s="530"/>
      <c r="B69" s="531"/>
      <c r="C69" s="531"/>
      <c r="D69" s="531"/>
      <c r="E69" s="531"/>
      <c r="F69" s="532"/>
      <c r="G69" s="237"/>
      <c r="H69" s="237"/>
      <c r="I69" s="237"/>
      <c r="J69" s="237"/>
      <c r="K69" s="237"/>
      <c r="L69" s="237"/>
      <c r="M69" s="237"/>
      <c r="N69" s="237"/>
      <c r="O69" s="237"/>
      <c r="P69" s="237"/>
      <c r="Q69" s="237"/>
      <c r="R69" s="237"/>
      <c r="S69" s="237"/>
      <c r="T69" s="237"/>
      <c r="U69" s="237"/>
      <c r="V69" s="237"/>
      <c r="W69" s="237"/>
      <c r="X69" s="238"/>
      <c r="Y69" s="106" t="s">
        <v>67</v>
      </c>
      <c r="Z69" s="107"/>
      <c r="AA69" s="108"/>
      <c r="AB69" s="200" t="s">
        <v>499</v>
      </c>
      <c r="AC69" s="201"/>
      <c r="AD69" s="202"/>
      <c r="AE69" s="227">
        <v>1845</v>
      </c>
      <c r="AF69" s="228"/>
      <c r="AG69" s="228"/>
      <c r="AH69" s="228"/>
      <c r="AI69" s="229"/>
      <c r="AJ69" s="227">
        <v>1844</v>
      </c>
      <c r="AK69" s="228"/>
      <c r="AL69" s="228"/>
      <c r="AM69" s="228"/>
      <c r="AN69" s="229"/>
      <c r="AO69" s="227">
        <v>1769</v>
      </c>
      <c r="AP69" s="228"/>
      <c r="AQ69" s="228"/>
      <c r="AR69" s="228"/>
      <c r="AS69" s="229"/>
      <c r="AT69" s="89">
        <v>1567</v>
      </c>
      <c r="AU69" s="90"/>
      <c r="AV69" s="90"/>
      <c r="AW69" s="90"/>
      <c r="AX69" s="349"/>
      <c r="AY69" s="10"/>
      <c r="AZ69" s="10"/>
      <c r="BA69" s="10"/>
      <c r="BB69" s="10"/>
      <c r="BC69" s="10"/>
      <c r="BD69" s="10"/>
      <c r="BE69" s="10"/>
      <c r="BF69" s="10"/>
      <c r="BG69" s="10"/>
      <c r="BH69" s="10"/>
    </row>
    <row r="70" spans="1:60" ht="38.25" customHeight="1" x14ac:dyDescent="0.15">
      <c r="A70" s="524" t="s">
        <v>88</v>
      </c>
      <c r="B70" s="525"/>
      <c r="C70" s="525"/>
      <c r="D70" s="525"/>
      <c r="E70" s="525"/>
      <c r="F70" s="526"/>
      <c r="G70" s="614" t="s">
        <v>84</v>
      </c>
      <c r="H70" s="614"/>
      <c r="I70" s="614"/>
      <c r="J70" s="614"/>
      <c r="K70" s="614"/>
      <c r="L70" s="614"/>
      <c r="M70" s="614"/>
      <c r="N70" s="614"/>
      <c r="O70" s="614"/>
      <c r="P70" s="614"/>
      <c r="Q70" s="614"/>
      <c r="R70" s="614"/>
      <c r="S70" s="614"/>
      <c r="T70" s="614"/>
      <c r="U70" s="614"/>
      <c r="V70" s="614"/>
      <c r="W70" s="614"/>
      <c r="X70" s="615"/>
      <c r="Y70" s="143"/>
      <c r="Z70" s="144"/>
      <c r="AA70" s="145"/>
      <c r="AB70" s="84" t="s">
        <v>12</v>
      </c>
      <c r="AC70" s="85"/>
      <c r="AD70" s="86"/>
      <c r="AE70" s="137" t="s">
        <v>69</v>
      </c>
      <c r="AF70" s="124"/>
      <c r="AG70" s="124"/>
      <c r="AH70" s="124"/>
      <c r="AI70" s="616"/>
      <c r="AJ70" s="137" t="s">
        <v>70</v>
      </c>
      <c r="AK70" s="124"/>
      <c r="AL70" s="124"/>
      <c r="AM70" s="124"/>
      <c r="AN70" s="616"/>
      <c r="AO70" s="137" t="s">
        <v>71</v>
      </c>
      <c r="AP70" s="124"/>
      <c r="AQ70" s="124"/>
      <c r="AR70" s="124"/>
      <c r="AS70" s="616"/>
      <c r="AT70" s="265" t="s">
        <v>74</v>
      </c>
      <c r="AU70" s="266"/>
      <c r="AV70" s="266"/>
      <c r="AW70" s="266"/>
      <c r="AX70" s="267"/>
    </row>
    <row r="71" spans="1:60" ht="33.75" customHeight="1" x14ac:dyDescent="0.15">
      <c r="A71" s="527"/>
      <c r="B71" s="528"/>
      <c r="C71" s="528"/>
      <c r="D71" s="528"/>
      <c r="E71" s="528"/>
      <c r="F71" s="529"/>
      <c r="G71" s="215" t="s">
        <v>502</v>
      </c>
      <c r="H71" s="233"/>
      <c r="I71" s="233"/>
      <c r="J71" s="233"/>
      <c r="K71" s="233"/>
      <c r="L71" s="233"/>
      <c r="M71" s="233"/>
      <c r="N71" s="233"/>
      <c r="O71" s="233"/>
      <c r="P71" s="233"/>
      <c r="Q71" s="233"/>
      <c r="R71" s="233"/>
      <c r="S71" s="233"/>
      <c r="T71" s="233"/>
      <c r="U71" s="233"/>
      <c r="V71" s="233"/>
      <c r="W71" s="233"/>
      <c r="X71" s="234"/>
      <c r="Y71" s="662" t="s">
        <v>66</v>
      </c>
      <c r="Z71" s="663"/>
      <c r="AA71" s="664"/>
      <c r="AB71" s="665" t="s">
        <v>500</v>
      </c>
      <c r="AC71" s="110"/>
      <c r="AD71" s="111"/>
      <c r="AE71" s="89" t="s">
        <v>474</v>
      </c>
      <c r="AF71" s="90"/>
      <c r="AG71" s="90"/>
      <c r="AH71" s="90"/>
      <c r="AI71" s="91"/>
      <c r="AJ71" s="89" t="s">
        <v>474</v>
      </c>
      <c r="AK71" s="90"/>
      <c r="AL71" s="90"/>
      <c r="AM71" s="90"/>
      <c r="AN71" s="91"/>
      <c r="AO71" s="89" t="s">
        <v>474</v>
      </c>
      <c r="AP71" s="90"/>
      <c r="AQ71" s="90"/>
      <c r="AR71" s="90"/>
      <c r="AS71" s="91"/>
      <c r="AT71" s="539"/>
      <c r="AU71" s="539"/>
      <c r="AV71" s="539"/>
      <c r="AW71" s="539"/>
      <c r="AX71" s="540"/>
      <c r="AY71" s="10"/>
      <c r="AZ71" s="10"/>
      <c r="BA71" s="10"/>
      <c r="BB71" s="10"/>
      <c r="BC71" s="10"/>
    </row>
    <row r="72" spans="1:60" ht="37.5" customHeight="1" x14ac:dyDescent="0.15">
      <c r="A72" s="530"/>
      <c r="B72" s="531"/>
      <c r="C72" s="531"/>
      <c r="D72" s="531"/>
      <c r="E72" s="531"/>
      <c r="F72" s="532"/>
      <c r="G72" s="237"/>
      <c r="H72" s="237"/>
      <c r="I72" s="237"/>
      <c r="J72" s="237"/>
      <c r="K72" s="237"/>
      <c r="L72" s="237"/>
      <c r="M72" s="237"/>
      <c r="N72" s="237"/>
      <c r="O72" s="237"/>
      <c r="P72" s="237"/>
      <c r="Q72" s="237"/>
      <c r="R72" s="237"/>
      <c r="S72" s="237"/>
      <c r="T72" s="237"/>
      <c r="U72" s="237"/>
      <c r="V72" s="237"/>
      <c r="W72" s="237"/>
      <c r="X72" s="238"/>
      <c r="Y72" s="106" t="s">
        <v>67</v>
      </c>
      <c r="Z72" s="666"/>
      <c r="AA72" s="667"/>
      <c r="AB72" s="668" t="s">
        <v>500</v>
      </c>
      <c r="AC72" s="201"/>
      <c r="AD72" s="202"/>
      <c r="AE72" s="89" t="s">
        <v>474</v>
      </c>
      <c r="AF72" s="90"/>
      <c r="AG72" s="90"/>
      <c r="AH72" s="90"/>
      <c r="AI72" s="91"/>
      <c r="AJ72" s="89" t="s">
        <v>474</v>
      </c>
      <c r="AK72" s="90"/>
      <c r="AL72" s="90"/>
      <c r="AM72" s="90"/>
      <c r="AN72" s="91"/>
      <c r="AO72" s="89" t="s">
        <v>474</v>
      </c>
      <c r="AP72" s="90"/>
      <c r="AQ72" s="90"/>
      <c r="AR72" s="90"/>
      <c r="AS72" s="91"/>
      <c r="AT72" s="89">
        <v>377972</v>
      </c>
      <c r="AU72" s="90"/>
      <c r="AV72" s="90"/>
      <c r="AW72" s="90"/>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4" t="s">
        <v>84</v>
      </c>
      <c r="H73" s="614"/>
      <c r="I73" s="614"/>
      <c r="J73" s="614"/>
      <c r="K73" s="614"/>
      <c r="L73" s="614"/>
      <c r="M73" s="614"/>
      <c r="N73" s="614"/>
      <c r="O73" s="614"/>
      <c r="P73" s="614"/>
      <c r="Q73" s="614"/>
      <c r="R73" s="614"/>
      <c r="S73" s="614"/>
      <c r="T73" s="614"/>
      <c r="U73" s="614"/>
      <c r="V73" s="614"/>
      <c r="W73" s="614"/>
      <c r="X73" s="615"/>
      <c r="Y73" s="143"/>
      <c r="Z73" s="144"/>
      <c r="AA73" s="145"/>
      <c r="AB73" s="84" t="s">
        <v>12</v>
      </c>
      <c r="AC73" s="85"/>
      <c r="AD73" s="86"/>
      <c r="AE73" s="137" t="s">
        <v>69</v>
      </c>
      <c r="AF73" s="124"/>
      <c r="AG73" s="124"/>
      <c r="AH73" s="124"/>
      <c r="AI73" s="616"/>
      <c r="AJ73" s="137" t="s">
        <v>70</v>
      </c>
      <c r="AK73" s="124"/>
      <c r="AL73" s="124"/>
      <c r="AM73" s="124"/>
      <c r="AN73" s="616"/>
      <c r="AO73" s="137" t="s">
        <v>71</v>
      </c>
      <c r="AP73" s="124"/>
      <c r="AQ73" s="124"/>
      <c r="AR73" s="124"/>
      <c r="AS73" s="616"/>
      <c r="AT73" s="265" t="s">
        <v>74</v>
      </c>
      <c r="AU73" s="266"/>
      <c r="AV73" s="266"/>
      <c r="AW73" s="266"/>
      <c r="AX73" s="267"/>
    </row>
    <row r="74" spans="1:60" ht="22.5" hidden="1" customHeight="1" x14ac:dyDescent="0.15">
      <c r="A74" s="527"/>
      <c r="B74" s="528"/>
      <c r="C74" s="528"/>
      <c r="D74" s="528"/>
      <c r="E74" s="528"/>
      <c r="F74" s="529"/>
      <c r="G74" s="233"/>
      <c r="H74" s="233"/>
      <c r="I74" s="233"/>
      <c r="J74" s="233"/>
      <c r="K74" s="233"/>
      <c r="L74" s="233"/>
      <c r="M74" s="233"/>
      <c r="N74" s="233"/>
      <c r="O74" s="233"/>
      <c r="P74" s="233"/>
      <c r="Q74" s="233"/>
      <c r="R74" s="233"/>
      <c r="S74" s="233"/>
      <c r="T74" s="233"/>
      <c r="U74" s="233"/>
      <c r="V74" s="233"/>
      <c r="W74" s="233"/>
      <c r="X74" s="234"/>
      <c r="Y74" s="662" t="s">
        <v>66</v>
      </c>
      <c r="Z74" s="663"/>
      <c r="AA74" s="664"/>
      <c r="AB74" s="665"/>
      <c r="AC74" s="110"/>
      <c r="AD74" s="111"/>
      <c r="AE74" s="89"/>
      <c r="AF74" s="90"/>
      <c r="AG74" s="90"/>
      <c r="AH74" s="90"/>
      <c r="AI74" s="91"/>
      <c r="AJ74" s="89"/>
      <c r="AK74" s="90"/>
      <c r="AL74" s="90"/>
      <c r="AM74" s="90"/>
      <c r="AN74" s="91"/>
      <c r="AO74" s="89"/>
      <c r="AP74" s="90"/>
      <c r="AQ74" s="90"/>
      <c r="AR74" s="90"/>
      <c r="AS74" s="91"/>
      <c r="AT74" s="539"/>
      <c r="AU74" s="539"/>
      <c r="AV74" s="539"/>
      <c r="AW74" s="539"/>
      <c r="AX74" s="540"/>
      <c r="AY74" s="10"/>
      <c r="AZ74" s="10"/>
      <c r="BA74" s="10"/>
      <c r="BB74" s="10"/>
      <c r="BC74" s="10"/>
    </row>
    <row r="75" spans="1:60" ht="22.5" hidden="1" customHeight="1" x14ac:dyDescent="0.15">
      <c r="A75" s="530"/>
      <c r="B75" s="531"/>
      <c r="C75" s="531"/>
      <c r="D75" s="531"/>
      <c r="E75" s="531"/>
      <c r="F75" s="532"/>
      <c r="G75" s="237"/>
      <c r="H75" s="237"/>
      <c r="I75" s="237"/>
      <c r="J75" s="237"/>
      <c r="K75" s="237"/>
      <c r="L75" s="237"/>
      <c r="M75" s="237"/>
      <c r="N75" s="237"/>
      <c r="O75" s="237"/>
      <c r="P75" s="237"/>
      <c r="Q75" s="237"/>
      <c r="R75" s="237"/>
      <c r="S75" s="237"/>
      <c r="T75" s="237"/>
      <c r="U75" s="237"/>
      <c r="V75" s="237"/>
      <c r="W75" s="237"/>
      <c r="X75" s="238"/>
      <c r="Y75" s="106" t="s">
        <v>67</v>
      </c>
      <c r="Z75" s="666"/>
      <c r="AA75" s="667"/>
      <c r="AB75" s="668"/>
      <c r="AC75" s="201"/>
      <c r="AD75" s="202"/>
      <c r="AE75" s="89"/>
      <c r="AF75" s="90"/>
      <c r="AG75" s="90"/>
      <c r="AH75" s="90"/>
      <c r="AI75" s="91"/>
      <c r="AJ75" s="89"/>
      <c r="AK75" s="90"/>
      <c r="AL75" s="90"/>
      <c r="AM75" s="90"/>
      <c r="AN75" s="91"/>
      <c r="AO75" s="89"/>
      <c r="AP75" s="90"/>
      <c r="AQ75" s="90"/>
      <c r="AR75" s="90"/>
      <c r="AS75" s="91"/>
      <c r="AT75" s="89"/>
      <c r="AU75" s="90"/>
      <c r="AV75" s="90"/>
      <c r="AW75" s="90"/>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4" t="s">
        <v>84</v>
      </c>
      <c r="H76" s="614"/>
      <c r="I76" s="614"/>
      <c r="J76" s="614"/>
      <c r="K76" s="614"/>
      <c r="L76" s="614"/>
      <c r="M76" s="614"/>
      <c r="N76" s="614"/>
      <c r="O76" s="614"/>
      <c r="P76" s="614"/>
      <c r="Q76" s="614"/>
      <c r="R76" s="614"/>
      <c r="S76" s="614"/>
      <c r="T76" s="614"/>
      <c r="U76" s="614"/>
      <c r="V76" s="614"/>
      <c r="W76" s="614"/>
      <c r="X76" s="615"/>
      <c r="Y76" s="143"/>
      <c r="Z76" s="144"/>
      <c r="AA76" s="145"/>
      <c r="AB76" s="84" t="s">
        <v>12</v>
      </c>
      <c r="AC76" s="85"/>
      <c r="AD76" s="86"/>
      <c r="AE76" s="137" t="s">
        <v>69</v>
      </c>
      <c r="AF76" s="124"/>
      <c r="AG76" s="124"/>
      <c r="AH76" s="124"/>
      <c r="AI76" s="616"/>
      <c r="AJ76" s="137" t="s">
        <v>70</v>
      </c>
      <c r="AK76" s="124"/>
      <c r="AL76" s="124"/>
      <c r="AM76" s="124"/>
      <c r="AN76" s="616"/>
      <c r="AO76" s="137" t="s">
        <v>71</v>
      </c>
      <c r="AP76" s="124"/>
      <c r="AQ76" s="124"/>
      <c r="AR76" s="124"/>
      <c r="AS76" s="616"/>
      <c r="AT76" s="265" t="s">
        <v>74</v>
      </c>
      <c r="AU76" s="266"/>
      <c r="AV76" s="266"/>
      <c r="AW76" s="266"/>
      <c r="AX76" s="267"/>
    </row>
    <row r="77" spans="1:60" ht="22.5" hidden="1" customHeight="1" x14ac:dyDescent="0.15">
      <c r="A77" s="527"/>
      <c r="B77" s="528"/>
      <c r="C77" s="528"/>
      <c r="D77" s="528"/>
      <c r="E77" s="528"/>
      <c r="F77" s="529"/>
      <c r="G77" s="233"/>
      <c r="H77" s="233"/>
      <c r="I77" s="233"/>
      <c r="J77" s="233"/>
      <c r="K77" s="233"/>
      <c r="L77" s="233"/>
      <c r="M77" s="233"/>
      <c r="N77" s="233"/>
      <c r="O77" s="233"/>
      <c r="P77" s="233"/>
      <c r="Q77" s="233"/>
      <c r="R77" s="233"/>
      <c r="S77" s="233"/>
      <c r="T77" s="233"/>
      <c r="U77" s="233"/>
      <c r="V77" s="233"/>
      <c r="W77" s="233"/>
      <c r="X77" s="234"/>
      <c r="Y77" s="662" t="s">
        <v>66</v>
      </c>
      <c r="Z77" s="663"/>
      <c r="AA77" s="664"/>
      <c r="AB77" s="665"/>
      <c r="AC77" s="110"/>
      <c r="AD77" s="111"/>
      <c r="AE77" s="89"/>
      <c r="AF77" s="90"/>
      <c r="AG77" s="90"/>
      <c r="AH77" s="90"/>
      <c r="AI77" s="91"/>
      <c r="AJ77" s="89"/>
      <c r="AK77" s="90"/>
      <c r="AL77" s="90"/>
      <c r="AM77" s="90"/>
      <c r="AN77" s="91"/>
      <c r="AO77" s="89"/>
      <c r="AP77" s="90"/>
      <c r="AQ77" s="90"/>
      <c r="AR77" s="90"/>
      <c r="AS77" s="91"/>
      <c r="AT77" s="539"/>
      <c r="AU77" s="539"/>
      <c r="AV77" s="539"/>
      <c r="AW77" s="539"/>
      <c r="AX77" s="540"/>
      <c r="AY77" s="10"/>
      <c r="AZ77" s="10"/>
      <c r="BA77" s="10"/>
      <c r="BB77" s="10"/>
      <c r="BC77" s="10"/>
    </row>
    <row r="78" spans="1:60" ht="22.5" hidden="1" customHeight="1" x14ac:dyDescent="0.15">
      <c r="A78" s="530"/>
      <c r="B78" s="531"/>
      <c r="C78" s="531"/>
      <c r="D78" s="531"/>
      <c r="E78" s="531"/>
      <c r="F78" s="532"/>
      <c r="G78" s="237"/>
      <c r="H78" s="237"/>
      <c r="I78" s="237"/>
      <c r="J78" s="237"/>
      <c r="K78" s="237"/>
      <c r="L78" s="237"/>
      <c r="M78" s="237"/>
      <c r="N78" s="237"/>
      <c r="O78" s="237"/>
      <c r="P78" s="237"/>
      <c r="Q78" s="237"/>
      <c r="R78" s="237"/>
      <c r="S78" s="237"/>
      <c r="T78" s="237"/>
      <c r="U78" s="237"/>
      <c r="V78" s="237"/>
      <c r="W78" s="237"/>
      <c r="X78" s="238"/>
      <c r="Y78" s="106" t="s">
        <v>67</v>
      </c>
      <c r="Z78" s="666"/>
      <c r="AA78" s="667"/>
      <c r="AB78" s="668"/>
      <c r="AC78" s="201"/>
      <c r="AD78" s="202"/>
      <c r="AE78" s="89"/>
      <c r="AF78" s="90"/>
      <c r="AG78" s="90"/>
      <c r="AH78" s="90"/>
      <c r="AI78" s="91"/>
      <c r="AJ78" s="89"/>
      <c r="AK78" s="90"/>
      <c r="AL78" s="90"/>
      <c r="AM78" s="90"/>
      <c r="AN78" s="91"/>
      <c r="AO78" s="89"/>
      <c r="AP78" s="90"/>
      <c r="AQ78" s="90"/>
      <c r="AR78" s="90"/>
      <c r="AS78" s="91"/>
      <c r="AT78" s="89"/>
      <c r="AU78" s="90"/>
      <c r="AV78" s="90"/>
      <c r="AW78" s="90"/>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4" t="s">
        <v>84</v>
      </c>
      <c r="H79" s="614"/>
      <c r="I79" s="614"/>
      <c r="J79" s="614"/>
      <c r="K79" s="614"/>
      <c r="L79" s="614"/>
      <c r="M79" s="614"/>
      <c r="N79" s="614"/>
      <c r="O79" s="614"/>
      <c r="P79" s="614"/>
      <c r="Q79" s="614"/>
      <c r="R79" s="614"/>
      <c r="S79" s="614"/>
      <c r="T79" s="614"/>
      <c r="U79" s="614"/>
      <c r="V79" s="614"/>
      <c r="W79" s="614"/>
      <c r="X79" s="615"/>
      <c r="Y79" s="143"/>
      <c r="Z79" s="144"/>
      <c r="AA79" s="145"/>
      <c r="AB79" s="84" t="s">
        <v>12</v>
      </c>
      <c r="AC79" s="85"/>
      <c r="AD79" s="86"/>
      <c r="AE79" s="137" t="s">
        <v>69</v>
      </c>
      <c r="AF79" s="124"/>
      <c r="AG79" s="124"/>
      <c r="AH79" s="124"/>
      <c r="AI79" s="616"/>
      <c r="AJ79" s="137" t="s">
        <v>70</v>
      </c>
      <c r="AK79" s="124"/>
      <c r="AL79" s="124"/>
      <c r="AM79" s="124"/>
      <c r="AN79" s="616"/>
      <c r="AO79" s="137" t="s">
        <v>71</v>
      </c>
      <c r="AP79" s="124"/>
      <c r="AQ79" s="124"/>
      <c r="AR79" s="124"/>
      <c r="AS79" s="616"/>
      <c r="AT79" s="265" t="s">
        <v>74</v>
      </c>
      <c r="AU79" s="266"/>
      <c r="AV79" s="266"/>
      <c r="AW79" s="266"/>
      <c r="AX79" s="267"/>
    </row>
    <row r="80" spans="1:60" ht="22.5" hidden="1" customHeight="1" x14ac:dyDescent="0.15">
      <c r="A80" s="527"/>
      <c r="B80" s="528"/>
      <c r="C80" s="528"/>
      <c r="D80" s="528"/>
      <c r="E80" s="528"/>
      <c r="F80" s="529"/>
      <c r="G80" s="233"/>
      <c r="H80" s="233"/>
      <c r="I80" s="233"/>
      <c r="J80" s="233"/>
      <c r="K80" s="233"/>
      <c r="L80" s="233"/>
      <c r="M80" s="233"/>
      <c r="N80" s="233"/>
      <c r="O80" s="233"/>
      <c r="P80" s="233"/>
      <c r="Q80" s="233"/>
      <c r="R80" s="233"/>
      <c r="S80" s="233"/>
      <c r="T80" s="233"/>
      <c r="U80" s="233"/>
      <c r="V80" s="233"/>
      <c r="W80" s="233"/>
      <c r="X80" s="234"/>
      <c r="Y80" s="662" t="s">
        <v>66</v>
      </c>
      <c r="Z80" s="663"/>
      <c r="AA80" s="664"/>
      <c r="AB80" s="665"/>
      <c r="AC80" s="110"/>
      <c r="AD80" s="111"/>
      <c r="AE80" s="89"/>
      <c r="AF80" s="90"/>
      <c r="AG80" s="90"/>
      <c r="AH80" s="90"/>
      <c r="AI80" s="91"/>
      <c r="AJ80" s="89"/>
      <c r="AK80" s="90"/>
      <c r="AL80" s="90"/>
      <c r="AM80" s="90"/>
      <c r="AN80" s="91"/>
      <c r="AO80" s="89"/>
      <c r="AP80" s="90"/>
      <c r="AQ80" s="90"/>
      <c r="AR80" s="90"/>
      <c r="AS80" s="91"/>
      <c r="AT80" s="539"/>
      <c r="AU80" s="539"/>
      <c r="AV80" s="539"/>
      <c r="AW80" s="539"/>
      <c r="AX80" s="540"/>
      <c r="AY80" s="10"/>
      <c r="AZ80" s="10"/>
      <c r="BA80" s="10"/>
      <c r="BB80" s="10"/>
      <c r="BC80" s="10"/>
    </row>
    <row r="81" spans="1:60" ht="22.5" hidden="1" customHeight="1" x14ac:dyDescent="0.15">
      <c r="A81" s="530"/>
      <c r="B81" s="531"/>
      <c r="C81" s="531"/>
      <c r="D81" s="531"/>
      <c r="E81" s="531"/>
      <c r="F81" s="532"/>
      <c r="G81" s="237"/>
      <c r="H81" s="237"/>
      <c r="I81" s="237"/>
      <c r="J81" s="237"/>
      <c r="K81" s="237"/>
      <c r="L81" s="237"/>
      <c r="M81" s="237"/>
      <c r="N81" s="237"/>
      <c r="O81" s="237"/>
      <c r="P81" s="237"/>
      <c r="Q81" s="237"/>
      <c r="R81" s="237"/>
      <c r="S81" s="237"/>
      <c r="T81" s="237"/>
      <c r="U81" s="237"/>
      <c r="V81" s="237"/>
      <c r="W81" s="237"/>
      <c r="X81" s="238"/>
      <c r="Y81" s="106" t="s">
        <v>67</v>
      </c>
      <c r="Z81" s="666"/>
      <c r="AA81" s="667"/>
      <c r="AB81" s="668"/>
      <c r="AC81" s="201"/>
      <c r="AD81" s="202"/>
      <c r="AE81" s="89"/>
      <c r="AF81" s="90"/>
      <c r="AG81" s="90"/>
      <c r="AH81" s="90"/>
      <c r="AI81" s="91"/>
      <c r="AJ81" s="89"/>
      <c r="AK81" s="90"/>
      <c r="AL81" s="90"/>
      <c r="AM81" s="90"/>
      <c r="AN81" s="91"/>
      <c r="AO81" s="89"/>
      <c r="AP81" s="90"/>
      <c r="AQ81" s="90"/>
      <c r="AR81" s="90"/>
      <c r="AS81" s="91"/>
      <c r="AT81" s="89"/>
      <c r="AU81" s="90"/>
      <c r="AV81" s="90"/>
      <c r="AW81" s="90"/>
      <c r="AX81" s="349"/>
      <c r="AY81" s="10"/>
      <c r="AZ81" s="10"/>
      <c r="BA81" s="10"/>
      <c r="BB81" s="10"/>
      <c r="BC81" s="10"/>
      <c r="BD81" s="10"/>
      <c r="BE81" s="10"/>
      <c r="BF81" s="10"/>
      <c r="BG81" s="10"/>
      <c r="BH81" s="10"/>
    </row>
    <row r="82" spans="1:60" ht="32.25" customHeight="1" x14ac:dyDescent="0.15">
      <c r="A82" s="115" t="s">
        <v>17</v>
      </c>
      <c r="B82" s="116"/>
      <c r="C82" s="116"/>
      <c r="D82" s="116"/>
      <c r="E82" s="116"/>
      <c r="F82" s="117"/>
      <c r="G82" s="124" t="s">
        <v>18</v>
      </c>
      <c r="H82" s="85"/>
      <c r="I82" s="85"/>
      <c r="J82" s="85"/>
      <c r="K82" s="85"/>
      <c r="L82" s="85"/>
      <c r="M82" s="85"/>
      <c r="N82" s="85"/>
      <c r="O82" s="85"/>
      <c r="P82" s="85"/>
      <c r="Q82" s="85"/>
      <c r="R82" s="85"/>
      <c r="S82" s="85"/>
      <c r="T82" s="85"/>
      <c r="U82" s="85"/>
      <c r="V82" s="85"/>
      <c r="W82" s="85"/>
      <c r="X82" s="86"/>
      <c r="Y82" s="197"/>
      <c r="Z82" s="198"/>
      <c r="AA82" s="199"/>
      <c r="AB82" s="84" t="s">
        <v>12</v>
      </c>
      <c r="AC82" s="85"/>
      <c r="AD82" s="86"/>
      <c r="AE82" s="137" t="s">
        <v>69</v>
      </c>
      <c r="AF82" s="85"/>
      <c r="AG82" s="85"/>
      <c r="AH82" s="85"/>
      <c r="AI82" s="86"/>
      <c r="AJ82" s="137" t="s">
        <v>70</v>
      </c>
      <c r="AK82" s="85"/>
      <c r="AL82" s="85"/>
      <c r="AM82" s="85"/>
      <c r="AN82" s="86"/>
      <c r="AO82" s="137" t="s">
        <v>71</v>
      </c>
      <c r="AP82" s="85"/>
      <c r="AQ82" s="85"/>
      <c r="AR82" s="85"/>
      <c r="AS82" s="86"/>
      <c r="AT82" s="265" t="s">
        <v>75</v>
      </c>
      <c r="AU82" s="266"/>
      <c r="AV82" s="266"/>
      <c r="AW82" s="266"/>
      <c r="AX82" s="267"/>
    </row>
    <row r="83" spans="1:60" ht="22.5" customHeight="1" x14ac:dyDescent="0.15">
      <c r="A83" s="118"/>
      <c r="B83" s="119"/>
      <c r="C83" s="119"/>
      <c r="D83" s="119"/>
      <c r="E83" s="119"/>
      <c r="F83" s="120"/>
      <c r="G83" s="296" t="s">
        <v>491</v>
      </c>
      <c r="H83" s="296"/>
      <c r="I83" s="296"/>
      <c r="J83" s="296"/>
      <c r="K83" s="296"/>
      <c r="L83" s="296"/>
      <c r="M83" s="296"/>
      <c r="N83" s="296"/>
      <c r="O83" s="296"/>
      <c r="P83" s="296"/>
      <c r="Q83" s="296"/>
      <c r="R83" s="296"/>
      <c r="S83" s="296"/>
      <c r="T83" s="296"/>
      <c r="U83" s="296"/>
      <c r="V83" s="296"/>
      <c r="W83" s="296"/>
      <c r="X83" s="296"/>
      <c r="Y83" s="536" t="s">
        <v>17</v>
      </c>
      <c r="Z83" s="537"/>
      <c r="AA83" s="538"/>
      <c r="AB83" s="669" t="s">
        <v>488</v>
      </c>
      <c r="AC83" s="670"/>
      <c r="AD83" s="671"/>
      <c r="AE83" s="672">
        <f>193066/1676</f>
        <v>115.1945107398568</v>
      </c>
      <c r="AF83" s="670"/>
      <c r="AG83" s="670"/>
      <c r="AH83" s="670"/>
      <c r="AI83" s="671"/>
      <c r="AJ83" s="672">
        <f>180023/1687</f>
        <v>106.71191464137522</v>
      </c>
      <c r="AK83" s="670"/>
      <c r="AL83" s="670"/>
      <c r="AM83" s="670"/>
      <c r="AN83" s="671"/>
      <c r="AO83" s="673">
        <f>170359/1647</f>
        <v>103.43594414086218</v>
      </c>
      <c r="AP83" s="674"/>
      <c r="AQ83" s="674"/>
      <c r="AR83" s="674"/>
      <c r="AS83" s="674"/>
      <c r="AT83" s="89">
        <f>182602/1567</f>
        <v>116.52967453733248</v>
      </c>
      <c r="AU83" s="90"/>
      <c r="AV83" s="90"/>
      <c r="AW83" s="90"/>
      <c r="AX83" s="349"/>
    </row>
    <row r="84" spans="1:60" ht="47.1" customHeight="1" x14ac:dyDescent="0.15">
      <c r="A84" s="121"/>
      <c r="B84" s="122"/>
      <c r="C84" s="122"/>
      <c r="D84" s="122"/>
      <c r="E84" s="122"/>
      <c r="F84" s="123"/>
      <c r="G84" s="297"/>
      <c r="H84" s="297"/>
      <c r="I84" s="297"/>
      <c r="J84" s="297"/>
      <c r="K84" s="297"/>
      <c r="L84" s="297"/>
      <c r="M84" s="297"/>
      <c r="N84" s="297"/>
      <c r="O84" s="297"/>
      <c r="P84" s="297"/>
      <c r="Q84" s="297"/>
      <c r="R84" s="297"/>
      <c r="S84" s="297"/>
      <c r="T84" s="297"/>
      <c r="U84" s="297"/>
      <c r="V84" s="297"/>
      <c r="W84" s="297"/>
      <c r="X84" s="297"/>
      <c r="Y84" s="196" t="s">
        <v>59</v>
      </c>
      <c r="Z84" s="107"/>
      <c r="AA84" s="108"/>
      <c r="AB84" s="262" t="s">
        <v>371</v>
      </c>
      <c r="AC84" s="263"/>
      <c r="AD84" s="471"/>
      <c r="AE84" s="675" t="s">
        <v>481</v>
      </c>
      <c r="AF84" s="670"/>
      <c r="AG84" s="670"/>
      <c r="AH84" s="670"/>
      <c r="AI84" s="671"/>
      <c r="AJ84" s="675" t="s">
        <v>482</v>
      </c>
      <c r="AK84" s="670"/>
      <c r="AL84" s="670"/>
      <c r="AM84" s="670"/>
      <c r="AN84" s="671"/>
      <c r="AO84" s="675" t="s">
        <v>489</v>
      </c>
      <c r="AP84" s="670"/>
      <c r="AQ84" s="670"/>
      <c r="AR84" s="670"/>
      <c r="AS84" s="671"/>
      <c r="AT84" s="675" t="s">
        <v>490</v>
      </c>
      <c r="AU84" s="670"/>
      <c r="AV84" s="670"/>
      <c r="AW84" s="670"/>
      <c r="AX84" s="671"/>
    </row>
    <row r="85" spans="1:60" ht="32.25" customHeight="1" x14ac:dyDescent="0.15">
      <c r="A85" s="115" t="s">
        <v>17</v>
      </c>
      <c r="B85" s="116"/>
      <c r="C85" s="116"/>
      <c r="D85" s="116"/>
      <c r="E85" s="116"/>
      <c r="F85" s="117"/>
      <c r="G85" s="124" t="s">
        <v>18</v>
      </c>
      <c r="H85" s="85"/>
      <c r="I85" s="85"/>
      <c r="J85" s="85"/>
      <c r="K85" s="85"/>
      <c r="L85" s="85"/>
      <c r="M85" s="85"/>
      <c r="N85" s="85"/>
      <c r="O85" s="85"/>
      <c r="P85" s="85"/>
      <c r="Q85" s="85"/>
      <c r="R85" s="85"/>
      <c r="S85" s="85"/>
      <c r="T85" s="85"/>
      <c r="U85" s="85"/>
      <c r="V85" s="85"/>
      <c r="W85" s="85"/>
      <c r="X85" s="86"/>
      <c r="Y85" s="197"/>
      <c r="Z85" s="198"/>
      <c r="AA85" s="199"/>
      <c r="AB85" s="84" t="s">
        <v>12</v>
      </c>
      <c r="AC85" s="85"/>
      <c r="AD85" s="86"/>
      <c r="AE85" s="137" t="s">
        <v>69</v>
      </c>
      <c r="AF85" s="85"/>
      <c r="AG85" s="85"/>
      <c r="AH85" s="85"/>
      <c r="AI85" s="86"/>
      <c r="AJ85" s="137" t="s">
        <v>70</v>
      </c>
      <c r="AK85" s="85"/>
      <c r="AL85" s="85"/>
      <c r="AM85" s="85"/>
      <c r="AN85" s="86"/>
      <c r="AO85" s="137" t="s">
        <v>71</v>
      </c>
      <c r="AP85" s="85"/>
      <c r="AQ85" s="85"/>
      <c r="AR85" s="85"/>
      <c r="AS85" s="86"/>
      <c r="AT85" s="265" t="s">
        <v>75</v>
      </c>
      <c r="AU85" s="266"/>
      <c r="AV85" s="266"/>
      <c r="AW85" s="266"/>
      <c r="AX85" s="267"/>
    </row>
    <row r="86" spans="1:60" ht="22.5" customHeight="1" x14ac:dyDescent="0.15">
      <c r="A86" s="118"/>
      <c r="B86" s="119"/>
      <c r="C86" s="119"/>
      <c r="D86" s="119"/>
      <c r="E86" s="119"/>
      <c r="F86" s="120"/>
      <c r="G86" s="296" t="s">
        <v>492</v>
      </c>
      <c r="H86" s="296"/>
      <c r="I86" s="296"/>
      <c r="J86" s="296"/>
      <c r="K86" s="296"/>
      <c r="L86" s="296"/>
      <c r="M86" s="296"/>
      <c r="N86" s="296"/>
      <c r="O86" s="296"/>
      <c r="P86" s="296"/>
      <c r="Q86" s="296"/>
      <c r="R86" s="296"/>
      <c r="S86" s="296"/>
      <c r="T86" s="296"/>
      <c r="U86" s="296"/>
      <c r="V86" s="296"/>
      <c r="W86" s="296"/>
      <c r="X86" s="296"/>
      <c r="Y86" s="536" t="s">
        <v>17</v>
      </c>
      <c r="Z86" s="537"/>
      <c r="AA86" s="538"/>
      <c r="AB86" s="112" t="s">
        <v>495</v>
      </c>
      <c r="AC86" s="113"/>
      <c r="AD86" s="114"/>
      <c r="AE86" s="89" t="s">
        <v>474</v>
      </c>
      <c r="AF86" s="90"/>
      <c r="AG86" s="90"/>
      <c r="AH86" s="90"/>
      <c r="AI86" s="91"/>
      <c r="AJ86" s="89" t="s">
        <v>474</v>
      </c>
      <c r="AK86" s="90"/>
      <c r="AL86" s="90"/>
      <c r="AM86" s="90"/>
      <c r="AN86" s="91"/>
      <c r="AO86" s="89" t="s">
        <v>474</v>
      </c>
      <c r="AP86" s="90"/>
      <c r="AQ86" s="90"/>
      <c r="AR86" s="90"/>
      <c r="AS86" s="91"/>
      <c r="AT86" s="89">
        <f>27905000/377972</f>
        <v>73.828220079794264</v>
      </c>
      <c r="AU86" s="90"/>
      <c r="AV86" s="90"/>
      <c r="AW86" s="90"/>
      <c r="AX86" s="349"/>
    </row>
    <row r="87" spans="1:60" ht="47.1" customHeight="1" x14ac:dyDescent="0.15">
      <c r="A87" s="121"/>
      <c r="B87" s="122"/>
      <c r="C87" s="122"/>
      <c r="D87" s="122"/>
      <c r="E87" s="122"/>
      <c r="F87" s="123"/>
      <c r="G87" s="297"/>
      <c r="H87" s="297"/>
      <c r="I87" s="297"/>
      <c r="J87" s="297"/>
      <c r="K87" s="297"/>
      <c r="L87" s="297"/>
      <c r="M87" s="297"/>
      <c r="N87" s="297"/>
      <c r="O87" s="297"/>
      <c r="P87" s="297"/>
      <c r="Q87" s="297"/>
      <c r="R87" s="297"/>
      <c r="S87" s="297"/>
      <c r="T87" s="297"/>
      <c r="U87" s="297"/>
      <c r="V87" s="297"/>
      <c r="W87" s="297"/>
      <c r="X87" s="297"/>
      <c r="Y87" s="196" t="s">
        <v>59</v>
      </c>
      <c r="Z87" s="107"/>
      <c r="AA87" s="108"/>
      <c r="AB87" s="262" t="s">
        <v>371</v>
      </c>
      <c r="AC87" s="263"/>
      <c r="AD87" s="471"/>
      <c r="AE87" s="89" t="s">
        <v>474</v>
      </c>
      <c r="AF87" s="90"/>
      <c r="AG87" s="90"/>
      <c r="AH87" s="90"/>
      <c r="AI87" s="91"/>
      <c r="AJ87" s="89" t="s">
        <v>474</v>
      </c>
      <c r="AK87" s="90"/>
      <c r="AL87" s="90"/>
      <c r="AM87" s="90"/>
      <c r="AN87" s="91"/>
      <c r="AO87" s="89" t="s">
        <v>474</v>
      </c>
      <c r="AP87" s="90"/>
      <c r="AQ87" s="90"/>
      <c r="AR87" s="90"/>
      <c r="AS87" s="91"/>
      <c r="AT87" s="262" t="s">
        <v>493</v>
      </c>
      <c r="AU87" s="263"/>
      <c r="AV87" s="263"/>
      <c r="AW87" s="263"/>
      <c r="AX87" s="264"/>
    </row>
    <row r="88" spans="1:60" ht="32.25" hidden="1" customHeight="1" x14ac:dyDescent="0.15">
      <c r="A88" s="115" t="s">
        <v>17</v>
      </c>
      <c r="B88" s="116"/>
      <c r="C88" s="116"/>
      <c r="D88" s="116"/>
      <c r="E88" s="116"/>
      <c r="F88" s="117"/>
      <c r="G88" s="124" t="s">
        <v>18</v>
      </c>
      <c r="H88" s="85"/>
      <c r="I88" s="85"/>
      <c r="J88" s="85"/>
      <c r="K88" s="85"/>
      <c r="L88" s="85"/>
      <c r="M88" s="85"/>
      <c r="N88" s="85"/>
      <c r="O88" s="85"/>
      <c r="P88" s="85"/>
      <c r="Q88" s="85"/>
      <c r="R88" s="85"/>
      <c r="S88" s="85"/>
      <c r="T88" s="85"/>
      <c r="U88" s="85"/>
      <c r="V88" s="85"/>
      <c r="W88" s="85"/>
      <c r="X88" s="86"/>
      <c r="Y88" s="197"/>
      <c r="Z88" s="198"/>
      <c r="AA88" s="199"/>
      <c r="AB88" s="84" t="s">
        <v>12</v>
      </c>
      <c r="AC88" s="85"/>
      <c r="AD88" s="86"/>
      <c r="AE88" s="137" t="s">
        <v>69</v>
      </c>
      <c r="AF88" s="85"/>
      <c r="AG88" s="85"/>
      <c r="AH88" s="85"/>
      <c r="AI88" s="86"/>
      <c r="AJ88" s="137" t="s">
        <v>70</v>
      </c>
      <c r="AK88" s="85"/>
      <c r="AL88" s="85"/>
      <c r="AM88" s="85"/>
      <c r="AN88" s="86"/>
      <c r="AO88" s="137" t="s">
        <v>71</v>
      </c>
      <c r="AP88" s="85"/>
      <c r="AQ88" s="85"/>
      <c r="AR88" s="85"/>
      <c r="AS88" s="86"/>
      <c r="AT88" s="265" t="s">
        <v>75</v>
      </c>
      <c r="AU88" s="266"/>
      <c r="AV88" s="266"/>
      <c r="AW88" s="266"/>
      <c r="AX88" s="267"/>
    </row>
    <row r="89" spans="1:60" ht="22.5" hidden="1" customHeight="1" x14ac:dyDescent="0.15">
      <c r="A89" s="118"/>
      <c r="B89" s="119"/>
      <c r="C89" s="119"/>
      <c r="D89" s="119"/>
      <c r="E89" s="119"/>
      <c r="F89" s="120"/>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676"/>
      <c r="AC89" s="113"/>
      <c r="AD89" s="114"/>
      <c r="AE89" s="673"/>
      <c r="AF89" s="674"/>
      <c r="AG89" s="674"/>
      <c r="AH89" s="674"/>
      <c r="AI89" s="674"/>
      <c r="AJ89" s="673"/>
      <c r="AK89" s="674"/>
      <c r="AL89" s="674"/>
      <c r="AM89" s="674"/>
      <c r="AN89" s="674"/>
      <c r="AO89" s="673"/>
      <c r="AP89" s="674"/>
      <c r="AQ89" s="674"/>
      <c r="AR89" s="674"/>
      <c r="AS89" s="674"/>
      <c r="AT89" s="89"/>
      <c r="AU89" s="90"/>
      <c r="AV89" s="90"/>
      <c r="AW89" s="90"/>
      <c r="AX89" s="349"/>
    </row>
    <row r="90" spans="1:60" ht="47.1" hidden="1" customHeight="1" x14ac:dyDescent="0.15">
      <c r="A90" s="121"/>
      <c r="B90" s="122"/>
      <c r="C90" s="122"/>
      <c r="D90" s="122"/>
      <c r="E90" s="122"/>
      <c r="F90" s="123"/>
      <c r="G90" s="297"/>
      <c r="H90" s="297"/>
      <c r="I90" s="297"/>
      <c r="J90" s="297"/>
      <c r="K90" s="297"/>
      <c r="L90" s="297"/>
      <c r="M90" s="297"/>
      <c r="N90" s="297"/>
      <c r="O90" s="297"/>
      <c r="P90" s="297"/>
      <c r="Q90" s="297"/>
      <c r="R90" s="297"/>
      <c r="S90" s="297"/>
      <c r="T90" s="297"/>
      <c r="U90" s="297"/>
      <c r="V90" s="297"/>
      <c r="W90" s="297"/>
      <c r="X90" s="297"/>
      <c r="Y90" s="196" t="s">
        <v>59</v>
      </c>
      <c r="Z90" s="107"/>
      <c r="AA90" s="108"/>
      <c r="AB90" s="262" t="s">
        <v>60</v>
      </c>
      <c r="AC90" s="263"/>
      <c r="AD90" s="471"/>
      <c r="AE90" s="262"/>
      <c r="AF90" s="263"/>
      <c r="AG90" s="263"/>
      <c r="AH90" s="263"/>
      <c r="AI90" s="471"/>
      <c r="AJ90" s="262"/>
      <c r="AK90" s="263"/>
      <c r="AL90" s="263"/>
      <c r="AM90" s="263"/>
      <c r="AN90" s="471"/>
      <c r="AO90" s="262"/>
      <c r="AP90" s="263"/>
      <c r="AQ90" s="263"/>
      <c r="AR90" s="263"/>
      <c r="AS90" s="471"/>
      <c r="AT90" s="262"/>
      <c r="AU90" s="263"/>
      <c r="AV90" s="263"/>
      <c r="AW90" s="263"/>
      <c r="AX90" s="264"/>
    </row>
    <row r="91" spans="1:60" ht="32.25" hidden="1" customHeight="1" x14ac:dyDescent="0.15">
      <c r="A91" s="115" t="s">
        <v>17</v>
      </c>
      <c r="B91" s="116"/>
      <c r="C91" s="116"/>
      <c r="D91" s="116"/>
      <c r="E91" s="116"/>
      <c r="F91" s="117"/>
      <c r="G91" s="124" t="s">
        <v>18</v>
      </c>
      <c r="H91" s="85"/>
      <c r="I91" s="85"/>
      <c r="J91" s="85"/>
      <c r="K91" s="85"/>
      <c r="L91" s="85"/>
      <c r="M91" s="85"/>
      <c r="N91" s="85"/>
      <c r="O91" s="85"/>
      <c r="P91" s="85"/>
      <c r="Q91" s="85"/>
      <c r="R91" s="85"/>
      <c r="S91" s="85"/>
      <c r="T91" s="85"/>
      <c r="U91" s="85"/>
      <c r="V91" s="85"/>
      <c r="W91" s="85"/>
      <c r="X91" s="86"/>
      <c r="Y91" s="197"/>
      <c r="Z91" s="198"/>
      <c r="AA91" s="199"/>
      <c r="AB91" s="84" t="s">
        <v>12</v>
      </c>
      <c r="AC91" s="85"/>
      <c r="AD91" s="86"/>
      <c r="AE91" s="137" t="s">
        <v>69</v>
      </c>
      <c r="AF91" s="85"/>
      <c r="AG91" s="85"/>
      <c r="AH91" s="85"/>
      <c r="AI91" s="86"/>
      <c r="AJ91" s="137" t="s">
        <v>70</v>
      </c>
      <c r="AK91" s="85"/>
      <c r="AL91" s="85"/>
      <c r="AM91" s="85"/>
      <c r="AN91" s="86"/>
      <c r="AO91" s="137" t="s">
        <v>71</v>
      </c>
      <c r="AP91" s="85"/>
      <c r="AQ91" s="85"/>
      <c r="AR91" s="85"/>
      <c r="AS91" s="86"/>
      <c r="AT91" s="265" t="s">
        <v>75</v>
      </c>
      <c r="AU91" s="266"/>
      <c r="AV91" s="266"/>
      <c r="AW91" s="266"/>
      <c r="AX91" s="267"/>
    </row>
    <row r="92" spans="1:60" ht="22.5" hidden="1" customHeight="1" x14ac:dyDescent="0.15">
      <c r="A92" s="118"/>
      <c r="B92" s="119"/>
      <c r="C92" s="119"/>
      <c r="D92" s="119"/>
      <c r="E92" s="119"/>
      <c r="F92" s="120"/>
      <c r="G92" s="296" t="s">
        <v>309</v>
      </c>
      <c r="H92" s="296"/>
      <c r="I92" s="296"/>
      <c r="J92" s="296"/>
      <c r="K92" s="296"/>
      <c r="L92" s="296"/>
      <c r="M92" s="296"/>
      <c r="N92" s="296"/>
      <c r="O92" s="296"/>
      <c r="P92" s="296"/>
      <c r="Q92" s="296"/>
      <c r="R92" s="296"/>
      <c r="S92" s="296"/>
      <c r="T92" s="296"/>
      <c r="U92" s="296"/>
      <c r="V92" s="296"/>
      <c r="W92" s="296"/>
      <c r="X92" s="677"/>
      <c r="Y92" s="536" t="s">
        <v>17</v>
      </c>
      <c r="Z92" s="537"/>
      <c r="AA92" s="538"/>
      <c r="AB92" s="676"/>
      <c r="AC92" s="113"/>
      <c r="AD92" s="114"/>
      <c r="AE92" s="673"/>
      <c r="AF92" s="674"/>
      <c r="AG92" s="674"/>
      <c r="AH92" s="674"/>
      <c r="AI92" s="674"/>
      <c r="AJ92" s="673"/>
      <c r="AK92" s="674"/>
      <c r="AL92" s="674"/>
      <c r="AM92" s="674"/>
      <c r="AN92" s="674"/>
      <c r="AO92" s="673"/>
      <c r="AP92" s="674"/>
      <c r="AQ92" s="674"/>
      <c r="AR92" s="674"/>
      <c r="AS92" s="674"/>
      <c r="AT92" s="89"/>
      <c r="AU92" s="90"/>
      <c r="AV92" s="90"/>
      <c r="AW92" s="90"/>
      <c r="AX92" s="349"/>
    </row>
    <row r="93" spans="1:60" ht="47.1" hidden="1" customHeight="1" x14ac:dyDescent="0.15">
      <c r="A93" s="121"/>
      <c r="B93" s="122"/>
      <c r="C93" s="122"/>
      <c r="D93" s="122"/>
      <c r="E93" s="122"/>
      <c r="F93" s="123"/>
      <c r="G93" s="297"/>
      <c r="H93" s="297"/>
      <c r="I93" s="297"/>
      <c r="J93" s="297"/>
      <c r="K93" s="297"/>
      <c r="L93" s="297"/>
      <c r="M93" s="297"/>
      <c r="N93" s="297"/>
      <c r="O93" s="297"/>
      <c r="P93" s="297"/>
      <c r="Q93" s="297"/>
      <c r="R93" s="297"/>
      <c r="S93" s="297"/>
      <c r="T93" s="297"/>
      <c r="U93" s="297"/>
      <c r="V93" s="297"/>
      <c r="W93" s="297"/>
      <c r="X93" s="678"/>
      <c r="Y93" s="196" t="s">
        <v>59</v>
      </c>
      <c r="Z93" s="107"/>
      <c r="AA93" s="108"/>
      <c r="AB93" s="262" t="s">
        <v>60</v>
      </c>
      <c r="AC93" s="263"/>
      <c r="AD93" s="471"/>
      <c r="AE93" s="262"/>
      <c r="AF93" s="263"/>
      <c r="AG93" s="263"/>
      <c r="AH93" s="263"/>
      <c r="AI93" s="471"/>
      <c r="AJ93" s="262"/>
      <c r="AK93" s="263"/>
      <c r="AL93" s="263"/>
      <c r="AM93" s="263"/>
      <c r="AN93" s="471"/>
      <c r="AO93" s="262"/>
      <c r="AP93" s="263"/>
      <c r="AQ93" s="263"/>
      <c r="AR93" s="263"/>
      <c r="AS93" s="471"/>
      <c r="AT93" s="262"/>
      <c r="AU93" s="263"/>
      <c r="AV93" s="263"/>
      <c r="AW93" s="263"/>
      <c r="AX93" s="264"/>
    </row>
    <row r="94" spans="1:60" ht="32.25" hidden="1" customHeight="1" x14ac:dyDescent="0.15">
      <c r="A94" s="362" t="s">
        <v>17</v>
      </c>
      <c r="B94" s="119"/>
      <c r="C94" s="119"/>
      <c r="D94" s="119"/>
      <c r="E94" s="119"/>
      <c r="F94" s="120"/>
      <c r="G94" s="159" t="s">
        <v>18</v>
      </c>
      <c r="H94" s="153"/>
      <c r="I94" s="153"/>
      <c r="J94" s="153"/>
      <c r="K94" s="153"/>
      <c r="L94" s="153"/>
      <c r="M94" s="153"/>
      <c r="N94" s="153"/>
      <c r="O94" s="153"/>
      <c r="P94" s="153"/>
      <c r="Q94" s="153"/>
      <c r="R94" s="153"/>
      <c r="S94" s="153"/>
      <c r="T94" s="153"/>
      <c r="U94" s="153"/>
      <c r="V94" s="153"/>
      <c r="W94" s="153"/>
      <c r="X94" s="154"/>
      <c r="Y94" s="679"/>
      <c r="Z94" s="680"/>
      <c r="AA94" s="681"/>
      <c r="AB94" s="152" t="s">
        <v>12</v>
      </c>
      <c r="AC94" s="153"/>
      <c r="AD94" s="154"/>
      <c r="AE94" s="158" t="s">
        <v>69</v>
      </c>
      <c r="AF94" s="153"/>
      <c r="AG94" s="153"/>
      <c r="AH94" s="153"/>
      <c r="AI94" s="154"/>
      <c r="AJ94" s="158" t="s">
        <v>70</v>
      </c>
      <c r="AK94" s="153"/>
      <c r="AL94" s="153"/>
      <c r="AM94" s="153"/>
      <c r="AN94" s="154"/>
      <c r="AO94" s="158" t="s">
        <v>71</v>
      </c>
      <c r="AP94" s="153"/>
      <c r="AQ94" s="153"/>
      <c r="AR94" s="153"/>
      <c r="AS94" s="154"/>
      <c r="AT94" s="682" t="s">
        <v>75</v>
      </c>
      <c r="AU94" s="683"/>
      <c r="AV94" s="683"/>
      <c r="AW94" s="683"/>
      <c r="AX94" s="684"/>
    </row>
    <row r="95" spans="1:60" ht="22.5" hidden="1" customHeight="1" x14ac:dyDescent="0.15">
      <c r="A95" s="118"/>
      <c r="B95" s="119"/>
      <c r="C95" s="119"/>
      <c r="D95" s="119"/>
      <c r="E95" s="119"/>
      <c r="F95" s="120"/>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676"/>
      <c r="AC95" s="113"/>
      <c r="AD95" s="114"/>
      <c r="AE95" s="673"/>
      <c r="AF95" s="674"/>
      <c r="AG95" s="674"/>
      <c r="AH95" s="674"/>
      <c r="AI95" s="674"/>
      <c r="AJ95" s="673"/>
      <c r="AK95" s="674"/>
      <c r="AL95" s="674"/>
      <c r="AM95" s="674"/>
      <c r="AN95" s="674"/>
      <c r="AO95" s="673"/>
      <c r="AP95" s="674"/>
      <c r="AQ95" s="674"/>
      <c r="AR95" s="674"/>
      <c r="AS95" s="674"/>
      <c r="AT95" s="89"/>
      <c r="AU95" s="90"/>
      <c r="AV95" s="90"/>
      <c r="AW95" s="90"/>
      <c r="AX95" s="349"/>
    </row>
    <row r="96" spans="1:60" ht="47.1" hidden="1" customHeight="1" x14ac:dyDescent="0.15">
      <c r="A96" s="121"/>
      <c r="B96" s="122"/>
      <c r="C96" s="122"/>
      <c r="D96" s="122"/>
      <c r="E96" s="122"/>
      <c r="F96" s="123"/>
      <c r="G96" s="297"/>
      <c r="H96" s="297"/>
      <c r="I96" s="297"/>
      <c r="J96" s="297"/>
      <c r="K96" s="297"/>
      <c r="L96" s="297"/>
      <c r="M96" s="297"/>
      <c r="N96" s="297"/>
      <c r="O96" s="297"/>
      <c r="P96" s="297"/>
      <c r="Q96" s="297"/>
      <c r="R96" s="297"/>
      <c r="S96" s="297"/>
      <c r="T96" s="297"/>
      <c r="U96" s="297"/>
      <c r="V96" s="297"/>
      <c r="W96" s="297"/>
      <c r="X96" s="297"/>
      <c r="Y96" s="196" t="s">
        <v>59</v>
      </c>
      <c r="Z96" s="107"/>
      <c r="AA96" s="108"/>
      <c r="AB96" s="262" t="s">
        <v>60</v>
      </c>
      <c r="AC96" s="263"/>
      <c r="AD96" s="471"/>
      <c r="AE96" s="262"/>
      <c r="AF96" s="263"/>
      <c r="AG96" s="263"/>
      <c r="AH96" s="263"/>
      <c r="AI96" s="471"/>
      <c r="AJ96" s="262"/>
      <c r="AK96" s="263"/>
      <c r="AL96" s="263"/>
      <c r="AM96" s="263"/>
      <c r="AN96" s="471"/>
      <c r="AO96" s="262"/>
      <c r="AP96" s="263"/>
      <c r="AQ96" s="263"/>
      <c r="AR96" s="263"/>
      <c r="AS96" s="471"/>
      <c r="AT96" s="262"/>
      <c r="AU96" s="263"/>
      <c r="AV96" s="263"/>
      <c r="AW96" s="263"/>
      <c r="AX96" s="264"/>
    </row>
    <row r="97" spans="1:50" ht="23.1" customHeight="1" x14ac:dyDescent="0.15">
      <c r="A97" s="602" t="s">
        <v>77</v>
      </c>
      <c r="B97" s="603"/>
      <c r="C97" s="632" t="s">
        <v>19</v>
      </c>
      <c r="D97" s="522"/>
      <c r="E97" s="522"/>
      <c r="F97" s="522"/>
      <c r="G97" s="522"/>
      <c r="H97" s="522"/>
      <c r="I97" s="522"/>
      <c r="J97" s="522"/>
      <c r="K97" s="633"/>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4"/>
      <c r="B98" s="605"/>
      <c r="C98" s="533" t="s">
        <v>381</v>
      </c>
      <c r="D98" s="534"/>
      <c r="E98" s="534"/>
      <c r="F98" s="534"/>
      <c r="G98" s="534"/>
      <c r="H98" s="534"/>
      <c r="I98" s="534"/>
      <c r="J98" s="534"/>
      <c r="K98" s="535"/>
      <c r="L98" s="173">
        <v>9</v>
      </c>
      <c r="M98" s="174"/>
      <c r="N98" s="174"/>
      <c r="O98" s="174"/>
      <c r="P98" s="174"/>
      <c r="Q98" s="175"/>
      <c r="R98" s="173">
        <v>8</v>
      </c>
      <c r="S98" s="174"/>
      <c r="T98" s="174"/>
      <c r="U98" s="174"/>
      <c r="V98" s="174"/>
      <c r="W98" s="175"/>
      <c r="X98" s="63" t="s">
        <v>512</v>
      </c>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04"/>
      <c r="B99" s="605"/>
      <c r="C99" s="599" t="s">
        <v>382</v>
      </c>
      <c r="D99" s="600"/>
      <c r="E99" s="600"/>
      <c r="F99" s="600"/>
      <c r="G99" s="600"/>
      <c r="H99" s="600"/>
      <c r="I99" s="600"/>
      <c r="J99" s="600"/>
      <c r="K99" s="601"/>
      <c r="L99" s="173">
        <v>257</v>
      </c>
      <c r="M99" s="174"/>
      <c r="N99" s="174"/>
      <c r="O99" s="174"/>
      <c r="P99" s="174"/>
      <c r="Q99" s="175"/>
      <c r="R99" s="173">
        <v>266</v>
      </c>
      <c r="S99" s="174"/>
      <c r="T99" s="174"/>
      <c r="U99" s="174"/>
      <c r="V99" s="174"/>
      <c r="W99" s="175"/>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04"/>
      <c r="B100" s="605"/>
      <c r="C100" s="599" t="s">
        <v>383</v>
      </c>
      <c r="D100" s="600"/>
      <c r="E100" s="600"/>
      <c r="F100" s="600"/>
      <c r="G100" s="600"/>
      <c r="H100" s="600"/>
      <c r="I100" s="600"/>
      <c r="J100" s="600"/>
      <c r="K100" s="601"/>
      <c r="L100" s="173">
        <v>0.3</v>
      </c>
      <c r="M100" s="174"/>
      <c r="N100" s="174"/>
      <c r="O100" s="174"/>
      <c r="P100" s="174"/>
      <c r="Q100" s="175"/>
      <c r="R100" s="173">
        <v>0.3</v>
      </c>
      <c r="S100" s="174"/>
      <c r="T100" s="174"/>
      <c r="U100" s="174"/>
      <c r="V100" s="174"/>
      <c r="W100" s="175"/>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04"/>
      <c r="B101" s="605"/>
      <c r="C101" s="599" t="s">
        <v>384</v>
      </c>
      <c r="D101" s="600"/>
      <c r="E101" s="600"/>
      <c r="F101" s="600"/>
      <c r="G101" s="600"/>
      <c r="H101" s="600"/>
      <c r="I101" s="600"/>
      <c r="J101" s="600"/>
      <c r="K101" s="601"/>
      <c r="L101" s="173">
        <v>17</v>
      </c>
      <c r="M101" s="174"/>
      <c r="N101" s="174"/>
      <c r="O101" s="174"/>
      <c r="P101" s="174"/>
      <c r="Q101" s="175"/>
      <c r="R101" s="173">
        <v>14</v>
      </c>
      <c r="S101" s="174"/>
      <c r="T101" s="174"/>
      <c r="U101" s="174"/>
      <c r="V101" s="174"/>
      <c r="W101" s="175"/>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04"/>
      <c r="B102" s="605"/>
      <c r="C102" s="599"/>
      <c r="D102" s="600"/>
      <c r="E102" s="600"/>
      <c r="F102" s="600"/>
      <c r="G102" s="600"/>
      <c r="H102" s="600"/>
      <c r="I102" s="600"/>
      <c r="J102" s="600"/>
      <c r="K102" s="601"/>
      <c r="L102" s="173"/>
      <c r="M102" s="174"/>
      <c r="N102" s="174"/>
      <c r="O102" s="174"/>
      <c r="P102" s="174"/>
      <c r="Q102" s="175"/>
      <c r="R102" s="173"/>
      <c r="S102" s="174"/>
      <c r="T102" s="174"/>
      <c r="U102" s="174"/>
      <c r="V102" s="174"/>
      <c r="W102" s="175"/>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04"/>
      <c r="B103" s="605"/>
      <c r="C103" s="608"/>
      <c r="D103" s="609"/>
      <c r="E103" s="609"/>
      <c r="F103" s="609"/>
      <c r="G103" s="609"/>
      <c r="H103" s="609"/>
      <c r="I103" s="609"/>
      <c r="J103" s="609"/>
      <c r="K103" s="610"/>
      <c r="L103" s="173"/>
      <c r="M103" s="174"/>
      <c r="N103" s="174"/>
      <c r="O103" s="174"/>
      <c r="P103" s="174"/>
      <c r="Q103" s="175"/>
      <c r="R103" s="173"/>
      <c r="S103" s="174"/>
      <c r="T103" s="174"/>
      <c r="U103" s="174"/>
      <c r="V103" s="174"/>
      <c r="W103" s="175"/>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19.5" customHeight="1" thickBot="1" x14ac:dyDescent="0.2">
      <c r="A104" s="606"/>
      <c r="B104" s="607"/>
      <c r="C104" s="593" t="s">
        <v>22</v>
      </c>
      <c r="D104" s="594"/>
      <c r="E104" s="594"/>
      <c r="F104" s="594"/>
      <c r="G104" s="594"/>
      <c r="H104" s="594"/>
      <c r="I104" s="594"/>
      <c r="J104" s="594"/>
      <c r="K104" s="595"/>
      <c r="L104" s="596">
        <f>SUM(L98:Q103)</f>
        <v>283.3</v>
      </c>
      <c r="M104" s="597"/>
      <c r="N104" s="597"/>
      <c r="O104" s="597"/>
      <c r="P104" s="597"/>
      <c r="Q104" s="598"/>
      <c r="R104" s="596">
        <f>SUM(R98:W103)</f>
        <v>288.3</v>
      </c>
      <c r="S104" s="597"/>
      <c r="T104" s="597"/>
      <c r="U104" s="597"/>
      <c r="V104" s="597"/>
      <c r="W104" s="598"/>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4.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5" t="s">
        <v>57</v>
      </c>
      <c r="B106" s="686"/>
      <c r="C106" s="686"/>
      <c r="D106" s="686"/>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7"/>
    </row>
    <row r="107" spans="1:50" ht="21" customHeight="1" x14ac:dyDescent="0.15">
      <c r="A107" s="5"/>
      <c r="B107" s="6"/>
      <c r="C107" s="332"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3"/>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35.25" customHeight="1" x14ac:dyDescent="0.15">
      <c r="A108" s="643" t="s">
        <v>312</v>
      </c>
      <c r="B108" s="644"/>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385</v>
      </c>
      <c r="AE108" s="343"/>
      <c r="AF108" s="343"/>
      <c r="AG108" s="339" t="s">
        <v>483</v>
      </c>
      <c r="AH108" s="340"/>
      <c r="AI108" s="340"/>
      <c r="AJ108" s="340"/>
      <c r="AK108" s="340"/>
      <c r="AL108" s="340"/>
      <c r="AM108" s="340"/>
      <c r="AN108" s="340"/>
      <c r="AO108" s="340"/>
      <c r="AP108" s="340"/>
      <c r="AQ108" s="340"/>
      <c r="AR108" s="340"/>
      <c r="AS108" s="340"/>
      <c r="AT108" s="340"/>
      <c r="AU108" s="340"/>
      <c r="AV108" s="340"/>
      <c r="AW108" s="340"/>
      <c r="AX108" s="341"/>
    </row>
    <row r="109" spans="1:50" ht="35.25" customHeight="1" x14ac:dyDescent="0.15">
      <c r="A109" s="645"/>
      <c r="B109" s="646"/>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4" t="s">
        <v>385</v>
      </c>
      <c r="AE109" s="295"/>
      <c r="AF109" s="295"/>
      <c r="AG109" s="339" t="s">
        <v>483</v>
      </c>
      <c r="AH109" s="340"/>
      <c r="AI109" s="340"/>
      <c r="AJ109" s="340"/>
      <c r="AK109" s="340"/>
      <c r="AL109" s="340"/>
      <c r="AM109" s="340"/>
      <c r="AN109" s="340"/>
      <c r="AO109" s="340"/>
      <c r="AP109" s="340"/>
      <c r="AQ109" s="340"/>
      <c r="AR109" s="340"/>
      <c r="AS109" s="340"/>
      <c r="AT109" s="340"/>
      <c r="AU109" s="340"/>
      <c r="AV109" s="340"/>
      <c r="AW109" s="340"/>
      <c r="AX109" s="341"/>
    </row>
    <row r="110" spans="1:50" ht="35.25" customHeight="1" x14ac:dyDescent="0.15">
      <c r="A110" s="647"/>
      <c r="B110" s="648"/>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385</v>
      </c>
      <c r="AE110" s="325"/>
      <c r="AF110" s="325"/>
      <c r="AG110" s="339" t="s">
        <v>485</v>
      </c>
      <c r="AH110" s="340"/>
      <c r="AI110" s="340"/>
      <c r="AJ110" s="340"/>
      <c r="AK110" s="340"/>
      <c r="AL110" s="340"/>
      <c r="AM110" s="340"/>
      <c r="AN110" s="340"/>
      <c r="AO110" s="340"/>
      <c r="AP110" s="340"/>
      <c r="AQ110" s="340"/>
      <c r="AR110" s="340"/>
      <c r="AS110" s="340"/>
      <c r="AT110" s="340"/>
      <c r="AU110" s="340"/>
      <c r="AV110" s="340"/>
      <c r="AW110" s="340"/>
      <c r="AX110" s="341"/>
    </row>
    <row r="111" spans="1:50" ht="35.25" customHeight="1" x14ac:dyDescent="0.15">
      <c r="A111" s="253" t="s">
        <v>46</v>
      </c>
      <c r="B111" s="254"/>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385</v>
      </c>
      <c r="AE111" s="269"/>
      <c r="AF111" s="269"/>
      <c r="AG111" s="271" t="s">
        <v>477</v>
      </c>
      <c r="AH111" s="272"/>
      <c r="AI111" s="272"/>
      <c r="AJ111" s="272"/>
      <c r="AK111" s="272"/>
      <c r="AL111" s="272"/>
      <c r="AM111" s="272"/>
      <c r="AN111" s="272"/>
      <c r="AO111" s="272"/>
      <c r="AP111" s="272"/>
      <c r="AQ111" s="272"/>
      <c r="AR111" s="272"/>
      <c r="AS111" s="272"/>
      <c r="AT111" s="272"/>
      <c r="AU111" s="272"/>
      <c r="AV111" s="272"/>
      <c r="AW111" s="272"/>
      <c r="AX111" s="273"/>
    </row>
    <row r="112" spans="1:50" ht="35.25" customHeight="1" x14ac:dyDescent="0.15">
      <c r="A112" s="255"/>
      <c r="B112" s="256"/>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476</v>
      </c>
      <c r="AE112" s="295"/>
      <c r="AF112" s="295"/>
      <c r="AG112" s="274" t="s">
        <v>501</v>
      </c>
      <c r="AH112" s="249"/>
      <c r="AI112" s="249"/>
      <c r="AJ112" s="249"/>
      <c r="AK112" s="249"/>
      <c r="AL112" s="249"/>
      <c r="AM112" s="249"/>
      <c r="AN112" s="249"/>
      <c r="AO112" s="249"/>
      <c r="AP112" s="249"/>
      <c r="AQ112" s="249"/>
      <c r="AR112" s="249"/>
      <c r="AS112" s="249"/>
      <c r="AT112" s="249"/>
      <c r="AU112" s="249"/>
      <c r="AV112" s="249"/>
      <c r="AW112" s="249"/>
      <c r="AX112" s="275"/>
    </row>
    <row r="113" spans="1:64" ht="35.25" customHeight="1" x14ac:dyDescent="0.15">
      <c r="A113" s="255"/>
      <c r="B113" s="256"/>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385</v>
      </c>
      <c r="AE113" s="295"/>
      <c r="AF113" s="295"/>
      <c r="AG113" s="274" t="s">
        <v>480</v>
      </c>
      <c r="AH113" s="249"/>
      <c r="AI113" s="249"/>
      <c r="AJ113" s="249"/>
      <c r="AK113" s="249"/>
      <c r="AL113" s="249"/>
      <c r="AM113" s="249"/>
      <c r="AN113" s="249"/>
      <c r="AO113" s="249"/>
      <c r="AP113" s="249"/>
      <c r="AQ113" s="249"/>
      <c r="AR113" s="249"/>
      <c r="AS113" s="249"/>
      <c r="AT113" s="249"/>
      <c r="AU113" s="249"/>
      <c r="AV113" s="249"/>
      <c r="AW113" s="249"/>
      <c r="AX113" s="275"/>
    </row>
    <row r="114" spans="1:64" ht="35.25" customHeight="1" x14ac:dyDescent="0.15">
      <c r="A114" s="255"/>
      <c r="B114" s="256"/>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476</v>
      </c>
      <c r="AE114" s="295"/>
      <c r="AF114" s="295"/>
      <c r="AG114" s="274" t="s">
        <v>501</v>
      </c>
      <c r="AH114" s="249"/>
      <c r="AI114" s="249"/>
      <c r="AJ114" s="249"/>
      <c r="AK114" s="249"/>
      <c r="AL114" s="249"/>
      <c r="AM114" s="249"/>
      <c r="AN114" s="249"/>
      <c r="AO114" s="249"/>
      <c r="AP114" s="249"/>
      <c r="AQ114" s="249"/>
      <c r="AR114" s="249"/>
      <c r="AS114" s="249"/>
      <c r="AT114" s="249"/>
      <c r="AU114" s="249"/>
      <c r="AV114" s="249"/>
      <c r="AW114" s="249"/>
      <c r="AX114" s="275"/>
    </row>
    <row r="115" spans="1:64" ht="35.25" customHeight="1" x14ac:dyDescent="0.15">
      <c r="A115" s="255"/>
      <c r="B115" s="256"/>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385</v>
      </c>
      <c r="AE115" s="295"/>
      <c r="AF115" s="295"/>
      <c r="AG115" s="274" t="s">
        <v>479</v>
      </c>
      <c r="AH115" s="249"/>
      <c r="AI115" s="249"/>
      <c r="AJ115" s="249"/>
      <c r="AK115" s="249"/>
      <c r="AL115" s="249"/>
      <c r="AM115" s="249"/>
      <c r="AN115" s="249"/>
      <c r="AO115" s="249"/>
      <c r="AP115" s="249"/>
      <c r="AQ115" s="249"/>
      <c r="AR115" s="249"/>
      <c r="AS115" s="249"/>
      <c r="AT115" s="249"/>
      <c r="AU115" s="249"/>
      <c r="AV115" s="249"/>
      <c r="AW115" s="249"/>
      <c r="AX115" s="275"/>
    </row>
    <row r="116" spans="1:64" ht="35.25" customHeight="1" x14ac:dyDescent="0.15">
      <c r="A116" s="255"/>
      <c r="B116" s="256"/>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1" t="s">
        <v>476</v>
      </c>
      <c r="AE116" s="252"/>
      <c r="AF116" s="252"/>
      <c r="AG116" s="585" t="s">
        <v>501</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35.25" customHeight="1" x14ac:dyDescent="0.15">
      <c r="A117" s="257"/>
      <c r="B117" s="258"/>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385</v>
      </c>
      <c r="AE117" s="325"/>
      <c r="AF117" s="329"/>
      <c r="AG117" s="335" t="s">
        <v>477</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35.2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8" t="s">
        <v>385</v>
      </c>
      <c r="AE118" s="269"/>
      <c r="AF118" s="270"/>
      <c r="AG118" s="271" t="s">
        <v>504</v>
      </c>
      <c r="AH118" s="272"/>
      <c r="AI118" s="272"/>
      <c r="AJ118" s="272"/>
      <c r="AK118" s="272"/>
      <c r="AL118" s="272"/>
      <c r="AM118" s="272"/>
      <c r="AN118" s="272"/>
      <c r="AO118" s="272"/>
      <c r="AP118" s="272"/>
      <c r="AQ118" s="272"/>
      <c r="AR118" s="272"/>
      <c r="AS118" s="272"/>
      <c r="AT118" s="272"/>
      <c r="AU118" s="272"/>
      <c r="AV118" s="272"/>
      <c r="AW118" s="272"/>
      <c r="AX118" s="273"/>
    </row>
    <row r="119" spans="1:64" ht="35.25" customHeight="1" x14ac:dyDescent="0.15">
      <c r="A119" s="255"/>
      <c r="B119" s="256"/>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476</v>
      </c>
      <c r="AE119" s="345"/>
      <c r="AF119" s="345"/>
      <c r="AG119" s="274" t="s">
        <v>501</v>
      </c>
      <c r="AH119" s="249"/>
      <c r="AI119" s="249"/>
      <c r="AJ119" s="249"/>
      <c r="AK119" s="249"/>
      <c r="AL119" s="249"/>
      <c r="AM119" s="249"/>
      <c r="AN119" s="249"/>
      <c r="AO119" s="249"/>
      <c r="AP119" s="249"/>
      <c r="AQ119" s="249"/>
      <c r="AR119" s="249"/>
      <c r="AS119" s="249"/>
      <c r="AT119" s="249"/>
      <c r="AU119" s="249"/>
      <c r="AV119" s="249"/>
      <c r="AW119" s="249"/>
      <c r="AX119" s="275"/>
    </row>
    <row r="120" spans="1:64" ht="35.25" customHeight="1" x14ac:dyDescent="0.15">
      <c r="A120" s="255"/>
      <c r="B120" s="256"/>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385</v>
      </c>
      <c r="AE120" s="295"/>
      <c r="AF120" s="295"/>
      <c r="AG120" s="274" t="s">
        <v>487</v>
      </c>
      <c r="AH120" s="249"/>
      <c r="AI120" s="249"/>
      <c r="AJ120" s="249"/>
      <c r="AK120" s="249"/>
      <c r="AL120" s="249"/>
      <c r="AM120" s="249"/>
      <c r="AN120" s="249"/>
      <c r="AO120" s="249"/>
      <c r="AP120" s="249"/>
      <c r="AQ120" s="249"/>
      <c r="AR120" s="249"/>
      <c r="AS120" s="249"/>
      <c r="AT120" s="249"/>
      <c r="AU120" s="249"/>
      <c r="AV120" s="249"/>
      <c r="AW120" s="249"/>
      <c r="AX120" s="275"/>
    </row>
    <row r="121" spans="1:64" ht="108.75" customHeight="1" x14ac:dyDescent="0.15">
      <c r="A121" s="257"/>
      <c r="B121" s="258"/>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385</v>
      </c>
      <c r="AE121" s="295"/>
      <c r="AF121" s="295"/>
      <c r="AG121" s="334" t="s">
        <v>486</v>
      </c>
      <c r="AH121" s="237"/>
      <c r="AI121" s="237"/>
      <c r="AJ121" s="237"/>
      <c r="AK121" s="237"/>
      <c r="AL121" s="237"/>
      <c r="AM121" s="237"/>
      <c r="AN121" s="237"/>
      <c r="AO121" s="237"/>
      <c r="AP121" s="237"/>
      <c r="AQ121" s="237"/>
      <c r="AR121" s="237"/>
      <c r="AS121" s="237"/>
      <c r="AT121" s="237"/>
      <c r="AU121" s="237"/>
      <c r="AV121" s="237"/>
      <c r="AW121" s="237"/>
      <c r="AX121" s="320"/>
    </row>
    <row r="122" spans="1:64" ht="33.6" customHeight="1" x14ac:dyDescent="0.15">
      <c r="A122" s="239" t="s">
        <v>80</v>
      </c>
      <c r="B122" s="240"/>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476</v>
      </c>
      <c r="AE122" s="269"/>
      <c r="AF122" s="269"/>
      <c r="AG122" s="315"/>
      <c r="AH122" s="233"/>
      <c r="AI122" s="233"/>
      <c r="AJ122" s="233"/>
      <c r="AK122" s="233"/>
      <c r="AL122" s="233"/>
      <c r="AM122" s="233"/>
      <c r="AN122" s="233"/>
      <c r="AO122" s="233"/>
      <c r="AP122" s="233"/>
      <c r="AQ122" s="233"/>
      <c r="AR122" s="233"/>
      <c r="AS122" s="233"/>
      <c r="AT122" s="233"/>
      <c r="AU122" s="233"/>
      <c r="AV122" s="233"/>
      <c r="AW122" s="233"/>
      <c r="AX122" s="316"/>
    </row>
    <row r="123" spans="1:64" ht="15.75" customHeight="1" x14ac:dyDescent="0.15">
      <c r="A123" s="241"/>
      <c r="B123" s="242"/>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5"/>
      <c r="AI123" s="235"/>
      <c r="AJ123" s="235"/>
      <c r="AK123" s="235"/>
      <c r="AL123" s="235"/>
      <c r="AM123" s="235"/>
      <c r="AN123" s="235"/>
      <c r="AO123" s="235"/>
      <c r="AP123" s="235"/>
      <c r="AQ123" s="235"/>
      <c r="AR123" s="235"/>
      <c r="AS123" s="235"/>
      <c r="AT123" s="235"/>
      <c r="AU123" s="235"/>
      <c r="AV123" s="235"/>
      <c r="AW123" s="235"/>
      <c r="AX123" s="318"/>
    </row>
    <row r="124" spans="1:64" ht="26.25" customHeight="1" x14ac:dyDescent="0.15">
      <c r="A124" s="241"/>
      <c r="B124" s="242"/>
      <c r="C124" s="276"/>
      <c r="D124" s="277"/>
      <c r="E124" s="277"/>
      <c r="F124" s="277"/>
      <c r="G124" s="277"/>
      <c r="H124" s="277"/>
      <c r="I124" s="277"/>
      <c r="J124" s="277"/>
      <c r="K124" s="277"/>
      <c r="L124" s="277"/>
      <c r="M124" s="277"/>
      <c r="N124" s="277"/>
      <c r="O124" s="278"/>
      <c r="P124" s="285"/>
      <c r="Q124" s="285"/>
      <c r="R124" s="285"/>
      <c r="S124" s="286"/>
      <c r="T124" s="248"/>
      <c r="U124" s="249"/>
      <c r="V124" s="249"/>
      <c r="W124" s="249"/>
      <c r="X124" s="249"/>
      <c r="Y124" s="249"/>
      <c r="Z124" s="249"/>
      <c r="AA124" s="249"/>
      <c r="AB124" s="249"/>
      <c r="AC124" s="249"/>
      <c r="AD124" s="249"/>
      <c r="AE124" s="249"/>
      <c r="AF124" s="250"/>
      <c r="AG124" s="317"/>
      <c r="AH124" s="235"/>
      <c r="AI124" s="235"/>
      <c r="AJ124" s="235"/>
      <c r="AK124" s="235"/>
      <c r="AL124" s="235"/>
      <c r="AM124" s="235"/>
      <c r="AN124" s="235"/>
      <c r="AO124" s="235"/>
      <c r="AP124" s="235"/>
      <c r="AQ124" s="235"/>
      <c r="AR124" s="235"/>
      <c r="AS124" s="235"/>
      <c r="AT124" s="235"/>
      <c r="AU124" s="235"/>
      <c r="AV124" s="235"/>
      <c r="AW124" s="235"/>
      <c r="AX124" s="318"/>
    </row>
    <row r="125" spans="1:64" ht="26.25" customHeight="1" x14ac:dyDescent="0.15">
      <c r="A125" s="243"/>
      <c r="B125" s="244"/>
      <c r="C125" s="279"/>
      <c r="D125" s="280"/>
      <c r="E125" s="280"/>
      <c r="F125" s="280"/>
      <c r="G125" s="280"/>
      <c r="H125" s="280"/>
      <c r="I125" s="280"/>
      <c r="J125" s="280"/>
      <c r="K125" s="280"/>
      <c r="L125" s="280"/>
      <c r="M125" s="280"/>
      <c r="N125" s="280"/>
      <c r="O125" s="281"/>
      <c r="P125" s="287"/>
      <c r="Q125" s="287"/>
      <c r="R125" s="287"/>
      <c r="S125" s="288"/>
      <c r="T125" s="553"/>
      <c r="U125" s="336"/>
      <c r="V125" s="336"/>
      <c r="W125" s="336"/>
      <c r="X125" s="336"/>
      <c r="Y125" s="336"/>
      <c r="Z125" s="336"/>
      <c r="AA125" s="336"/>
      <c r="AB125" s="336"/>
      <c r="AC125" s="336"/>
      <c r="AD125" s="336"/>
      <c r="AE125" s="336"/>
      <c r="AF125" s="554"/>
      <c r="AG125" s="319"/>
      <c r="AH125" s="237"/>
      <c r="AI125" s="237"/>
      <c r="AJ125" s="237"/>
      <c r="AK125" s="237"/>
      <c r="AL125" s="237"/>
      <c r="AM125" s="237"/>
      <c r="AN125" s="237"/>
      <c r="AO125" s="237"/>
      <c r="AP125" s="237"/>
      <c r="AQ125" s="237"/>
      <c r="AR125" s="237"/>
      <c r="AS125" s="237"/>
      <c r="AT125" s="237"/>
      <c r="AU125" s="237"/>
      <c r="AV125" s="237"/>
      <c r="AW125" s="237"/>
      <c r="AX125" s="320"/>
    </row>
    <row r="126" spans="1:64" ht="57" customHeight="1" x14ac:dyDescent="0.15">
      <c r="A126" s="253" t="s">
        <v>58</v>
      </c>
      <c r="B126" s="385"/>
      <c r="C126" s="375" t="s">
        <v>64</v>
      </c>
      <c r="D126" s="423"/>
      <c r="E126" s="423"/>
      <c r="F126" s="424"/>
      <c r="G126" s="379" t="s">
        <v>484</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80" t="s">
        <v>68</v>
      </c>
      <c r="D127" s="581"/>
      <c r="E127" s="581"/>
      <c r="F127" s="582"/>
      <c r="G127" s="583" t="s">
        <v>478</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306</v>
      </c>
      <c r="B131" s="383"/>
      <c r="C131" s="383"/>
      <c r="D131" s="383"/>
      <c r="E131" s="384"/>
      <c r="F131" s="415" t="s">
        <v>509</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0" t="s">
        <v>511</v>
      </c>
      <c r="B133" s="551"/>
      <c r="C133" s="551"/>
      <c r="D133" s="551"/>
      <c r="E133" s="552"/>
      <c r="F133" s="418" t="s">
        <v>510</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1">
        <v>453</v>
      </c>
      <c r="H137" s="542"/>
      <c r="I137" s="542"/>
      <c r="J137" s="542"/>
      <c r="K137" s="542"/>
      <c r="L137" s="542"/>
      <c r="M137" s="542"/>
      <c r="N137" s="542"/>
      <c r="O137" s="542"/>
      <c r="P137" s="543"/>
      <c r="Q137" s="312" t="s">
        <v>225</v>
      </c>
      <c r="R137" s="312"/>
      <c r="S137" s="312"/>
      <c r="T137" s="312"/>
      <c r="U137" s="312"/>
      <c r="V137" s="312"/>
      <c r="W137" s="541">
        <v>427</v>
      </c>
      <c r="X137" s="542"/>
      <c r="Y137" s="542"/>
      <c r="Z137" s="542"/>
      <c r="AA137" s="542"/>
      <c r="AB137" s="542"/>
      <c r="AC137" s="542"/>
      <c r="AD137" s="542"/>
      <c r="AE137" s="542"/>
      <c r="AF137" s="543"/>
      <c r="AG137" s="312" t="s">
        <v>226</v>
      </c>
      <c r="AH137" s="312"/>
      <c r="AI137" s="312"/>
      <c r="AJ137" s="312"/>
      <c r="AK137" s="312"/>
      <c r="AL137" s="312"/>
      <c r="AM137" s="513">
        <v>458</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v>77</v>
      </c>
      <c r="H138" s="310"/>
      <c r="I138" s="310"/>
      <c r="J138" s="310"/>
      <c r="K138" s="310"/>
      <c r="L138" s="310"/>
      <c r="M138" s="310"/>
      <c r="N138" s="310"/>
      <c r="O138" s="310"/>
      <c r="P138" s="311"/>
      <c r="Q138" s="421" t="s">
        <v>228</v>
      </c>
      <c r="R138" s="421"/>
      <c r="S138" s="421"/>
      <c r="T138" s="421"/>
      <c r="U138" s="421"/>
      <c r="V138" s="421"/>
      <c r="W138" s="309">
        <v>75</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14.2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14.25" customHeight="1" x14ac:dyDescent="0.15">
      <c r="A141" s="397"/>
      <c r="B141" s="398"/>
      <c r="C141" s="398"/>
      <c r="D141" s="398"/>
      <c r="E141" s="398"/>
      <c r="F141" s="399"/>
      <c r="G141" s="52"/>
      <c r="H141" s="53"/>
      <c r="I141" s="53"/>
      <c r="J141" s="53"/>
      <c r="K141" s="62"/>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14.2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14.2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14.2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36"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36"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36"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36"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36"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36"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36"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36"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36"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36"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36"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36"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36"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36"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36"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36"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36"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36"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36"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36"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36"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36"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36"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36"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36"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17.2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7.2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17.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17.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7.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7.2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7.25"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7.2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412</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369</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t="s">
        <v>393</v>
      </c>
      <c r="H180" s="354"/>
      <c r="I180" s="354"/>
      <c r="J180" s="354"/>
      <c r="K180" s="355"/>
      <c r="L180" s="356" t="s">
        <v>392</v>
      </c>
      <c r="M180" s="357"/>
      <c r="N180" s="357"/>
      <c r="O180" s="357"/>
      <c r="P180" s="357"/>
      <c r="Q180" s="357"/>
      <c r="R180" s="357"/>
      <c r="S180" s="357"/>
      <c r="T180" s="357"/>
      <c r="U180" s="357"/>
      <c r="V180" s="357"/>
      <c r="W180" s="357"/>
      <c r="X180" s="358"/>
      <c r="Y180" s="388">
        <v>20</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hidden="1"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4"/>
      <c r="N190" s="144"/>
      <c r="O190" s="144"/>
      <c r="P190" s="144"/>
      <c r="Q190" s="144"/>
      <c r="R190" s="144"/>
      <c r="S190" s="144"/>
      <c r="T190" s="144"/>
      <c r="U190" s="144"/>
      <c r="V190" s="144"/>
      <c r="W190" s="144"/>
      <c r="X190" s="145"/>
      <c r="Y190" s="559">
        <f>SUM(Y180:AB189)</f>
        <v>20</v>
      </c>
      <c r="Z190" s="560"/>
      <c r="AA190" s="560"/>
      <c r="AB190" s="561"/>
      <c r="AC190" s="556" t="s">
        <v>22</v>
      </c>
      <c r="AD190" s="557"/>
      <c r="AE190" s="557"/>
      <c r="AF190" s="557"/>
      <c r="AG190" s="557"/>
      <c r="AH190" s="558"/>
      <c r="AI190" s="144"/>
      <c r="AJ190" s="144"/>
      <c r="AK190" s="144"/>
      <c r="AL190" s="144"/>
      <c r="AM190" s="144"/>
      <c r="AN190" s="144"/>
      <c r="AO190" s="144"/>
      <c r="AP190" s="144"/>
      <c r="AQ190" s="144"/>
      <c r="AR190" s="144"/>
      <c r="AS190" s="144"/>
      <c r="AT190" s="145"/>
      <c r="AU190" s="559">
        <f>SUM(AU180:AX189)</f>
        <v>0</v>
      </c>
      <c r="AV190" s="560"/>
      <c r="AW190" s="560"/>
      <c r="AX190" s="562"/>
    </row>
    <row r="191" spans="1:50" ht="30" customHeight="1" x14ac:dyDescent="0.15">
      <c r="A191" s="362"/>
      <c r="B191" s="363"/>
      <c r="C191" s="363"/>
      <c r="D191" s="363"/>
      <c r="E191" s="363"/>
      <c r="F191" s="364"/>
      <c r="G191" s="368" t="s">
        <v>410</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359</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customHeight="1" x14ac:dyDescent="0.15">
      <c r="A193" s="362"/>
      <c r="B193" s="363"/>
      <c r="C193" s="363"/>
      <c r="D193" s="363"/>
      <c r="E193" s="363"/>
      <c r="F193" s="364"/>
      <c r="G193" s="353" t="s">
        <v>393</v>
      </c>
      <c r="H193" s="354"/>
      <c r="I193" s="354"/>
      <c r="J193" s="354"/>
      <c r="K193" s="355"/>
      <c r="L193" s="356" t="s">
        <v>409</v>
      </c>
      <c r="M193" s="357"/>
      <c r="N193" s="357"/>
      <c r="O193" s="357"/>
      <c r="P193" s="357"/>
      <c r="Q193" s="357"/>
      <c r="R193" s="357"/>
      <c r="S193" s="357"/>
      <c r="T193" s="357"/>
      <c r="U193" s="357"/>
      <c r="V193" s="357"/>
      <c r="W193" s="357"/>
      <c r="X193" s="358"/>
      <c r="Y193" s="388">
        <v>3</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thickBot="1" x14ac:dyDescent="0.2">
      <c r="A203" s="362"/>
      <c r="B203" s="363"/>
      <c r="C203" s="363"/>
      <c r="D203" s="363"/>
      <c r="E203" s="363"/>
      <c r="F203" s="364"/>
      <c r="G203" s="556" t="s">
        <v>22</v>
      </c>
      <c r="H203" s="557"/>
      <c r="I203" s="557"/>
      <c r="J203" s="557"/>
      <c r="K203" s="557"/>
      <c r="L203" s="558"/>
      <c r="M203" s="144"/>
      <c r="N203" s="144"/>
      <c r="O203" s="144"/>
      <c r="P203" s="144"/>
      <c r="Q203" s="144"/>
      <c r="R203" s="144"/>
      <c r="S203" s="144"/>
      <c r="T203" s="144"/>
      <c r="U203" s="144"/>
      <c r="V203" s="144"/>
      <c r="W203" s="144"/>
      <c r="X203" s="145"/>
      <c r="Y203" s="559">
        <f>SUM(Y193:AB202)</f>
        <v>3</v>
      </c>
      <c r="Z203" s="560"/>
      <c r="AA203" s="560"/>
      <c r="AB203" s="561"/>
      <c r="AC203" s="556" t="s">
        <v>22</v>
      </c>
      <c r="AD203" s="557"/>
      <c r="AE203" s="557"/>
      <c r="AF203" s="557"/>
      <c r="AG203" s="557"/>
      <c r="AH203" s="558"/>
      <c r="AI203" s="144"/>
      <c r="AJ203" s="144"/>
      <c r="AK203" s="144"/>
      <c r="AL203" s="144"/>
      <c r="AM203" s="144"/>
      <c r="AN203" s="144"/>
      <c r="AO203" s="144"/>
      <c r="AP203" s="144"/>
      <c r="AQ203" s="144"/>
      <c r="AR203" s="144"/>
      <c r="AS203" s="144"/>
      <c r="AT203" s="145"/>
      <c r="AU203" s="559">
        <f>SUM(AU193:AX202)</f>
        <v>0</v>
      </c>
      <c r="AV203" s="560"/>
      <c r="AW203" s="560"/>
      <c r="AX203" s="562"/>
    </row>
    <row r="204" spans="1:50" ht="30" customHeight="1" x14ac:dyDescent="0.15">
      <c r="A204" s="362"/>
      <c r="B204" s="363"/>
      <c r="C204" s="363"/>
      <c r="D204" s="363"/>
      <c r="E204" s="363"/>
      <c r="F204" s="364"/>
      <c r="G204" s="368" t="s">
        <v>360</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customHeight="1" thickBot="1" x14ac:dyDescent="0.2">
      <c r="A216" s="362"/>
      <c r="B216" s="363"/>
      <c r="C216" s="363"/>
      <c r="D216" s="363"/>
      <c r="E216" s="363"/>
      <c r="F216" s="364"/>
      <c r="G216" s="556" t="s">
        <v>22</v>
      </c>
      <c r="H216" s="557"/>
      <c r="I216" s="557"/>
      <c r="J216" s="557"/>
      <c r="K216" s="557"/>
      <c r="L216" s="558"/>
      <c r="M216" s="144"/>
      <c r="N216" s="144"/>
      <c r="O216" s="144"/>
      <c r="P216" s="144"/>
      <c r="Q216" s="144"/>
      <c r="R216" s="144"/>
      <c r="S216" s="144"/>
      <c r="T216" s="144"/>
      <c r="U216" s="144"/>
      <c r="V216" s="144"/>
      <c r="W216" s="144"/>
      <c r="X216" s="145"/>
      <c r="Y216" s="559">
        <f>SUM(Y206:AB215)</f>
        <v>0</v>
      </c>
      <c r="Z216" s="560"/>
      <c r="AA216" s="560"/>
      <c r="AB216" s="561"/>
      <c r="AC216" s="556" t="s">
        <v>22</v>
      </c>
      <c r="AD216" s="557"/>
      <c r="AE216" s="557"/>
      <c r="AF216" s="557"/>
      <c r="AG216" s="557"/>
      <c r="AH216" s="558"/>
      <c r="AI216" s="144"/>
      <c r="AJ216" s="144"/>
      <c r="AK216" s="144"/>
      <c r="AL216" s="144"/>
      <c r="AM216" s="144"/>
      <c r="AN216" s="144"/>
      <c r="AO216" s="144"/>
      <c r="AP216" s="144"/>
      <c r="AQ216" s="144"/>
      <c r="AR216" s="144"/>
      <c r="AS216" s="144"/>
      <c r="AT216" s="145"/>
      <c r="AU216" s="559">
        <f>SUM(AU206:AX215)</f>
        <v>0</v>
      </c>
      <c r="AV216" s="560"/>
      <c r="AW216" s="560"/>
      <c r="AX216" s="562"/>
    </row>
    <row r="217" spans="1:50" ht="30" customHeight="1" x14ac:dyDescent="0.15">
      <c r="A217" s="362"/>
      <c r="B217" s="363"/>
      <c r="C217" s="363"/>
      <c r="D217" s="363"/>
      <c r="E217" s="363"/>
      <c r="F217" s="364"/>
      <c r="G217" s="368" t="s">
        <v>413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x14ac:dyDescent="0.15">
      <c r="A219" s="362"/>
      <c r="B219" s="363"/>
      <c r="C219" s="363"/>
      <c r="D219" s="363"/>
      <c r="E219" s="363"/>
      <c r="F219" s="364"/>
      <c r="G219" s="353" t="s">
        <v>393</v>
      </c>
      <c r="H219" s="354"/>
      <c r="I219" s="354"/>
      <c r="J219" s="354"/>
      <c r="K219" s="355"/>
      <c r="L219" s="356" t="s">
        <v>414</v>
      </c>
      <c r="M219" s="357"/>
      <c r="N219" s="357"/>
      <c r="O219" s="357"/>
      <c r="P219" s="357"/>
      <c r="Q219" s="357"/>
      <c r="R219" s="357"/>
      <c r="S219" s="357"/>
      <c r="T219" s="357"/>
      <c r="U219" s="357"/>
      <c r="V219" s="357"/>
      <c r="W219" s="357"/>
      <c r="X219" s="358"/>
      <c r="Y219" s="388">
        <v>29</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customHeight="1" x14ac:dyDescent="0.15">
      <c r="A220" s="362"/>
      <c r="B220" s="363"/>
      <c r="C220" s="363"/>
      <c r="D220" s="363"/>
      <c r="E220" s="363"/>
      <c r="F220" s="364"/>
      <c r="G220" s="403" t="s">
        <v>393</v>
      </c>
      <c r="H220" s="404"/>
      <c r="I220" s="404"/>
      <c r="J220" s="404"/>
      <c r="K220" s="405"/>
      <c r="L220" s="406" t="s">
        <v>415</v>
      </c>
      <c r="M220" s="407"/>
      <c r="N220" s="407"/>
      <c r="O220" s="407"/>
      <c r="P220" s="407"/>
      <c r="Q220" s="407"/>
      <c r="R220" s="407"/>
      <c r="S220" s="407"/>
      <c r="T220" s="407"/>
      <c r="U220" s="407"/>
      <c r="V220" s="407"/>
      <c r="W220" s="407"/>
      <c r="X220" s="408"/>
      <c r="Y220" s="409">
        <v>18</v>
      </c>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customHeight="1" x14ac:dyDescent="0.15">
      <c r="A221" s="362"/>
      <c r="B221" s="363"/>
      <c r="C221" s="363"/>
      <c r="D221" s="363"/>
      <c r="E221" s="363"/>
      <c r="F221" s="364"/>
      <c r="G221" s="403" t="s">
        <v>393</v>
      </c>
      <c r="H221" s="404"/>
      <c r="I221" s="404"/>
      <c r="J221" s="404"/>
      <c r="K221" s="405"/>
      <c r="L221" s="406" t="s">
        <v>416</v>
      </c>
      <c r="M221" s="407"/>
      <c r="N221" s="407"/>
      <c r="O221" s="407"/>
      <c r="P221" s="407"/>
      <c r="Q221" s="407"/>
      <c r="R221" s="407"/>
      <c r="S221" s="407"/>
      <c r="T221" s="407"/>
      <c r="U221" s="407"/>
      <c r="V221" s="407"/>
      <c r="W221" s="407"/>
      <c r="X221" s="408"/>
      <c r="Y221" s="409">
        <v>0.4</v>
      </c>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customHeight="1" x14ac:dyDescent="0.15">
      <c r="A229" s="362"/>
      <c r="B229" s="363"/>
      <c r="C229" s="363"/>
      <c r="D229" s="363"/>
      <c r="E229" s="363"/>
      <c r="F229" s="364"/>
      <c r="G229" s="556" t="s">
        <v>22</v>
      </c>
      <c r="H229" s="557"/>
      <c r="I229" s="557"/>
      <c r="J229" s="557"/>
      <c r="K229" s="557"/>
      <c r="L229" s="558"/>
      <c r="M229" s="144"/>
      <c r="N229" s="144"/>
      <c r="O229" s="144"/>
      <c r="P229" s="144"/>
      <c r="Q229" s="144"/>
      <c r="R229" s="144"/>
      <c r="S229" s="144"/>
      <c r="T229" s="144"/>
      <c r="U229" s="144"/>
      <c r="V229" s="144"/>
      <c r="W229" s="144"/>
      <c r="X229" s="145"/>
      <c r="Y229" s="559">
        <f>SUM(Y219:AB228)</f>
        <v>47.4</v>
      </c>
      <c r="Z229" s="560"/>
      <c r="AA229" s="560"/>
      <c r="AB229" s="561"/>
      <c r="AC229" s="556" t="s">
        <v>22</v>
      </c>
      <c r="AD229" s="557"/>
      <c r="AE229" s="557"/>
      <c r="AF229" s="557"/>
      <c r="AG229" s="557"/>
      <c r="AH229" s="558"/>
      <c r="AI229" s="144"/>
      <c r="AJ229" s="144"/>
      <c r="AK229" s="144"/>
      <c r="AL229" s="144"/>
      <c r="AM229" s="144"/>
      <c r="AN229" s="144"/>
      <c r="AO229" s="144"/>
      <c r="AP229" s="144"/>
      <c r="AQ229" s="144"/>
      <c r="AR229" s="144"/>
      <c r="AS229" s="144"/>
      <c r="AT229" s="145"/>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74" t="s">
        <v>33</v>
      </c>
      <c r="AL235" s="231"/>
      <c r="AM235" s="231"/>
      <c r="AN235" s="231"/>
      <c r="AO235" s="231"/>
      <c r="AP235" s="231"/>
      <c r="AQ235" s="231" t="s">
        <v>23</v>
      </c>
      <c r="AR235" s="231"/>
      <c r="AS235" s="231"/>
      <c r="AT235" s="231"/>
      <c r="AU235" s="84" t="s">
        <v>24</v>
      </c>
      <c r="AV235" s="85"/>
      <c r="AW235" s="85"/>
      <c r="AX235" s="575"/>
    </row>
    <row r="236" spans="1:50" ht="24" customHeight="1" x14ac:dyDescent="0.15">
      <c r="A236" s="566">
        <v>1</v>
      </c>
      <c r="B236" s="566">
        <v>1</v>
      </c>
      <c r="C236" s="569" t="s">
        <v>411</v>
      </c>
      <c r="D236" s="570"/>
      <c r="E236" s="570"/>
      <c r="F236" s="570"/>
      <c r="G236" s="570"/>
      <c r="H236" s="570"/>
      <c r="I236" s="570"/>
      <c r="J236" s="570"/>
      <c r="K236" s="570"/>
      <c r="L236" s="570"/>
      <c r="M236" s="569" t="s">
        <v>417</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20</v>
      </c>
      <c r="AL236" s="572"/>
      <c r="AM236" s="572"/>
      <c r="AN236" s="572"/>
      <c r="AO236" s="572"/>
      <c r="AP236" s="573"/>
      <c r="AQ236" s="569">
        <v>10</v>
      </c>
      <c r="AR236" s="570"/>
      <c r="AS236" s="570"/>
      <c r="AT236" s="570"/>
      <c r="AU236" s="571">
        <v>79</v>
      </c>
      <c r="AV236" s="572"/>
      <c r="AW236" s="572"/>
      <c r="AX236" s="573"/>
    </row>
    <row r="237" spans="1:50" ht="24" customHeight="1" x14ac:dyDescent="0.15">
      <c r="A237" s="566">
        <v>2</v>
      </c>
      <c r="B237" s="566">
        <v>1</v>
      </c>
      <c r="C237" s="567" t="s">
        <v>394</v>
      </c>
      <c r="D237" s="465"/>
      <c r="E237" s="465"/>
      <c r="F237" s="465"/>
      <c r="G237" s="465"/>
      <c r="H237" s="465"/>
      <c r="I237" s="465"/>
      <c r="J237" s="465"/>
      <c r="K237" s="465"/>
      <c r="L237" s="568"/>
      <c r="M237" s="569" t="s">
        <v>418</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9</v>
      </c>
      <c r="AL237" s="572"/>
      <c r="AM237" s="572"/>
      <c r="AN237" s="572"/>
      <c r="AO237" s="572"/>
      <c r="AP237" s="573"/>
      <c r="AQ237" s="569">
        <v>2</v>
      </c>
      <c r="AR237" s="570"/>
      <c r="AS237" s="570"/>
      <c r="AT237" s="570"/>
      <c r="AU237" s="571">
        <f>8500000/8643000*100</f>
        <v>98.345481892861272</v>
      </c>
      <c r="AV237" s="572"/>
      <c r="AW237" s="572"/>
      <c r="AX237" s="573"/>
    </row>
    <row r="238" spans="1:50" ht="24" customHeight="1" x14ac:dyDescent="0.15">
      <c r="A238" s="566">
        <v>3</v>
      </c>
      <c r="B238" s="566">
        <v>1</v>
      </c>
      <c r="C238" s="567" t="s">
        <v>394</v>
      </c>
      <c r="D238" s="465"/>
      <c r="E238" s="465"/>
      <c r="F238" s="465"/>
      <c r="G238" s="465"/>
      <c r="H238" s="465"/>
      <c r="I238" s="465"/>
      <c r="J238" s="465"/>
      <c r="K238" s="465"/>
      <c r="L238" s="568"/>
      <c r="M238" s="576" t="s">
        <v>419</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568"/>
      <c r="AK238" s="571">
        <v>4</v>
      </c>
      <c r="AL238" s="572"/>
      <c r="AM238" s="572"/>
      <c r="AN238" s="572"/>
      <c r="AO238" s="572"/>
      <c r="AP238" s="573"/>
      <c r="AQ238" s="569">
        <v>1</v>
      </c>
      <c r="AR238" s="570"/>
      <c r="AS238" s="570"/>
      <c r="AT238" s="570"/>
      <c r="AU238" s="571">
        <f>3550000/3746139*100</f>
        <v>94.764235923973999</v>
      </c>
      <c r="AV238" s="572"/>
      <c r="AW238" s="572"/>
      <c r="AX238" s="573"/>
    </row>
    <row r="239" spans="1:50" ht="24" customHeight="1" x14ac:dyDescent="0.15">
      <c r="A239" s="566">
        <v>4</v>
      </c>
      <c r="B239" s="566">
        <v>1</v>
      </c>
      <c r="C239" s="567" t="s">
        <v>394</v>
      </c>
      <c r="D239" s="465"/>
      <c r="E239" s="465"/>
      <c r="F239" s="465"/>
      <c r="G239" s="465"/>
      <c r="H239" s="465"/>
      <c r="I239" s="465"/>
      <c r="J239" s="465"/>
      <c r="K239" s="465"/>
      <c r="L239" s="568"/>
      <c r="M239" s="569" t="s">
        <v>420</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3</v>
      </c>
      <c r="AL239" s="572"/>
      <c r="AM239" s="572"/>
      <c r="AN239" s="572"/>
      <c r="AO239" s="572"/>
      <c r="AP239" s="573"/>
      <c r="AQ239" s="569">
        <v>2</v>
      </c>
      <c r="AR239" s="570"/>
      <c r="AS239" s="570"/>
      <c r="AT239" s="570"/>
      <c r="AU239" s="571">
        <f>2480000/3570000*100</f>
        <v>69.467787114845933</v>
      </c>
      <c r="AV239" s="572"/>
      <c r="AW239" s="572"/>
      <c r="AX239" s="573"/>
    </row>
    <row r="240" spans="1:50" ht="24" customHeight="1" x14ac:dyDescent="0.15">
      <c r="A240" s="566">
        <v>5</v>
      </c>
      <c r="B240" s="566">
        <v>1</v>
      </c>
      <c r="C240" s="576" t="s">
        <v>421</v>
      </c>
      <c r="D240" s="465"/>
      <c r="E240" s="465"/>
      <c r="F240" s="465"/>
      <c r="G240" s="465"/>
      <c r="H240" s="465"/>
      <c r="I240" s="465"/>
      <c r="J240" s="465"/>
      <c r="K240" s="465"/>
      <c r="L240" s="568"/>
      <c r="M240" s="569" t="s">
        <v>422</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13</v>
      </c>
      <c r="AL240" s="572"/>
      <c r="AM240" s="572"/>
      <c r="AN240" s="572"/>
      <c r="AO240" s="572"/>
      <c r="AP240" s="573"/>
      <c r="AQ240" s="569">
        <v>1</v>
      </c>
      <c r="AR240" s="570"/>
      <c r="AS240" s="570"/>
      <c r="AT240" s="570"/>
      <c r="AU240" s="571">
        <f>11800000/11891806*100</f>
        <v>99.227989423978158</v>
      </c>
      <c r="AV240" s="572"/>
      <c r="AW240" s="572"/>
      <c r="AX240" s="573"/>
    </row>
    <row r="241" spans="1:50" ht="24" customHeight="1" x14ac:dyDescent="0.15">
      <c r="A241" s="566">
        <v>6</v>
      </c>
      <c r="B241" s="566">
        <v>1</v>
      </c>
      <c r="C241" s="576" t="s">
        <v>421</v>
      </c>
      <c r="D241" s="465"/>
      <c r="E241" s="465"/>
      <c r="F241" s="465"/>
      <c r="G241" s="465"/>
      <c r="H241" s="465"/>
      <c r="I241" s="465"/>
      <c r="J241" s="465"/>
      <c r="K241" s="465"/>
      <c r="L241" s="568"/>
      <c r="M241" s="569" t="s">
        <v>423</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3</v>
      </c>
      <c r="AL241" s="572"/>
      <c r="AM241" s="572"/>
      <c r="AN241" s="572"/>
      <c r="AO241" s="572"/>
      <c r="AP241" s="573"/>
      <c r="AQ241" s="569">
        <v>1</v>
      </c>
      <c r="AR241" s="570"/>
      <c r="AS241" s="570"/>
      <c r="AT241" s="570"/>
      <c r="AU241" s="571">
        <f>2750000/2803446*100</f>
        <v>98.09356056795815</v>
      </c>
      <c r="AV241" s="572"/>
      <c r="AW241" s="572"/>
      <c r="AX241" s="573"/>
    </row>
    <row r="242" spans="1:50" ht="24" customHeight="1" x14ac:dyDescent="0.15">
      <c r="A242" s="566">
        <v>7</v>
      </c>
      <c r="B242" s="566">
        <v>1</v>
      </c>
      <c r="C242" s="576" t="s">
        <v>424</v>
      </c>
      <c r="D242" s="465"/>
      <c r="E242" s="465"/>
      <c r="F242" s="465"/>
      <c r="G242" s="465"/>
      <c r="H242" s="465"/>
      <c r="I242" s="465"/>
      <c r="J242" s="465"/>
      <c r="K242" s="465"/>
      <c r="L242" s="568"/>
      <c r="M242" s="569" t="s">
        <v>425</v>
      </c>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v>6</v>
      </c>
      <c r="AL242" s="572"/>
      <c r="AM242" s="572"/>
      <c r="AN242" s="572"/>
      <c r="AO242" s="572"/>
      <c r="AP242" s="573"/>
      <c r="AQ242" s="569">
        <v>2</v>
      </c>
      <c r="AR242" s="570"/>
      <c r="AS242" s="570"/>
      <c r="AT242" s="570"/>
      <c r="AU242" s="571">
        <f>6840000/7123231*100</f>
        <v>96.023840866595506</v>
      </c>
      <c r="AV242" s="572"/>
      <c r="AW242" s="572"/>
      <c r="AX242" s="573"/>
    </row>
    <row r="243" spans="1:50" ht="24" customHeight="1" x14ac:dyDescent="0.15">
      <c r="A243" s="566">
        <v>8</v>
      </c>
      <c r="B243" s="566">
        <v>1</v>
      </c>
      <c r="C243" s="576" t="s">
        <v>424</v>
      </c>
      <c r="D243" s="465"/>
      <c r="E243" s="465"/>
      <c r="F243" s="465"/>
      <c r="G243" s="465"/>
      <c r="H243" s="465"/>
      <c r="I243" s="465"/>
      <c r="J243" s="465"/>
      <c r="K243" s="465"/>
      <c r="L243" s="568"/>
      <c r="M243" s="569" t="s">
        <v>426</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5</v>
      </c>
      <c r="AL243" s="572"/>
      <c r="AM243" s="572"/>
      <c r="AN243" s="572"/>
      <c r="AO243" s="572"/>
      <c r="AP243" s="573"/>
      <c r="AQ243" s="569">
        <v>2</v>
      </c>
      <c r="AR243" s="570"/>
      <c r="AS243" s="570"/>
      <c r="AT243" s="570"/>
      <c r="AU243" s="571">
        <f>4330000/4487200*100</f>
        <v>96.496701729363522</v>
      </c>
      <c r="AV243" s="572"/>
      <c r="AW243" s="572"/>
      <c r="AX243" s="573"/>
    </row>
    <row r="244" spans="1:50" ht="24" customHeight="1" x14ac:dyDescent="0.15">
      <c r="A244" s="566">
        <v>9</v>
      </c>
      <c r="B244" s="566">
        <v>1</v>
      </c>
      <c r="C244" s="576" t="s">
        <v>424</v>
      </c>
      <c r="D244" s="465"/>
      <c r="E244" s="465"/>
      <c r="F244" s="465"/>
      <c r="G244" s="465"/>
      <c r="H244" s="465"/>
      <c r="I244" s="465"/>
      <c r="J244" s="465"/>
      <c r="K244" s="465"/>
      <c r="L244" s="568"/>
      <c r="M244" s="569" t="s">
        <v>427</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2</v>
      </c>
      <c r="AL244" s="572"/>
      <c r="AM244" s="572"/>
      <c r="AN244" s="572"/>
      <c r="AO244" s="572"/>
      <c r="AP244" s="573"/>
      <c r="AQ244" s="569">
        <v>4</v>
      </c>
      <c r="AR244" s="570"/>
      <c r="AS244" s="570"/>
      <c r="AT244" s="570"/>
      <c r="AU244" s="571">
        <f>5650000/6484900*100</f>
        <v>87.125476106030931</v>
      </c>
      <c r="AV244" s="572"/>
      <c r="AW244" s="572"/>
      <c r="AX244" s="573"/>
    </row>
    <row r="245" spans="1:50" ht="24" customHeight="1" x14ac:dyDescent="0.15">
      <c r="A245" s="566">
        <v>10</v>
      </c>
      <c r="B245" s="566">
        <v>1</v>
      </c>
      <c r="C245" s="576" t="s">
        <v>424</v>
      </c>
      <c r="D245" s="465"/>
      <c r="E245" s="465"/>
      <c r="F245" s="465"/>
      <c r="G245" s="465"/>
      <c r="H245" s="465"/>
      <c r="I245" s="465"/>
      <c r="J245" s="465"/>
      <c r="K245" s="465"/>
      <c r="L245" s="568"/>
      <c r="M245" s="569" t="s">
        <v>428</v>
      </c>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v>1</v>
      </c>
      <c r="AL245" s="572"/>
      <c r="AM245" s="572"/>
      <c r="AN245" s="572"/>
      <c r="AO245" s="572"/>
      <c r="AP245" s="573"/>
      <c r="AQ245" s="569">
        <v>1</v>
      </c>
      <c r="AR245" s="570"/>
      <c r="AS245" s="570"/>
      <c r="AT245" s="570"/>
      <c r="AU245" s="571">
        <f>929600/929600*100</f>
        <v>100</v>
      </c>
      <c r="AV245" s="572"/>
      <c r="AW245" s="572"/>
      <c r="AX245" s="573"/>
    </row>
    <row r="246" spans="1:50" ht="24" customHeight="1" x14ac:dyDescent="0.15">
      <c r="A246" s="566">
        <v>11</v>
      </c>
      <c r="B246" s="566">
        <v>1</v>
      </c>
      <c r="C246" s="576" t="s">
        <v>424</v>
      </c>
      <c r="D246" s="465"/>
      <c r="E246" s="465"/>
      <c r="F246" s="465"/>
      <c r="G246" s="465"/>
      <c r="H246" s="465"/>
      <c r="I246" s="465"/>
      <c r="J246" s="465"/>
      <c r="K246" s="465"/>
      <c r="L246" s="568"/>
      <c r="M246" s="569" t="s">
        <v>429</v>
      </c>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v>0.1</v>
      </c>
      <c r="AL246" s="572"/>
      <c r="AM246" s="572"/>
      <c r="AN246" s="572"/>
      <c r="AO246" s="572"/>
      <c r="AP246" s="573"/>
      <c r="AQ246" s="569">
        <v>1</v>
      </c>
      <c r="AR246" s="570"/>
      <c r="AS246" s="570"/>
      <c r="AT246" s="570"/>
      <c r="AU246" s="571">
        <f>2600000/2615547*100</f>
        <v>99.405592788047784</v>
      </c>
      <c r="AV246" s="572"/>
      <c r="AW246" s="572"/>
      <c r="AX246" s="573"/>
    </row>
    <row r="247" spans="1:50" ht="24" customHeight="1" x14ac:dyDescent="0.15">
      <c r="A247" s="566">
        <v>12</v>
      </c>
      <c r="B247" s="566">
        <v>1</v>
      </c>
      <c r="C247" s="576" t="s">
        <v>430</v>
      </c>
      <c r="D247" s="465"/>
      <c r="E247" s="465"/>
      <c r="F247" s="465"/>
      <c r="G247" s="465"/>
      <c r="H247" s="465"/>
      <c r="I247" s="465"/>
      <c r="J247" s="465"/>
      <c r="K247" s="465"/>
      <c r="L247" s="568"/>
      <c r="M247" s="569" t="s">
        <v>431</v>
      </c>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v>6</v>
      </c>
      <c r="AL247" s="572"/>
      <c r="AM247" s="572"/>
      <c r="AN247" s="572"/>
      <c r="AO247" s="572"/>
      <c r="AP247" s="573"/>
      <c r="AQ247" s="569">
        <v>1</v>
      </c>
      <c r="AR247" s="570"/>
      <c r="AS247" s="570"/>
      <c r="AT247" s="570"/>
      <c r="AU247" s="571">
        <f>5240000/6555000*100</f>
        <v>79.938977879481314</v>
      </c>
      <c r="AV247" s="572"/>
      <c r="AW247" s="572"/>
      <c r="AX247" s="573"/>
    </row>
    <row r="248" spans="1:50" ht="24" customHeight="1" x14ac:dyDescent="0.15">
      <c r="A248" s="566">
        <v>13</v>
      </c>
      <c r="B248" s="566">
        <v>1</v>
      </c>
      <c r="C248" s="576" t="s">
        <v>430</v>
      </c>
      <c r="D248" s="465"/>
      <c r="E248" s="465"/>
      <c r="F248" s="465"/>
      <c r="G248" s="465"/>
      <c r="H248" s="465"/>
      <c r="I248" s="465"/>
      <c r="J248" s="465"/>
      <c r="K248" s="465"/>
      <c r="L248" s="568"/>
      <c r="M248" s="569" t="s">
        <v>432</v>
      </c>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v>3</v>
      </c>
      <c r="AL248" s="572"/>
      <c r="AM248" s="572"/>
      <c r="AN248" s="572"/>
      <c r="AO248" s="572"/>
      <c r="AP248" s="573"/>
      <c r="AQ248" s="569">
        <v>1</v>
      </c>
      <c r="AR248" s="570"/>
      <c r="AS248" s="570"/>
      <c r="AT248" s="570"/>
      <c r="AU248" s="571">
        <f>2400000/2400000*100</f>
        <v>100</v>
      </c>
      <c r="AV248" s="572"/>
      <c r="AW248" s="572"/>
      <c r="AX248" s="573"/>
    </row>
    <row r="249" spans="1:50" ht="24" customHeight="1" x14ac:dyDescent="0.15">
      <c r="A249" s="566">
        <v>14</v>
      </c>
      <c r="B249" s="566">
        <v>1</v>
      </c>
      <c r="C249" s="576" t="s">
        <v>430</v>
      </c>
      <c r="D249" s="465"/>
      <c r="E249" s="465"/>
      <c r="F249" s="465"/>
      <c r="G249" s="465"/>
      <c r="H249" s="465"/>
      <c r="I249" s="465"/>
      <c r="J249" s="465"/>
      <c r="K249" s="465"/>
      <c r="L249" s="568"/>
      <c r="M249" s="569" t="s">
        <v>433</v>
      </c>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v>1</v>
      </c>
      <c r="AL249" s="572"/>
      <c r="AM249" s="572"/>
      <c r="AN249" s="572"/>
      <c r="AO249" s="572"/>
      <c r="AP249" s="573"/>
      <c r="AQ249" s="569">
        <v>1</v>
      </c>
      <c r="AR249" s="570"/>
      <c r="AS249" s="570"/>
      <c r="AT249" s="570"/>
      <c r="AU249" s="571">
        <f>110000000/112694519*100</f>
        <v>97.609006166484463</v>
      </c>
      <c r="AV249" s="572"/>
      <c r="AW249" s="572"/>
      <c r="AX249" s="573"/>
    </row>
    <row r="250" spans="1:50" ht="24" customHeight="1" x14ac:dyDescent="0.15">
      <c r="A250" s="566">
        <v>15</v>
      </c>
      <c r="B250" s="566">
        <v>1</v>
      </c>
      <c r="C250" s="567" t="s">
        <v>395</v>
      </c>
      <c r="D250" s="465"/>
      <c r="E250" s="465"/>
      <c r="F250" s="465"/>
      <c r="G250" s="465"/>
      <c r="H250" s="465"/>
      <c r="I250" s="465"/>
      <c r="J250" s="465"/>
      <c r="K250" s="465"/>
      <c r="L250" s="568"/>
      <c r="M250" s="569" t="s">
        <v>434</v>
      </c>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v>4</v>
      </c>
      <c r="AL250" s="572"/>
      <c r="AM250" s="572"/>
      <c r="AN250" s="572"/>
      <c r="AO250" s="572"/>
      <c r="AP250" s="573"/>
      <c r="AQ250" s="569" t="s">
        <v>452</v>
      </c>
      <c r="AR250" s="570"/>
      <c r="AS250" s="570"/>
      <c r="AT250" s="570"/>
      <c r="AU250" s="571" t="s">
        <v>453</v>
      </c>
      <c r="AV250" s="572"/>
      <c r="AW250" s="572"/>
      <c r="AX250" s="573"/>
    </row>
    <row r="251" spans="1:50" ht="24" customHeight="1" x14ac:dyDescent="0.15">
      <c r="A251" s="566">
        <v>16</v>
      </c>
      <c r="B251" s="566">
        <v>1</v>
      </c>
      <c r="C251" s="567" t="s">
        <v>395</v>
      </c>
      <c r="D251" s="465"/>
      <c r="E251" s="465"/>
      <c r="F251" s="465"/>
      <c r="G251" s="465"/>
      <c r="H251" s="465"/>
      <c r="I251" s="465"/>
      <c r="J251" s="465"/>
      <c r="K251" s="465"/>
      <c r="L251" s="568"/>
      <c r="M251" s="569" t="s">
        <v>435</v>
      </c>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v>3</v>
      </c>
      <c r="AL251" s="572"/>
      <c r="AM251" s="572"/>
      <c r="AN251" s="572"/>
      <c r="AO251" s="572"/>
      <c r="AP251" s="573"/>
      <c r="AQ251" s="569">
        <v>1</v>
      </c>
      <c r="AR251" s="570"/>
      <c r="AS251" s="570"/>
      <c r="AT251" s="570"/>
      <c r="AU251" s="571">
        <f>2820000/2968000*100</f>
        <v>95.01347708894879</v>
      </c>
      <c r="AV251" s="572"/>
      <c r="AW251" s="572"/>
      <c r="AX251" s="573"/>
    </row>
    <row r="252" spans="1:50" ht="24" customHeight="1" x14ac:dyDescent="0.15">
      <c r="A252" s="566">
        <v>17</v>
      </c>
      <c r="B252" s="566">
        <v>1</v>
      </c>
      <c r="C252" s="567" t="s">
        <v>395</v>
      </c>
      <c r="D252" s="465"/>
      <c r="E252" s="465"/>
      <c r="F252" s="465"/>
      <c r="G252" s="465"/>
      <c r="H252" s="465"/>
      <c r="I252" s="465"/>
      <c r="J252" s="465"/>
      <c r="K252" s="465"/>
      <c r="L252" s="568"/>
      <c r="M252" s="569" t="s">
        <v>436</v>
      </c>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v>0.4</v>
      </c>
      <c r="AL252" s="572"/>
      <c r="AM252" s="572"/>
      <c r="AN252" s="572"/>
      <c r="AO252" s="572"/>
      <c r="AP252" s="573"/>
      <c r="AQ252" s="569" t="s">
        <v>452</v>
      </c>
      <c r="AR252" s="570"/>
      <c r="AS252" s="570"/>
      <c r="AT252" s="570"/>
      <c r="AU252" s="571" t="s">
        <v>453</v>
      </c>
      <c r="AV252" s="572"/>
      <c r="AW252" s="572"/>
      <c r="AX252" s="573"/>
    </row>
    <row r="253" spans="1:50" ht="24" customHeight="1" x14ac:dyDescent="0.15">
      <c r="A253" s="566">
        <v>18</v>
      </c>
      <c r="B253" s="566">
        <v>1</v>
      </c>
      <c r="C253" s="567" t="s">
        <v>395</v>
      </c>
      <c r="D253" s="465"/>
      <c r="E253" s="465"/>
      <c r="F253" s="465"/>
      <c r="G253" s="465"/>
      <c r="H253" s="465"/>
      <c r="I253" s="465"/>
      <c r="J253" s="465"/>
      <c r="K253" s="465"/>
      <c r="L253" s="568"/>
      <c r="M253" s="569" t="s">
        <v>437</v>
      </c>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v>0.1</v>
      </c>
      <c r="AL253" s="572"/>
      <c r="AM253" s="572"/>
      <c r="AN253" s="572"/>
      <c r="AO253" s="572"/>
      <c r="AP253" s="573"/>
      <c r="AQ253" s="569" t="s">
        <v>452</v>
      </c>
      <c r="AR253" s="570"/>
      <c r="AS253" s="570"/>
      <c r="AT253" s="570"/>
      <c r="AU253" s="571" t="s">
        <v>453</v>
      </c>
      <c r="AV253" s="572"/>
      <c r="AW253" s="572"/>
      <c r="AX253" s="573"/>
    </row>
    <row r="254" spans="1:50" ht="42.75" customHeight="1" x14ac:dyDescent="0.15">
      <c r="A254" s="566">
        <v>19</v>
      </c>
      <c r="B254" s="566">
        <v>1</v>
      </c>
      <c r="C254" s="576" t="s">
        <v>438</v>
      </c>
      <c r="D254" s="465"/>
      <c r="E254" s="465"/>
      <c r="F254" s="465"/>
      <c r="G254" s="465"/>
      <c r="H254" s="465"/>
      <c r="I254" s="465"/>
      <c r="J254" s="465"/>
      <c r="K254" s="465"/>
      <c r="L254" s="568"/>
      <c r="M254" s="569" t="s">
        <v>439</v>
      </c>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v>5</v>
      </c>
      <c r="AL254" s="572"/>
      <c r="AM254" s="572"/>
      <c r="AN254" s="572"/>
      <c r="AO254" s="572"/>
      <c r="AP254" s="573"/>
      <c r="AQ254" s="569">
        <v>1</v>
      </c>
      <c r="AR254" s="570"/>
      <c r="AS254" s="570"/>
      <c r="AT254" s="570"/>
      <c r="AU254" s="571">
        <f>11100000/12560000*100</f>
        <v>88.375796178343947</v>
      </c>
      <c r="AV254" s="572"/>
      <c r="AW254" s="572"/>
      <c r="AX254" s="573"/>
    </row>
    <row r="255" spans="1:50" ht="24" customHeight="1" x14ac:dyDescent="0.15">
      <c r="A255" s="566">
        <v>20</v>
      </c>
      <c r="B255" s="566">
        <v>1</v>
      </c>
      <c r="C255" s="576" t="s">
        <v>396</v>
      </c>
      <c r="D255" s="465"/>
      <c r="E255" s="465"/>
      <c r="F255" s="465"/>
      <c r="G255" s="465"/>
      <c r="H255" s="465"/>
      <c r="I255" s="465"/>
      <c r="J255" s="465"/>
      <c r="K255" s="465"/>
      <c r="L255" s="568"/>
      <c r="M255" s="569" t="s">
        <v>496</v>
      </c>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v>2</v>
      </c>
      <c r="AL255" s="572"/>
      <c r="AM255" s="572"/>
      <c r="AN255" s="572"/>
      <c r="AO255" s="572"/>
      <c r="AP255" s="573"/>
      <c r="AQ255" s="569" t="s">
        <v>452</v>
      </c>
      <c r="AR255" s="570"/>
      <c r="AS255" s="570"/>
      <c r="AT255" s="570"/>
      <c r="AU255" s="571" t="s">
        <v>453</v>
      </c>
      <c r="AV255" s="572"/>
      <c r="AW255" s="572"/>
      <c r="AX255" s="573"/>
    </row>
    <row r="256" spans="1:50" ht="24" customHeight="1" x14ac:dyDescent="0.15">
      <c r="A256" s="566">
        <v>21</v>
      </c>
      <c r="B256" s="566">
        <v>1</v>
      </c>
      <c r="C256" s="576" t="s">
        <v>396</v>
      </c>
      <c r="D256" s="465"/>
      <c r="E256" s="465"/>
      <c r="F256" s="465"/>
      <c r="G256" s="465"/>
      <c r="H256" s="465"/>
      <c r="I256" s="465"/>
      <c r="J256" s="465"/>
      <c r="K256" s="465"/>
      <c r="L256" s="568"/>
      <c r="M256" s="569" t="s">
        <v>440</v>
      </c>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v>1</v>
      </c>
      <c r="AL256" s="572"/>
      <c r="AM256" s="572"/>
      <c r="AN256" s="572"/>
      <c r="AO256" s="572"/>
      <c r="AP256" s="573"/>
      <c r="AQ256" s="569">
        <v>1</v>
      </c>
      <c r="AR256" s="570"/>
      <c r="AS256" s="570"/>
      <c r="AT256" s="570"/>
      <c r="AU256" s="571">
        <f>1190000/1222579*100</f>
        <v>97.335223327081522</v>
      </c>
      <c r="AV256" s="572"/>
      <c r="AW256" s="572"/>
      <c r="AX256" s="573"/>
    </row>
    <row r="257" spans="1:50" ht="24" customHeight="1" x14ac:dyDescent="0.15">
      <c r="A257" s="566">
        <v>22</v>
      </c>
      <c r="B257" s="566">
        <v>1</v>
      </c>
      <c r="C257" s="576" t="s">
        <v>396</v>
      </c>
      <c r="D257" s="465"/>
      <c r="E257" s="465"/>
      <c r="F257" s="465"/>
      <c r="G257" s="465"/>
      <c r="H257" s="465"/>
      <c r="I257" s="465"/>
      <c r="J257" s="465"/>
      <c r="K257" s="465"/>
      <c r="L257" s="568"/>
      <c r="M257" s="569" t="s">
        <v>441</v>
      </c>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v>0.6</v>
      </c>
      <c r="AL257" s="572"/>
      <c r="AM257" s="572"/>
      <c r="AN257" s="572"/>
      <c r="AO257" s="572"/>
      <c r="AP257" s="573"/>
      <c r="AQ257" s="569" t="s">
        <v>452</v>
      </c>
      <c r="AR257" s="570"/>
      <c r="AS257" s="570"/>
      <c r="AT257" s="570"/>
      <c r="AU257" s="571" t="s">
        <v>453</v>
      </c>
      <c r="AV257" s="572"/>
      <c r="AW257" s="572"/>
      <c r="AX257" s="573"/>
    </row>
    <row r="258" spans="1:50" ht="24" customHeight="1" x14ac:dyDescent="0.15">
      <c r="A258" s="566">
        <v>23</v>
      </c>
      <c r="B258" s="566">
        <v>1</v>
      </c>
      <c r="C258" s="567" t="s">
        <v>397</v>
      </c>
      <c r="D258" s="465"/>
      <c r="E258" s="465"/>
      <c r="F258" s="465"/>
      <c r="G258" s="465"/>
      <c r="H258" s="465"/>
      <c r="I258" s="465"/>
      <c r="J258" s="465"/>
      <c r="K258" s="465"/>
      <c r="L258" s="568"/>
      <c r="M258" s="569" t="s">
        <v>442</v>
      </c>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v>3</v>
      </c>
      <c r="AL258" s="572"/>
      <c r="AM258" s="572"/>
      <c r="AN258" s="572"/>
      <c r="AO258" s="572"/>
      <c r="AP258" s="573"/>
      <c r="AQ258" s="569" t="s">
        <v>452</v>
      </c>
      <c r="AR258" s="570"/>
      <c r="AS258" s="570"/>
      <c r="AT258" s="570"/>
      <c r="AU258" s="571" t="s">
        <v>453</v>
      </c>
      <c r="AV258" s="572"/>
      <c r="AW258" s="572"/>
      <c r="AX258" s="573"/>
    </row>
    <row r="259" spans="1:50" ht="24" customHeight="1" x14ac:dyDescent="0.15">
      <c r="A259" s="566">
        <v>24</v>
      </c>
      <c r="B259" s="566">
        <v>1</v>
      </c>
      <c r="C259" s="567" t="s">
        <v>398</v>
      </c>
      <c r="D259" s="465"/>
      <c r="E259" s="465"/>
      <c r="F259" s="465"/>
      <c r="G259" s="465"/>
      <c r="H259" s="465"/>
      <c r="I259" s="465"/>
      <c r="J259" s="465"/>
      <c r="K259" s="465"/>
      <c r="L259" s="568"/>
      <c r="M259" s="569" t="s">
        <v>443</v>
      </c>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v>2</v>
      </c>
      <c r="AL259" s="572"/>
      <c r="AM259" s="572"/>
      <c r="AN259" s="572"/>
      <c r="AO259" s="572"/>
      <c r="AP259" s="573"/>
      <c r="AQ259" s="569">
        <v>2</v>
      </c>
      <c r="AR259" s="570"/>
      <c r="AS259" s="570"/>
      <c r="AT259" s="570"/>
      <c r="AU259" s="571">
        <f>2358400/2676800*100</f>
        <v>88.105200239091459</v>
      </c>
      <c r="AV259" s="572"/>
      <c r="AW259" s="572"/>
      <c r="AX259" s="573"/>
    </row>
    <row r="260" spans="1:50" ht="24" hidden="1" customHeight="1" x14ac:dyDescent="0.15">
      <c r="A260" s="566">
        <v>25</v>
      </c>
      <c r="B260" s="566">
        <v>1</v>
      </c>
      <c r="C260" s="567"/>
      <c r="D260" s="465"/>
      <c r="E260" s="465"/>
      <c r="F260" s="465"/>
      <c r="G260" s="465"/>
      <c r="H260" s="465"/>
      <c r="I260" s="465"/>
      <c r="J260" s="465"/>
      <c r="K260" s="465"/>
      <c r="L260" s="568"/>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6">
        <v>26</v>
      </c>
      <c r="B261" s="566">
        <v>1</v>
      </c>
      <c r="C261" s="576"/>
      <c r="D261" s="465"/>
      <c r="E261" s="465"/>
      <c r="F261" s="465"/>
      <c r="G261" s="465"/>
      <c r="H261" s="465"/>
      <c r="I261" s="465"/>
      <c r="J261" s="465"/>
      <c r="K261" s="465"/>
      <c r="L261" s="568"/>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6">
        <v>27</v>
      </c>
      <c r="B262" s="566">
        <v>1</v>
      </c>
      <c r="C262" s="576"/>
      <c r="D262" s="465"/>
      <c r="E262" s="465"/>
      <c r="F262" s="465"/>
      <c r="G262" s="465"/>
      <c r="H262" s="465"/>
      <c r="I262" s="465"/>
      <c r="J262" s="465"/>
      <c r="K262" s="465"/>
      <c r="L262" s="568"/>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6">
        <v>28</v>
      </c>
      <c r="B263" s="566">
        <v>1</v>
      </c>
      <c r="C263" s="576"/>
      <c r="D263" s="465"/>
      <c r="E263" s="465"/>
      <c r="F263" s="465"/>
      <c r="G263" s="465"/>
      <c r="H263" s="465"/>
      <c r="I263" s="465"/>
      <c r="J263" s="465"/>
      <c r="K263" s="465"/>
      <c r="L263" s="568"/>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6">
        <v>29</v>
      </c>
      <c r="B264" s="566">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6">
        <v>30</v>
      </c>
      <c r="B265" s="566">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386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1" t="s">
        <v>363</v>
      </c>
      <c r="D268" s="231"/>
      <c r="E268" s="231"/>
      <c r="F268" s="231"/>
      <c r="G268" s="231"/>
      <c r="H268" s="231"/>
      <c r="I268" s="231"/>
      <c r="J268" s="231"/>
      <c r="K268" s="231"/>
      <c r="L268" s="231"/>
      <c r="M268" s="231" t="s">
        <v>364</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74" t="s">
        <v>365</v>
      </c>
      <c r="AL268" s="231"/>
      <c r="AM268" s="231"/>
      <c r="AN268" s="231"/>
      <c r="AO268" s="231"/>
      <c r="AP268" s="231"/>
      <c r="AQ268" s="231" t="s">
        <v>23</v>
      </c>
      <c r="AR268" s="231"/>
      <c r="AS268" s="231"/>
      <c r="AT268" s="231"/>
      <c r="AU268" s="84" t="s">
        <v>24</v>
      </c>
      <c r="AV268" s="85"/>
      <c r="AW268" s="85"/>
      <c r="AX268" s="575"/>
    </row>
    <row r="269" spans="1:50" ht="24" customHeight="1" x14ac:dyDescent="0.15">
      <c r="A269" s="566">
        <v>1</v>
      </c>
      <c r="B269" s="566">
        <v>1</v>
      </c>
      <c r="C269" s="569" t="s">
        <v>444</v>
      </c>
      <c r="D269" s="570"/>
      <c r="E269" s="570"/>
      <c r="F269" s="570"/>
      <c r="G269" s="570"/>
      <c r="H269" s="570"/>
      <c r="I269" s="570"/>
      <c r="J269" s="570"/>
      <c r="K269" s="570"/>
      <c r="L269" s="570"/>
      <c r="M269" s="569" t="s">
        <v>445</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3</v>
      </c>
      <c r="AL269" s="572"/>
      <c r="AM269" s="572"/>
      <c r="AN269" s="572"/>
      <c r="AO269" s="572"/>
      <c r="AP269" s="573"/>
      <c r="AQ269" s="569" t="s">
        <v>452</v>
      </c>
      <c r="AR269" s="570"/>
      <c r="AS269" s="570"/>
      <c r="AT269" s="570"/>
      <c r="AU269" s="571" t="s">
        <v>453</v>
      </c>
      <c r="AV269" s="572"/>
      <c r="AW269" s="572"/>
      <c r="AX269" s="573"/>
    </row>
    <row r="270" spans="1:50" ht="36.75" customHeight="1" x14ac:dyDescent="0.15">
      <c r="A270" s="566">
        <v>2</v>
      </c>
      <c r="B270" s="566">
        <v>1</v>
      </c>
      <c r="C270" s="569" t="s">
        <v>446</v>
      </c>
      <c r="D270" s="570"/>
      <c r="E270" s="570"/>
      <c r="F270" s="570"/>
      <c r="G270" s="570"/>
      <c r="H270" s="570"/>
      <c r="I270" s="570"/>
      <c r="J270" s="570"/>
      <c r="K270" s="570"/>
      <c r="L270" s="570"/>
      <c r="M270" s="569" t="s">
        <v>447</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0.1</v>
      </c>
      <c r="AL270" s="572"/>
      <c r="AM270" s="572"/>
      <c r="AN270" s="572"/>
      <c r="AO270" s="572"/>
      <c r="AP270" s="573"/>
      <c r="AQ270" s="569" t="s">
        <v>452</v>
      </c>
      <c r="AR270" s="570"/>
      <c r="AS270" s="570"/>
      <c r="AT270" s="570"/>
      <c r="AU270" s="571" t="s">
        <v>453</v>
      </c>
      <c r="AV270" s="572"/>
      <c r="AW270" s="572"/>
      <c r="AX270" s="573"/>
    </row>
    <row r="271" spans="1:50" ht="24" customHeight="1" x14ac:dyDescent="0.15">
      <c r="A271" s="566">
        <v>3</v>
      </c>
      <c r="B271" s="566">
        <v>1</v>
      </c>
      <c r="C271" s="569" t="s">
        <v>448</v>
      </c>
      <c r="D271" s="570"/>
      <c r="E271" s="570"/>
      <c r="F271" s="570"/>
      <c r="G271" s="570"/>
      <c r="H271" s="570"/>
      <c r="I271" s="570"/>
      <c r="J271" s="570"/>
      <c r="K271" s="570"/>
      <c r="L271" s="570"/>
      <c r="M271" s="569" t="s">
        <v>449</v>
      </c>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v>0</v>
      </c>
      <c r="AL271" s="572"/>
      <c r="AM271" s="572"/>
      <c r="AN271" s="572"/>
      <c r="AO271" s="572"/>
      <c r="AP271" s="573"/>
      <c r="AQ271" s="569" t="s">
        <v>452</v>
      </c>
      <c r="AR271" s="570"/>
      <c r="AS271" s="570"/>
      <c r="AT271" s="570"/>
      <c r="AU271" s="571" t="s">
        <v>453</v>
      </c>
      <c r="AV271" s="572"/>
      <c r="AW271" s="572"/>
      <c r="AX271" s="573"/>
    </row>
    <row r="272" spans="1:50" ht="24" hidden="1" customHeight="1" x14ac:dyDescent="0.15">
      <c r="A272" s="566">
        <v>4</v>
      </c>
      <c r="B272" s="566">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69"/>
      <c r="AR272" s="570"/>
      <c r="AS272" s="570"/>
      <c r="AT272" s="570"/>
      <c r="AU272" s="571"/>
      <c r="AV272" s="572"/>
      <c r="AW272" s="572"/>
      <c r="AX272" s="573"/>
    </row>
    <row r="273" spans="1:50" ht="24" hidden="1" customHeight="1" x14ac:dyDescent="0.15">
      <c r="A273" s="566">
        <v>5</v>
      </c>
      <c r="B273" s="566">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6">
        <v>6</v>
      </c>
      <c r="B274" s="566">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6">
        <v>7</v>
      </c>
      <c r="B275" s="566">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6">
        <v>8</v>
      </c>
      <c r="B276" s="566">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6">
        <v>9</v>
      </c>
      <c r="B277" s="566">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6">
        <v>10</v>
      </c>
      <c r="B278" s="566">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6">
        <v>11</v>
      </c>
      <c r="B279" s="566">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6">
        <v>12</v>
      </c>
      <c r="B280" s="566">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6">
        <v>13</v>
      </c>
      <c r="B281" s="566">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6">
        <v>14</v>
      </c>
      <c r="B282" s="566">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6">
        <v>15</v>
      </c>
      <c r="B283" s="566">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6">
        <v>16</v>
      </c>
      <c r="B284" s="566">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6">
        <v>17</v>
      </c>
      <c r="B285" s="566">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6">
        <v>18</v>
      </c>
      <c r="B286" s="566">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6">
        <v>19</v>
      </c>
      <c r="B287" s="566">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6">
        <v>20</v>
      </c>
      <c r="B288" s="566">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6">
        <v>21</v>
      </c>
      <c r="B289" s="566">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6">
        <v>22</v>
      </c>
      <c r="B290" s="566">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6">
        <v>23</v>
      </c>
      <c r="B291" s="566">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6">
        <v>24</v>
      </c>
      <c r="B292" s="566">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6">
        <v>25</v>
      </c>
      <c r="B293" s="566">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6">
        <v>26</v>
      </c>
      <c r="B294" s="566">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6">
        <v>27</v>
      </c>
      <c r="B295" s="566">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6">
        <v>28</v>
      </c>
      <c r="B296" s="566">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6">
        <v>29</v>
      </c>
      <c r="B297" s="566">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6">
        <v>30</v>
      </c>
      <c r="B298" s="566">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388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1" t="s">
        <v>363</v>
      </c>
      <c r="D301" s="231"/>
      <c r="E301" s="231"/>
      <c r="F301" s="231"/>
      <c r="G301" s="231"/>
      <c r="H301" s="231"/>
      <c r="I301" s="231"/>
      <c r="J301" s="231"/>
      <c r="K301" s="231"/>
      <c r="L301" s="231"/>
      <c r="M301" s="231" t="s">
        <v>364</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74" t="s">
        <v>365</v>
      </c>
      <c r="AL301" s="231"/>
      <c r="AM301" s="231"/>
      <c r="AN301" s="231"/>
      <c r="AO301" s="231"/>
      <c r="AP301" s="231"/>
      <c r="AQ301" s="231" t="s">
        <v>23</v>
      </c>
      <c r="AR301" s="231"/>
      <c r="AS301" s="231"/>
      <c r="AT301" s="231"/>
      <c r="AU301" s="84" t="s">
        <v>24</v>
      </c>
      <c r="AV301" s="85"/>
      <c r="AW301" s="85"/>
      <c r="AX301" s="575"/>
    </row>
    <row r="302" spans="1:50" ht="24" customHeight="1" x14ac:dyDescent="0.15">
      <c r="A302" s="566">
        <v>1</v>
      </c>
      <c r="B302" s="566">
        <v>1</v>
      </c>
      <c r="C302" s="569" t="s">
        <v>450</v>
      </c>
      <c r="D302" s="570"/>
      <c r="E302" s="570"/>
      <c r="F302" s="570"/>
      <c r="G302" s="570"/>
      <c r="H302" s="570"/>
      <c r="I302" s="570"/>
      <c r="J302" s="570"/>
      <c r="K302" s="570"/>
      <c r="L302" s="570"/>
      <c r="M302" s="569" t="s">
        <v>451</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0.6</v>
      </c>
      <c r="AL302" s="572"/>
      <c r="AM302" s="572"/>
      <c r="AN302" s="572"/>
      <c r="AO302" s="572"/>
      <c r="AP302" s="573"/>
      <c r="AQ302" s="569" t="s">
        <v>452</v>
      </c>
      <c r="AR302" s="570"/>
      <c r="AS302" s="570"/>
      <c r="AT302" s="570"/>
      <c r="AU302" s="571" t="s">
        <v>453</v>
      </c>
      <c r="AV302" s="572"/>
      <c r="AW302" s="572"/>
      <c r="AX302" s="573"/>
    </row>
    <row r="303" spans="1:50" ht="24" hidden="1" customHeight="1" x14ac:dyDescent="0.15">
      <c r="A303" s="566">
        <v>2</v>
      </c>
      <c r="B303" s="566">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69"/>
      <c r="AR303" s="570"/>
      <c r="AS303" s="570"/>
      <c r="AT303" s="570"/>
      <c r="AU303" s="571"/>
      <c r="AV303" s="572"/>
      <c r="AW303" s="572"/>
      <c r="AX303" s="573"/>
    </row>
    <row r="304" spans="1:50" ht="24" hidden="1" customHeight="1" x14ac:dyDescent="0.15">
      <c r="A304" s="566">
        <v>3</v>
      </c>
      <c r="B304" s="566">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69"/>
      <c r="AR304" s="570"/>
      <c r="AS304" s="570"/>
      <c r="AT304" s="570"/>
      <c r="AU304" s="571"/>
      <c r="AV304" s="572"/>
      <c r="AW304" s="572"/>
      <c r="AX304" s="573"/>
    </row>
    <row r="305" spans="1:50" ht="24" hidden="1" customHeight="1" x14ac:dyDescent="0.15">
      <c r="A305" s="566">
        <v>4</v>
      </c>
      <c r="B305" s="566">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69"/>
      <c r="AR305" s="570"/>
      <c r="AS305" s="570"/>
      <c r="AT305" s="570"/>
      <c r="AU305" s="571"/>
      <c r="AV305" s="572"/>
      <c r="AW305" s="572"/>
      <c r="AX305" s="573"/>
    </row>
    <row r="306" spans="1:50" ht="24" hidden="1" customHeight="1" x14ac:dyDescent="0.15">
      <c r="A306" s="566">
        <v>5</v>
      </c>
      <c r="B306" s="566">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69"/>
      <c r="AR306" s="570"/>
      <c r="AS306" s="570"/>
      <c r="AT306" s="570"/>
      <c r="AU306" s="571"/>
      <c r="AV306" s="572"/>
      <c r="AW306" s="572"/>
      <c r="AX306" s="573"/>
    </row>
    <row r="307" spans="1:50" ht="24" hidden="1" customHeight="1" x14ac:dyDescent="0.15">
      <c r="A307" s="566">
        <v>6</v>
      </c>
      <c r="B307" s="566">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69"/>
      <c r="AR307" s="570"/>
      <c r="AS307" s="570"/>
      <c r="AT307" s="570"/>
      <c r="AU307" s="571"/>
      <c r="AV307" s="572"/>
      <c r="AW307" s="572"/>
      <c r="AX307" s="573"/>
    </row>
    <row r="308" spans="1:50" ht="24" hidden="1" customHeight="1" x14ac:dyDescent="0.15">
      <c r="A308" s="566">
        <v>7</v>
      </c>
      <c r="B308" s="566">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69"/>
      <c r="AR308" s="570"/>
      <c r="AS308" s="570"/>
      <c r="AT308" s="570"/>
      <c r="AU308" s="571"/>
      <c r="AV308" s="572"/>
      <c r="AW308" s="572"/>
      <c r="AX308" s="573"/>
    </row>
    <row r="309" spans="1:50" ht="24" hidden="1" customHeight="1" x14ac:dyDescent="0.15">
      <c r="A309" s="566">
        <v>8</v>
      </c>
      <c r="B309" s="566">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6">
        <v>9</v>
      </c>
      <c r="B310" s="566">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6">
        <v>10</v>
      </c>
      <c r="B311" s="566">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6">
        <v>11</v>
      </c>
      <c r="B312" s="566">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6">
        <v>12</v>
      </c>
      <c r="B313" s="566">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6">
        <v>13</v>
      </c>
      <c r="B314" s="566">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6">
        <v>14</v>
      </c>
      <c r="B315" s="566">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6">
        <v>15</v>
      </c>
      <c r="B316" s="566">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6">
        <v>16</v>
      </c>
      <c r="B317" s="566">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6">
        <v>17</v>
      </c>
      <c r="B318" s="566">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6">
        <v>18</v>
      </c>
      <c r="B319" s="566">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6">
        <v>19</v>
      </c>
      <c r="B320" s="566">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6">
        <v>20</v>
      </c>
      <c r="B321" s="566">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6">
        <v>21</v>
      </c>
      <c r="B322" s="566">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6">
        <v>22</v>
      </c>
      <c r="B323" s="566">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6">
        <v>23</v>
      </c>
      <c r="B324" s="566">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6">
        <v>24</v>
      </c>
      <c r="B325" s="566">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6">
        <v>25</v>
      </c>
      <c r="B326" s="566">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6">
        <v>26</v>
      </c>
      <c r="B327" s="566">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6">
        <v>27</v>
      </c>
      <c r="B328" s="566">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6">
        <v>28</v>
      </c>
      <c r="B329" s="566">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6">
        <v>29</v>
      </c>
      <c r="B330" s="566">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6">
        <v>30</v>
      </c>
      <c r="B331" s="566">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389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1" t="s">
        <v>363</v>
      </c>
      <c r="D334" s="231"/>
      <c r="E334" s="231"/>
      <c r="F334" s="231"/>
      <c r="G334" s="231"/>
      <c r="H334" s="231"/>
      <c r="I334" s="231"/>
      <c r="J334" s="231"/>
      <c r="K334" s="231"/>
      <c r="L334" s="231"/>
      <c r="M334" s="231" t="s">
        <v>364</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74" t="s">
        <v>365</v>
      </c>
      <c r="AL334" s="231"/>
      <c r="AM334" s="231"/>
      <c r="AN334" s="231"/>
      <c r="AO334" s="231"/>
      <c r="AP334" s="231"/>
      <c r="AQ334" s="231" t="s">
        <v>23</v>
      </c>
      <c r="AR334" s="231"/>
      <c r="AS334" s="231"/>
      <c r="AT334" s="231"/>
      <c r="AU334" s="84" t="s">
        <v>24</v>
      </c>
      <c r="AV334" s="85"/>
      <c r="AW334" s="85"/>
      <c r="AX334" s="575"/>
    </row>
    <row r="335" spans="1:50" ht="24" customHeight="1" x14ac:dyDescent="0.15">
      <c r="A335" s="566">
        <v>1</v>
      </c>
      <c r="B335" s="566">
        <v>1</v>
      </c>
      <c r="C335" s="569" t="s">
        <v>399</v>
      </c>
      <c r="D335" s="570"/>
      <c r="E335" s="570"/>
      <c r="F335" s="570"/>
      <c r="G335" s="570"/>
      <c r="H335" s="570"/>
      <c r="I335" s="570"/>
      <c r="J335" s="570"/>
      <c r="K335" s="570"/>
      <c r="L335" s="570"/>
      <c r="M335" s="569" t="s">
        <v>454</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29</v>
      </c>
      <c r="AL335" s="572"/>
      <c r="AM335" s="572"/>
      <c r="AN335" s="572"/>
      <c r="AO335" s="572"/>
      <c r="AP335" s="573"/>
      <c r="AQ335" s="569">
        <v>5</v>
      </c>
      <c r="AR335" s="570"/>
      <c r="AS335" s="570"/>
      <c r="AT335" s="570"/>
      <c r="AU335" s="571">
        <v>83</v>
      </c>
      <c r="AV335" s="572"/>
      <c r="AW335" s="572"/>
      <c r="AX335" s="573"/>
    </row>
    <row r="336" spans="1:50" ht="24" customHeight="1" x14ac:dyDescent="0.15">
      <c r="A336" s="566">
        <v>2</v>
      </c>
      <c r="B336" s="566">
        <v>1</v>
      </c>
      <c r="C336" s="569" t="s">
        <v>399</v>
      </c>
      <c r="D336" s="570"/>
      <c r="E336" s="570"/>
      <c r="F336" s="570"/>
      <c r="G336" s="570"/>
      <c r="H336" s="570"/>
      <c r="I336" s="570"/>
      <c r="J336" s="570"/>
      <c r="K336" s="570"/>
      <c r="L336" s="570"/>
      <c r="M336" s="569" t="s">
        <v>455</v>
      </c>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v>18</v>
      </c>
      <c r="AL336" s="572"/>
      <c r="AM336" s="572"/>
      <c r="AN336" s="572"/>
      <c r="AO336" s="572"/>
      <c r="AP336" s="573"/>
      <c r="AQ336" s="569">
        <v>9</v>
      </c>
      <c r="AR336" s="570"/>
      <c r="AS336" s="570"/>
      <c r="AT336" s="570"/>
      <c r="AU336" s="571">
        <v>80</v>
      </c>
      <c r="AV336" s="572"/>
      <c r="AW336" s="572"/>
      <c r="AX336" s="573"/>
    </row>
    <row r="337" spans="1:50" ht="24" customHeight="1" x14ac:dyDescent="0.15">
      <c r="A337" s="566">
        <v>3</v>
      </c>
      <c r="B337" s="566">
        <v>1</v>
      </c>
      <c r="C337" s="569" t="s">
        <v>399</v>
      </c>
      <c r="D337" s="570"/>
      <c r="E337" s="570"/>
      <c r="F337" s="570"/>
      <c r="G337" s="570"/>
      <c r="H337" s="570"/>
      <c r="I337" s="570"/>
      <c r="J337" s="570"/>
      <c r="K337" s="570"/>
      <c r="L337" s="570"/>
      <c r="M337" s="569" t="s">
        <v>456</v>
      </c>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v>0.4</v>
      </c>
      <c r="AL337" s="572"/>
      <c r="AM337" s="572"/>
      <c r="AN337" s="572"/>
      <c r="AO337" s="572"/>
      <c r="AP337" s="573"/>
      <c r="AQ337" s="569">
        <v>7</v>
      </c>
      <c r="AR337" s="570"/>
      <c r="AS337" s="570"/>
      <c r="AT337" s="570"/>
      <c r="AU337" s="571">
        <v>88</v>
      </c>
      <c r="AV337" s="572"/>
      <c r="AW337" s="572"/>
      <c r="AX337" s="573"/>
    </row>
    <row r="338" spans="1:50" ht="24" customHeight="1" x14ac:dyDescent="0.15">
      <c r="A338" s="566">
        <v>4</v>
      </c>
      <c r="B338" s="566">
        <v>1</v>
      </c>
      <c r="C338" s="570" t="s">
        <v>400</v>
      </c>
      <c r="D338" s="570"/>
      <c r="E338" s="570"/>
      <c r="F338" s="570"/>
      <c r="G338" s="570"/>
      <c r="H338" s="570"/>
      <c r="I338" s="570"/>
      <c r="J338" s="570"/>
      <c r="K338" s="570"/>
      <c r="L338" s="570"/>
      <c r="M338" s="569" t="s">
        <v>457</v>
      </c>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v>18</v>
      </c>
      <c r="AL338" s="572"/>
      <c r="AM338" s="572"/>
      <c r="AN338" s="572"/>
      <c r="AO338" s="572"/>
      <c r="AP338" s="573"/>
      <c r="AQ338" s="569">
        <v>4</v>
      </c>
      <c r="AR338" s="570"/>
      <c r="AS338" s="570"/>
      <c r="AT338" s="570"/>
      <c r="AU338" s="571">
        <v>80</v>
      </c>
      <c r="AV338" s="572"/>
      <c r="AW338" s="572"/>
      <c r="AX338" s="573"/>
    </row>
    <row r="339" spans="1:50" ht="24" customHeight="1" x14ac:dyDescent="0.15">
      <c r="A339" s="566">
        <v>5</v>
      </c>
      <c r="B339" s="566">
        <v>1</v>
      </c>
      <c r="C339" s="570" t="s">
        <v>400</v>
      </c>
      <c r="D339" s="570"/>
      <c r="E339" s="570"/>
      <c r="F339" s="570"/>
      <c r="G339" s="570"/>
      <c r="H339" s="570"/>
      <c r="I339" s="570"/>
      <c r="J339" s="570"/>
      <c r="K339" s="570"/>
      <c r="L339" s="570"/>
      <c r="M339" s="569" t="s">
        <v>458</v>
      </c>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v>13</v>
      </c>
      <c r="AL339" s="572"/>
      <c r="AM339" s="572"/>
      <c r="AN339" s="572"/>
      <c r="AO339" s="572"/>
      <c r="AP339" s="573"/>
      <c r="AQ339" s="569">
        <v>5</v>
      </c>
      <c r="AR339" s="570"/>
      <c r="AS339" s="570"/>
      <c r="AT339" s="570"/>
      <c r="AU339" s="571">
        <v>93</v>
      </c>
      <c r="AV339" s="572"/>
      <c r="AW339" s="572"/>
      <c r="AX339" s="573"/>
    </row>
    <row r="340" spans="1:50" ht="24" customHeight="1" x14ac:dyDescent="0.15">
      <c r="A340" s="566">
        <v>6</v>
      </c>
      <c r="B340" s="566">
        <v>1</v>
      </c>
      <c r="C340" s="570" t="s">
        <v>400</v>
      </c>
      <c r="D340" s="570"/>
      <c r="E340" s="570"/>
      <c r="F340" s="570"/>
      <c r="G340" s="570"/>
      <c r="H340" s="570"/>
      <c r="I340" s="570"/>
      <c r="J340" s="570"/>
      <c r="K340" s="570"/>
      <c r="L340" s="570"/>
      <c r="M340" s="569" t="s">
        <v>459</v>
      </c>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v>6</v>
      </c>
      <c r="AL340" s="572"/>
      <c r="AM340" s="572"/>
      <c r="AN340" s="572"/>
      <c r="AO340" s="572"/>
      <c r="AP340" s="573"/>
      <c r="AQ340" s="569">
        <v>7</v>
      </c>
      <c r="AR340" s="570"/>
      <c r="AS340" s="570"/>
      <c r="AT340" s="570"/>
      <c r="AU340" s="571">
        <v>90</v>
      </c>
      <c r="AV340" s="572"/>
      <c r="AW340" s="572"/>
      <c r="AX340" s="573"/>
    </row>
    <row r="341" spans="1:50" ht="24" customHeight="1" x14ac:dyDescent="0.15">
      <c r="A341" s="566">
        <v>7</v>
      </c>
      <c r="B341" s="566">
        <v>1</v>
      </c>
      <c r="C341" s="569" t="s">
        <v>401</v>
      </c>
      <c r="D341" s="570"/>
      <c r="E341" s="570"/>
      <c r="F341" s="570"/>
      <c r="G341" s="570"/>
      <c r="H341" s="570"/>
      <c r="I341" s="570"/>
      <c r="J341" s="570"/>
      <c r="K341" s="570"/>
      <c r="L341" s="570"/>
      <c r="M341" s="569" t="s">
        <v>460</v>
      </c>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v>18</v>
      </c>
      <c r="AL341" s="572"/>
      <c r="AM341" s="572"/>
      <c r="AN341" s="572"/>
      <c r="AO341" s="572"/>
      <c r="AP341" s="573"/>
      <c r="AQ341" s="569">
        <v>8</v>
      </c>
      <c r="AR341" s="570"/>
      <c r="AS341" s="570"/>
      <c r="AT341" s="570"/>
      <c r="AU341" s="571">
        <v>80</v>
      </c>
      <c r="AV341" s="572"/>
      <c r="AW341" s="572"/>
      <c r="AX341" s="573"/>
    </row>
    <row r="342" spans="1:50" ht="24" customHeight="1" x14ac:dyDescent="0.15">
      <c r="A342" s="566">
        <v>8</v>
      </c>
      <c r="B342" s="566">
        <v>1</v>
      </c>
      <c r="C342" s="569" t="s">
        <v>401</v>
      </c>
      <c r="D342" s="570"/>
      <c r="E342" s="570"/>
      <c r="F342" s="570"/>
      <c r="G342" s="570"/>
      <c r="H342" s="570"/>
      <c r="I342" s="570"/>
      <c r="J342" s="570"/>
      <c r="K342" s="570"/>
      <c r="L342" s="570"/>
      <c r="M342" s="569" t="s">
        <v>461</v>
      </c>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v>16</v>
      </c>
      <c r="AL342" s="572"/>
      <c r="AM342" s="572"/>
      <c r="AN342" s="572"/>
      <c r="AO342" s="572"/>
      <c r="AP342" s="573"/>
      <c r="AQ342" s="569">
        <v>4</v>
      </c>
      <c r="AR342" s="570"/>
      <c r="AS342" s="570"/>
      <c r="AT342" s="570"/>
      <c r="AU342" s="571">
        <v>91</v>
      </c>
      <c r="AV342" s="572"/>
      <c r="AW342" s="572"/>
      <c r="AX342" s="573"/>
    </row>
    <row r="343" spans="1:50" ht="24" customHeight="1" x14ac:dyDescent="0.15">
      <c r="A343" s="566">
        <v>9</v>
      </c>
      <c r="B343" s="566">
        <v>1</v>
      </c>
      <c r="C343" s="569" t="s">
        <v>402</v>
      </c>
      <c r="D343" s="570"/>
      <c r="E343" s="570"/>
      <c r="F343" s="570"/>
      <c r="G343" s="570"/>
      <c r="H343" s="570"/>
      <c r="I343" s="570"/>
      <c r="J343" s="570"/>
      <c r="K343" s="570"/>
      <c r="L343" s="570"/>
      <c r="M343" s="569" t="s">
        <v>462</v>
      </c>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v>13</v>
      </c>
      <c r="AL343" s="572"/>
      <c r="AM343" s="572"/>
      <c r="AN343" s="572"/>
      <c r="AO343" s="572"/>
      <c r="AP343" s="573"/>
      <c r="AQ343" s="569">
        <v>8</v>
      </c>
      <c r="AR343" s="570"/>
      <c r="AS343" s="570"/>
      <c r="AT343" s="570"/>
      <c r="AU343" s="571">
        <v>81</v>
      </c>
      <c r="AV343" s="572"/>
      <c r="AW343" s="572"/>
      <c r="AX343" s="573"/>
    </row>
    <row r="344" spans="1:50" ht="24" customHeight="1" x14ac:dyDescent="0.15">
      <c r="A344" s="566">
        <v>10</v>
      </c>
      <c r="B344" s="566">
        <v>1</v>
      </c>
      <c r="C344" s="569" t="s">
        <v>403</v>
      </c>
      <c r="D344" s="570"/>
      <c r="E344" s="570"/>
      <c r="F344" s="570"/>
      <c r="G344" s="570"/>
      <c r="H344" s="570"/>
      <c r="I344" s="570"/>
      <c r="J344" s="570"/>
      <c r="K344" s="570"/>
      <c r="L344" s="570"/>
      <c r="M344" s="569" t="s">
        <v>463</v>
      </c>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v>12</v>
      </c>
      <c r="AL344" s="572"/>
      <c r="AM344" s="572"/>
      <c r="AN344" s="572"/>
      <c r="AO344" s="572"/>
      <c r="AP344" s="573"/>
      <c r="AQ344" s="569">
        <v>6</v>
      </c>
      <c r="AR344" s="570"/>
      <c r="AS344" s="570"/>
      <c r="AT344" s="570"/>
      <c r="AU344" s="571">
        <v>78</v>
      </c>
      <c r="AV344" s="572"/>
      <c r="AW344" s="572"/>
      <c r="AX344" s="573"/>
    </row>
    <row r="345" spans="1:50" ht="24" customHeight="1" x14ac:dyDescent="0.15">
      <c r="A345" s="566">
        <v>11</v>
      </c>
      <c r="B345" s="566">
        <v>1</v>
      </c>
      <c r="C345" s="569" t="s">
        <v>404</v>
      </c>
      <c r="D345" s="570"/>
      <c r="E345" s="570"/>
      <c r="F345" s="570"/>
      <c r="G345" s="570"/>
      <c r="H345" s="570"/>
      <c r="I345" s="570"/>
      <c r="J345" s="570"/>
      <c r="K345" s="570"/>
      <c r="L345" s="570"/>
      <c r="M345" s="569" t="s">
        <v>464</v>
      </c>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v>11</v>
      </c>
      <c r="AL345" s="572"/>
      <c r="AM345" s="572"/>
      <c r="AN345" s="572"/>
      <c r="AO345" s="572"/>
      <c r="AP345" s="573"/>
      <c r="AQ345" s="569">
        <v>7</v>
      </c>
      <c r="AR345" s="570"/>
      <c r="AS345" s="570"/>
      <c r="AT345" s="570"/>
      <c r="AU345" s="571">
        <v>85</v>
      </c>
      <c r="AV345" s="572"/>
      <c r="AW345" s="572"/>
      <c r="AX345" s="573"/>
    </row>
    <row r="346" spans="1:50" ht="24" customHeight="1" x14ac:dyDescent="0.15">
      <c r="A346" s="566">
        <v>12</v>
      </c>
      <c r="B346" s="566">
        <v>1</v>
      </c>
      <c r="C346" s="569" t="s">
        <v>405</v>
      </c>
      <c r="D346" s="570"/>
      <c r="E346" s="570"/>
      <c r="F346" s="570"/>
      <c r="G346" s="570"/>
      <c r="H346" s="570"/>
      <c r="I346" s="570"/>
      <c r="J346" s="570"/>
      <c r="K346" s="570"/>
      <c r="L346" s="570"/>
      <c r="M346" s="569" t="s">
        <v>465</v>
      </c>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v>4</v>
      </c>
      <c r="AL346" s="572"/>
      <c r="AM346" s="572"/>
      <c r="AN346" s="572"/>
      <c r="AO346" s="572"/>
      <c r="AP346" s="573"/>
      <c r="AQ346" s="569">
        <v>7</v>
      </c>
      <c r="AR346" s="570"/>
      <c r="AS346" s="570"/>
      <c r="AT346" s="570"/>
      <c r="AU346" s="571">
        <v>82</v>
      </c>
      <c r="AV346" s="572"/>
      <c r="AW346" s="572"/>
      <c r="AX346" s="573"/>
    </row>
    <row r="347" spans="1:50" ht="24" customHeight="1" x14ac:dyDescent="0.15">
      <c r="A347" s="566">
        <v>13</v>
      </c>
      <c r="B347" s="566">
        <v>1</v>
      </c>
      <c r="C347" s="569" t="s">
        <v>466</v>
      </c>
      <c r="D347" s="570"/>
      <c r="E347" s="570"/>
      <c r="F347" s="570"/>
      <c r="G347" s="570"/>
      <c r="H347" s="570"/>
      <c r="I347" s="570"/>
      <c r="J347" s="570"/>
      <c r="K347" s="570"/>
      <c r="L347" s="570"/>
      <c r="M347" s="569" t="s">
        <v>467</v>
      </c>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v>3</v>
      </c>
      <c r="AL347" s="572"/>
      <c r="AM347" s="572"/>
      <c r="AN347" s="572"/>
      <c r="AO347" s="572"/>
      <c r="AP347" s="573"/>
      <c r="AQ347" s="569">
        <v>4</v>
      </c>
      <c r="AR347" s="570"/>
      <c r="AS347" s="570"/>
      <c r="AT347" s="570"/>
      <c r="AU347" s="571">
        <v>80</v>
      </c>
      <c r="AV347" s="572"/>
      <c r="AW347" s="572"/>
      <c r="AX347" s="573"/>
    </row>
    <row r="348" spans="1:50" ht="24" customHeight="1" x14ac:dyDescent="0.15">
      <c r="A348" s="566">
        <v>14</v>
      </c>
      <c r="B348" s="566">
        <v>1</v>
      </c>
      <c r="C348" s="569" t="s">
        <v>406</v>
      </c>
      <c r="D348" s="570"/>
      <c r="E348" s="570"/>
      <c r="F348" s="570"/>
      <c r="G348" s="570"/>
      <c r="H348" s="570"/>
      <c r="I348" s="570"/>
      <c r="J348" s="570"/>
      <c r="K348" s="570"/>
      <c r="L348" s="570"/>
      <c r="M348" s="569" t="s">
        <v>468</v>
      </c>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v>1</v>
      </c>
      <c r="AL348" s="572"/>
      <c r="AM348" s="572"/>
      <c r="AN348" s="572"/>
      <c r="AO348" s="572"/>
      <c r="AP348" s="573"/>
      <c r="AQ348" s="569" t="s">
        <v>452</v>
      </c>
      <c r="AR348" s="570"/>
      <c r="AS348" s="570"/>
      <c r="AT348" s="570"/>
      <c r="AU348" s="571" t="s">
        <v>453</v>
      </c>
      <c r="AV348" s="572"/>
      <c r="AW348" s="572"/>
      <c r="AX348" s="573"/>
    </row>
    <row r="349" spans="1:50" ht="24" customHeight="1" x14ac:dyDescent="0.15">
      <c r="A349" s="566">
        <v>15</v>
      </c>
      <c r="B349" s="566">
        <v>1</v>
      </c>
      <c r="C349" s="569" t="s">
        <v>407</v>
      </c>
      <c r="D349" s="570"/>
      <c r="E349" s="570"/>
      <c r="F349" s="570"/>
      <c r="G349" s="570"/>
      <c r="H349" s="570"/>
      <c r="I349" s="570"/>
      <c r="J349" s="570"/>
      <c r="K349" s="570"/>
      <c r="L349" s="570"/>
      <c r="M349" s="569" t="s">
        <v>469</v>
      </c>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v>1</v>
      </c>
      <c r="AL349" s="572"/>
      <c r="AM349" s="572"/>
      <c r="AN349" s="572"/>
      <c r="AO349" s="572"/>
      <c r="AP349" s="573"/>
      <c r="AQ349" s="569">
        <v>7</v>
      </c>
      <c r="AR349" s="570"/>
      <c r="AS349" s="570"/>
      <c r="AT349" s="570"/>
      <c r="AU349" s="571">
        <v>38</v>
      </c>
      <c r="AV349" s="572"/>
      <c r="AW349" s="572"/>
      <c r="AX349" s="573"/>
    </row>
    <row r="350" spans="1:50" ht="24" hidden="1" customHeight="1" x14ac:dyDescent="0.15">
      <c r="A350" s="566">
        <v>16</v>
      </c>
      <c r="B350" s="566">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6">
        <v>17</v>
      </c>
      <c r="B351" s="566">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6">
        <v>18</v>
      </c>
      <c r="B352" s="566">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6">
        <v>19</v>
      </c>
      <c r="B353" s="566">
        <v>1</v>
      </c>
      <c r="C353" s="569"/>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6">
        <v>20</v>
      </c>
      <c r="B354" s="566">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6">
        <v>21</v>
      </c>
      <c r="B355" s="566">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6">
        <v>22</v>
      </c>
      <c r="B356" s="566">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6">
        <v>23</v>
      </c>
      <c r="B357" s="566">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6">
        <v>24</v>
      </c>
      <c r="B358" s="566">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6">
        <v>25</v>
      </c>
      <c r="B359" s="566">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6">
        <v>26</v>
      </c>
      <c r="B360" s="566">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6">
        <v>27</v>
      </c>
      <c r="B361" s="566">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6">
        <v>28</v>
      </c>
      <c r="B362" s="566">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6">
        <v>29</v>
      </c>
      <c r="B363" s="566">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6">
        <v>30</v>
      </c>
      <c r="B364" s="566">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6" spans="1:50" x14ac:dyDescent="0.15">
      <c r="A366" s="9"/>
      <c r="B366" s="61" t="s">
        <v>390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6"/>
      <c r="B367" s="566"/>
      <c r="C367" s="231" t="s">
        <v>363</v>
      </c>
      <c r="D367" s="231"/>
      <c r="E367" s="231"/>
      <c r="F367" s="231"/>
      <c r="G367" s="231"/>
      <c r="H367" s="231"/>
      <c r="I367" s="231"/>
      <c r="J367" s="231"/>
      <c r="K367" s="231"/>
      <c r="L367" s="231"/>
      <c r="M367" s="231" t="s">
        <v>364</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74" t="s">
        <v>365</v>
      </c>
      <c r="AL367" s="231"/>
      <c r="AM367" s="231"/>
      <c r="AN367" s="231"/>
      <c r="AO367" s="231"/>
      <c r="AP367" s="231"/>
      <c r="AQ367" s="231" t="s">
        <v>23</v>
      </c>
      <c r="AR367" s="231"/>
      <c r="AS367" s="231"/>
      <c r="AT367" s="231"/>
      <c r="AU367" s="84" t="s">
        <v>24</v>
      </c>
      <c r="AV367" s="85"/>
      <c r="AW367" s="85"/>
      <c r="AX367" s="575"/>
    </row>
    <row r="368" spans="1:50" ht="24" customHeight="1" x14ac:dyDescent="0.15">
      <c r="A368" s="566">
        <v>1</v>
      </c>
      <c r="B368" s="566">
        <v>1</v>
      </c>
      <c r="C368" s="569" t="s">
        <v>470</v>
      </c>
      <c r="D368" s="570"/>
      <c r="E368" s="570"/>
      <c r="F368" s="570"/>
      <c r="G368" s="570"/>
      <c r="H368" s="570"/>
      <c r="I368" s="570"/>
      <c r="J368" s="570"/>
      <c r="K368" s="570"/>
      <c r="L368" s="570"/>
      <c r="M368" s="569" t="s">
        <v>471</v>
      </c>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v>0.2</v>
      </c>
      <c r="AL368" s="572"/>
      <c r="AM368" s="572"/>
      <c r="AN368" s="572"/>
      <c r="AO368" s="572"/>
      <c r="AP368" s="573"/>
      <c r="AQ368" s="569" t="s">
        <v>452</v>
      </c>
      <c r="AR368" s="570"/>
      <c r="AS368" s="570"/>
      <c r="AT368" s="570"/>
      <c r="AU368" s="571" t="s">
        <v>453</v>
      </c>
      <c r="AV368" s="572"/>
      <c r="AW368" s="572"/>
      <c r="AX368" s="573"/>
    </row>
    <row r="369" spans="1:50" ht="24" hidden="1" customHeight="1" x14ac:dyDescent="0.15">
      <c r="A369" s="566">
        <v>2</v>
      </c>
      <c r="B369" s="566">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6">
        <v>3</v>
      </c>
      <c r="B370" s="566">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6">
        <v>4</v>
      </c>
      <c r="B371" s="566">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6">
        <v>5</v>
      </c>
      <c r="B372" s="566">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6">
        <v>6</v>
      </c>
      <c r="B373" s="566">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6">
        <v>7</v>
      </c>
      <c r="B374" s="566">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6">
        <v>8</v>
      </c>
      <c r="B375" s="566">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6">
        <v>9</v>
      </c>
      <c r="B376" s="566">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6">
        <v>10</v>
      </c>
      <c r="B377" s="566">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6">
        <v>11</v>
      </c>
      <c r="B378" s="566">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6">
        <v>12</v>
      </c>
      <c r="B379" s="566">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6">
        <v>13</v>
      </c>
      <c r="B380" s="566">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6">
        <v>14</v>
      </c>
      <c r="B381" s="566">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6">
        <v>15</v>
      </c>
      <c r="B382" s="566">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6">
        <v>16</v>
      </c>
      <c r="B383" s="566">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6">
        <v>17</v>
      </c>
      <c r="B384" s="566">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6">
        <v>18</v>
      </c>
      <c r="B385" s="566">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6">
        <v>19</v>
      </c>
      <c r="B386" s="566">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6">
        <v>20</v>
      </c>
      <c r="B387" s="566">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6">
        <v>21</v>
      </c>
      <c r="B388" s="566">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6">
        <v>22</v>
      </c>
      <c r="B389" s="566">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6">
        <v>23</v>
      </c>
      <c r="B390" s="566">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6">
        <v>24</v>
      </c>
      <c r="B391" s="566">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6">
        <v>25</v>
      </c>
      <c r="B392" s="566">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6">
        <v>26</v>
      </c>
      <c r="B393" s="566">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6">
        <v>27</v>
      </c>
      <c r="B394" s="566">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6">
        <v>28</v>
      </c>
      <c r="B395" s="566">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6">
        <v>29</v>
      </c>
      <c r="B396" s="566">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6">
        <v>30</v>
      </c>
      <c r="B397" s="566">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9" spans="1:50" x14ac:dyDescent="0.15">
      <c r="A399" s="9"/>
      <c r="B399" s="61" t="s">
        <v>391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6"/>
      <c r="B400" s="566"/>
      <c r="C400" s="231" t="s">
        <v>363</v>
      </c>
      <c r="D400" s="231"/>
      <c r="E400" s="231"/>
      <c r="F400" s="231"/>
      <c r="G400" s="231"/>
      <c r="H400" s="231"/>
      <c r="I400" s="231"/>
      <c r="J400" s="231"/>
      <c r="K400" s="231"/>
      <c r="L400" s="231"/>
      <c r="M400" s="231" t="s">
        <v>364</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74" t="s">
        <v>365</v>
      </c>
      <c r="AL400" s="231"/>
      <c r="AM400" s="231"/>
      <c r="AN400" s="231"/>
      <c r="AO400" s="231"/>
      <c r="AP400" s="231"/>
      <c r="AQ400" s="231" t="s">
        <v>23</v>
      </c>
      <c r="AR400" s="231"/>
      <c r="AS400" s="231"/>
      <c r="AT400" s="231"/>
      <c r="AU400" s="84" t="s">
        <v>24</v>
      </c>
      <c r="AV400" s="85"/>
      <c r="AW400" s="85"/>
      <c r="AX400" s="575"/>
    </row>
    <row r="401" spans="1:50" ht="24" customHeight="1" x14ac:dyDescent="0.15">
      <c r="A401" s="566">
        <v>1</v>
      </c>
      <c r="B401" s="566">
        <v>1</v>
      </c>
      <c r="C401" s="569" t="s">
        <v>408</v>
      </c>
      <c r="D401" s="570"/>
      <c r="E401" s="570"/>
      <c r="F401" s="570"/>
      <c r="G401" s="570"/>
      <c r="H401" s="570"/>
      <c r="I401" s="570"/>
      <c r="J401" s="570"/>
      <c r="K401" s="570"/>
      <c r="L401" s="570"/>
      <c r="M401" s="569" t="s">
        <v>472</v>
      </c>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v>0</v>
      </c>
      <c r="AL401" s="572"/>
      <c r="AM401" s="572"/>
      <c r="AN401" s="572"/>
      <c r="AO401" s="572"/>
      <c r="AP401" s="573"/>
      <c r="AQ401" s="569" t="s">
        <v>452</v>
      </c>
      <c r="AR401" s="570"/>
      <c r="AS401" s="570"/>
      <c r="AT401" s="570"/>
      <c r="AU401" s="571" t="s">
        <v>453</v>
      </c>
      <c r="AV401" s="572"/>
      <c r="AW401" s="572"/>
      <c r="AX401" s="573"/>
    </row>
    <row r="402" spans="1:50" ht="24" customHeight="1" x14ac:dyDescent="0.15">
      <c r="A402" s="566">
        <v>2</v>
      </c>
      <c r="B402" s="566">
        <v>1</v>
      </c>
      <c r="C402" s="569" t="s">
        <v>494</v>
      </c>
      <c r="D402" s="570"/>
      <c r="E402" s="570"/>
      <c r="F402" s="570"/>
      <c r="G402" s="570"/>
      <c r="H402" s="570"/>
      <c r="I402" s="570"/>
      <c r="J402" s="570"/>
      <c r="K402" s="570"/>
      <c r="L402" s="570"/>
      <c r="M402" s="569" t="s">
        <v>472</v>
      </c>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v>0</v>
      </c>
      <c r="AL402" s="572"/>
      <c r="AM402" s="572"/>
      <c r="AN402" s="572"/>
      <c r="AO402" s="572"/>
      <c r="AP402" s="573"/>
      <c r="AQ402" s="569" t="s">
        <v>452</v>
      </c>
      <c r="AR402" s="570"/>
      <c r="AS402" s="570"/>
      <c r="AT402" s="570"/>
      <c r="AU402" s="571" t="s">
        <v>453</v>
      </c>
      <c r="AV402" s="572"/>
      <c r="AW402" s="572"/>
      <c r="AX402" s="573"/>
    </row>
    <row r="403" spans="1:50" ht="24" hidden="1" customHeight="1" x14ac:dyDescent="0.15">
      <c r="A403" s="566">
        <v>3</v>
      </c>
      <c r="B403" s="566">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6">
        <v>4</v>
      </c>
      <c r="B404" s="566">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6">
        <v>5</v>
      </c>
      <c r="B405" s="566">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6">
        <v>6</v>
      </c>
      <c r="B406" s="566">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6">
        <v>7</v>
      </c>
      <c r="B407" s="566">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6">
        <v>8</v>
      </c>
      <c r="B408" s="566">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6">
        <v>9</v>
      </c>
      <c r="B409" s="566">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6">
        <v>10</v>
      </c>
      <c r="B410" s="566">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6">
        <v>11</v>
      </c>
      <c r="B411" s="566">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6">
        <v>12</v>
      </c>
      <c r="B412" s="566">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6">
        <v>13</v>
      </c>
      <c r="B413" s="566">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6">
        <v>14</v>
      </c>
      <c r="B414" s="566">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6">
        <v>15</v>
      </c>
      <c r="B415" s="566">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6">
        <v>16</v>
      </c>
      <c r="B416" s="566">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6">
        <v>17</v>
      </c>
      <c r="B417" s="566">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6">
        <v>18</v>
      </c>
      <c r="B418" s="566">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6">
        <v>19</v>
      </c>
      <c r="B419" s="566">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6">
        <v>20</v>
      </c>
      <c r="B420" s="566">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6">
        <v>21</v>
      </c>
      <c r="B421" s="566">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6">
        <v>22</v>
      </c>
      <c r="B422" s="566">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6">
        <v>23</v>
      </c>
      <c r="B423" s="566">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6">
        <v>24</v>
      </c>
      <c r="B424" s="566">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6">
        <v>25</v>
      </c>
      <c r="B425" s="566">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6">
        <v>26</v>
      </c>
      <c r="B426" s="566">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6">
        <v>27</v>
      </c>
      <c r="B427" s="566">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6">
        <v>28</v>
      </c>
      <c r="B428" s="566">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6">
        <v>29</v>
      </c>
      <c r="B429" s="566">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6">
        <v>30</v>
      </c>
      <c r="B430" s="566">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366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1" t="s">
        <v>363</v>
      </c>
      <c r="D433" s="231"/>
      <c r="E433" s="231"/>
      <c r="F433" s="231"/>
      <c r="G433" s="231"/>
      <c r="H433" s="231"/>
      <c r="I433" s="231"/>
      <c r="J433" s="231"/>
      <c r="K433" s="231"/>
      <c r="L433" s="231"/>
      <c r="M433" s="231" t="s">
        <v>364</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74" t="s">
        <v>365</v>
      </c>
      <c r="AL433" s="231"/>
      <c r="AM433" s="231"/>
      <c r="AN433" s="231"/>
      <c r="AO433" s="231"/>
      <c r="AP433" s="231"/>
      <c r="AQ433" s="231" t="s">
        <v>23</v>
      </c>
      <c r="AR433" s="231"/>
      <c r="AS433" s="231"/>
      <c r="AT433" s="231"/>
      <c r="AU433" s="84" t="s">
        <v>24</v>
      </c>
      <c r="AV433" s="85"/>
      <c r="AW433" s="85"/>
      <c r="AX433" s="575"/>
    </row>
    <row r="434" spans="1:50" ht="24" hidden="1" customHeight="1" x14ac:dyDescent="0.15">
      <c r="A434" s="566">
        <v>1</v>
      </c>
      <c r="B434" s="566">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6">
        <v>2</v>
      </c>
      <c r="B435" s="566">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6">
        <v>3</v>
      </c>
      <c r="B436" s="566">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6">
        <v>4</v>
      </c>
      <c r="B437" s="566">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6">
        <v>5</v>
      </c>
      <c r="B438" s="566">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6">
        <v>6</v>
      </c>
      <c r="B439" s="566">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6">
        <v>7</v>
      </c>
      <c r="B440" s="566">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6">
        <v>8</v>
      </c>
      <c r="B441" s="566">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6">
        <v>9</v>
      </c>
      <c r="B442" s="566">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6">
        <v>10</v>
      </c>
      <c r="B443" s="566">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6">
        <v>11</v>
      </c>
      <c r="B444" s="566">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6">
        <v>12</v>
      </c>
      <c r="B445" s="566">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6">
        <v>13</v>
      </c>
      <c r="B446" s="566">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6">
        <v>14</v>
      </c>
      <c r="B447" s="566">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6">
        <v>15</v>
      </c>
      <c r="B448" s="566">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6">
        <v>16</v>
      </c>
      <c r="B449" s="566">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6">
        <v>17</v>
      </c>
      <c r="B450" s="566">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6">
        <v>18</v>
      </c>
      <c r="B451" s="566">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6">
        <v>19</v>
      </c>
      <c r="B452" s="566">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6">
        <v>20</v>
      </c>
      <c r="B453" s="566">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6">
        <v>21</v>
      </c>
      <c r="B454" s="566">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6">
        <v>22</v>
      </c>
      <c r="B455" s="566">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6">
        <v>23</v>
      </c>
      <c r="B456" s="566">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6">
        <v>24</v>
      </c>
      <c r="B457" s="566">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6">
        <v>25</v>
      </c>
      <c r="B458" s="566">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6">
        <v>26</v>
      </c>
      <c r="B459" s="566">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6">
        <v>27</v>
      </c>
      <c r="B460" s="566">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6">
        <v>28</v>
      </c>
      <c r="B461" s="566">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6">
        <v>29</v>
      </c>
      <c r="B462" s="566">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6">
        <v>30</v>
      </c>
      <c r="B463" s="566">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1" t="s">
        <v>363</v>
      </c>
      <c r="D466" s="231"/>
      <c r="E466" s="231"/>
      <c r="F466" s="231"/>
      <c r="G466" s="231"/>
      <c r="H466" s="231"/>
      <c r="I466" s="231"/>
      <c r="J466" s="231"/>
      <c r="K466" s="231"/>
      <c r="L466" s="231"/>
      <c r="M466" s="231" t="s">
        <v>364</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74" t="s">
        <v>365</v>
      </c>
      <c r="AL466" s="231"/>
      <c r="AM466" s="231"/>
      <c r="AN466" s="231"/>
      <c r="AO466" s="231"/>
      <c r="AP466" s="231"/>
      <c r="AQ466" s="231" t="s">
        <v>23</v>
      </c>
      <c r="AR466" s="231"/>
      <c r="AS466" s="231"/>
      <c r="AT466" s="231"/>
      <c r="AU466" s="84" t="s">
        <v>24</v>
      </c>
      <c r="AV466" s="85"/>
      <c r="AW466" s="85"/>
      <c r="AX466" s="575"/>
    </row>
    <row r="467" spans="1:50" ht="24" hidden="1" customHeight="1" x14ac:dyDescent="0.15">
      <c r="A467" s="566">
        <v>1</v>
      </c>
      <c r="B467" s="566">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6">
        <v>2</v>
      </c>
      <c r="B468" s="566">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6">
        <v>3</v>
      </c>
      <c r="B469" s="566">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6">
        <v>4</v>
      </c>
      <c r="B470" s="566">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6">
        <v>5</v>
      </c>
      <c r="B471" s="566">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6">
        <v>6</v>
      </c>
      <c r="B472" s="566">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6">
        <v>7</v>
      </c>
      <c r="B473" s="566">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6">
        <v>8</v>
      </c>
      <c r="B474" s="566">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6">
        <v>9</v>
      </c>
      <c r="B475" s="566">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6">
        <v>10</v>
      </c>
      <c r="B476" s="566">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6">
        <v>11</v>
      </c>
      <c r="B477" s="566">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6">
        <v>12</v>
      </c>
      <c r="B478" s="566">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6">
        <v>13</v>
      </c>
      <c r="B479" s="566">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6">
        <v>14</v>
      </c>
      <c r="B480" s="566">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6">
        <v>15</v>
      </c>
      <c r="B481" s="566">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6">
        <v>16</v>
      </c>
      <c r="B482" s="566">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6">
        <v>17</v>
      </c>
      <c r="B483" s="566">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6">
        <v>18</v>
      </c>
      <c r="B484" s="566">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6">
        <v>19</v>
      </c>
      <c r="B485" s="566">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6">
        <v>20</v>
      </c>
      <c r="B486" s="566">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6">
        <v>21</v>
      </c>
      <c r="B487" s="566">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6">
        <v>22</v>
      </c>
      <c r="B488" s="566">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6">
        <v>23</v>
      </c>
      <c r="B489" s="566">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6">
        <v>24</v>
      </c>
      <c r="B490" s="566">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6">
        <v>25</v>
      </c>
      <c r="B491" s="566">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6">
        <v>26</v>
      </c>
      <c r="B492" s="566">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6">
        <v>27</v>
      </c>
      <c r="B493" s="566">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6">
        <v>28</v>
      </c>
      <c r="B494" s="566">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6">
        <v>29</v>
      </c>
      <c r="B495" s="566">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6">
        <v>30</v>
      </c>
      <c r="B496" s="566">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3" t="s">
        <v>323</v>
      </c>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c r="AD497" s="104"/>
      <c r="AE497" s="104"/>
      <c r="AF497" s="104"/>
      <c r="AG497" s="104"/>
      <c r="AH497" s="104"/>
      <c r="AI497" s="104"/>
      <c r="AJ497" s="104"/>
      <c r="AK497" s="105"/>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65" priority="631">
      <formula>IF(RIGHT(TEXT(P14,"0.#"),1)=".",FALSE,TRUE)</formula>
    </cfRule>
    <cfRule type="expression" dxfId="264" priority="632">
      <formula>IF(RIGHT(TEXT(P14,"0.#"),1)=".",TRUE,FALSE)</formula>
    </cfRule>
  </conditionalFormatting>
  <conditionalFormatting sqref="AE23:AS25">
    <cfRule type="expression" dxfId="263" priority="621">
      <formula>IF(RIGHT(TEXT(AE23,"0.#"),1)=".",FALSE,TRUE)</formula>
    </cfRule>
    <cfRule type="expression" dxfId="262" priority="622">
      <formula>IF(RIGHT(TEXT(AE23,"0.#"),1)=".",TRUE,FALSE)</formula>
    </cfRule>
  </conditionalFormatting>
  <conditionalFormatting sqref="AE69:AX69">
    <cfRule type="expression" dxfId="261" priority="553">
      <formula>IF(RIGHT(TEXT(AE69,"0.#"),1)=".",FALSE,TRUE)</formula>
    </cfRule>
    <cfRule type="expression" dxfId="260" priority="554">
      <formula>IF(RIGHT(TEXT(AE69,"0.#"),1)=".",TRUE,FALSE)</formula>
    </cfRule>
  </conditionalFormatting>
  <conditionalFormatting sqref="AE83:AI83">
    <cfRule type="expression" dxfId="259" priority="535">
      <formula>IF(RIGHT(TEXT(AE83,"0.#"),1)=".",FALSE,TRUE)</formula>
    </cfRule>
    <cfRule type="expression" dxfId="258" priority="536">
      <formula>IF(RIGHT(TEXT(AE83,"0.#"),1)=".",TRUE,FALSE)</formula>
    </cfRule>
  </conditionalFormatting>
  <conditionalFormatting sqref="AJ83:AX83">
    <cfRule type="expression" dxfId="257" priority="533">
      <formula>IF(RIGHT(TEXT(AJ83,"0.#"),1)=".",FALSE,TRUE)</formula>
    </cfRule>
    <cfRule type="expression" dxfId="256" priority="534">
      <formula>IF(RIGHT(TEXT(AJ83,"0.#"),1)=".",TRUE,FALSE)</formula>
    </cfRule>
  </conditionalFormatting>
  <conditionalFormatting sqref="L99">
    <cfRule type="expression" dxfId="255" priority="513">
      <formula>IF(RIGHT(TEXT(L99,"0.#"),1)=".",FALSE,TRUE)</formula>
    </cfRule>
    <cfRule type="expression" dxfId="254" priority="514">
      <formula>IF(RIGHT(TEXT(L99,"0.#"),1)=".",TRUE,FALSE)</formula>
    </cfRule>
  </conditionalFormatting>
  <conditionalFormatting sqref="L104">
    <cfRule type="expression" dxfId="253" priority="511">
      <formula>IF(RIGHT(TEXT(L104,"0.#"),1)=".",FALSE,TRUE)</formula>
    </cfRule>
    <cfRule type="expression" dxfId="252" priority="512">
      <formula>IF(RIGHT(TEXT(L104,"0.#"),1)=".",TRUE,FALSE)</formula>
    </cfRule>
  </conditionalFormatting>
  <conditionalFormatting sqref="R104">
    <cfRule type="expression" dxfId="251" priority="509">
      <formula>IF(RIGHT(TEXT(R104,"0.#"),1)=".",FALSE,TRUE)</formula>
    </cfRule>
    <cfRule type="expression" dxfId="250" priority="510">
      <formula>IF(RIGHT(TEXT(R104,"0.#"),1)=".",TRUE,FALSE)</formula>
    </cfRule>
  </conditionalFormatting>
  <conditionalFormatting sqref="P18:AX18">
    <cfRule type="expression" dxfId="249" priority="507">
      <formula>IF(RIGHT(TEXT(P18,"0.#"),1)=".",FALSE,TRUE)</formula>
    </cfRule>
    <cfRule type="expression" dxfId="248" priority="508">
      <formula>IF(RIGHT(TEXT(P18,"0.#"),1)=".",TRUE,FALSE)</formula>
    </cfRule>
  </conditionalFormatting>
  <conditionalFormatting sqref="Y181">
    <cfRule type="expression" dxfId="247" priority="503">
      <formula>IF(RIGHT(TEXT(Y181,"0.#"),1)=".",FALSE,TRUE)</formula>
    </cfRule>
    <cfRule type="expression" dxfId="246" priority="504">
      <formula>IF(RIGHT(TEXT(Y181,"0.#"),1)=".",TRUE,FALSE)</formula>
    </cfRule>
  </conditionalFormatting>
  <conditionalFormatting sqref="Y190">
    <cfRule type="expression" dxfId="245" priority="499">
      <formula>IF(RIGHT(TEXT(Y190,"0.#"),1)=".",FALSE,TRUE)</formula>
    </cfRule>
    <cfRule type="expression" dxfId="244" priority="500">
      <formula>IF(RIGHT(TEXT(Y190,"0.#"),1)=".",TRUE,FALSE)</formula>
    </cfRule>
  </conditionalFormatting>
  <conditionalFormatting sqref="AK236">
    <cfRule type="expression" dxfId="243" priority="421">
      <formula>IF(RIGHT(TEXT(AK236,"0.#"),1)=".",FALSE,TRUE)</formula>
    </cfRule>
    <cfRule type="expression" dxfId="242" priority="422">
      <formula>IF(RIGHT(TEXT(AK236,"0.#"),1)=".",TRUE,FALSE)</formula>
    </cfRule>
  </conditionalFormatting>
  <conditionalFormatting sqref="AE54:AI54">
    <cfRule type="expression" dxfId="241" priority="371">
      <formula>IF(RIGHT(TEXT(AE54,"0.#"),1)=".",FALSE,TRUE)</formula>
    </cfRule>
    <cfRule type="expression" dxfId="240" priority="372">
      <formula>IF(RIGHT(TEXT(AE54,"0.#"),1)=".",TRUE,FALSE)</formula>
    </cfRule>
  </conditionalFormatting>
  <conditionalFormatting sqref="P16:AQ17 P15:AX15 P13:AX13">
    <cfRule type="expression" dxfId="239" priority="329">
      <formula>IF(RIGHT(TEXT(P13,"0.#"),1)=".",FALSE,TRUE)</formula>
    </cfRule>
    <cfRule type="expression" dxfId="238" priority="330">
      <formula>IF(RIGHT(TEXT(P13,"0.#"),1)=".",TRUE,FALSE)</formula>
    </cfRule>
  </conditionalFormatting>
  <conditionalFormatting sqref="P19:AJ19">
    <cfRule type="expression" dxfId="237" priority="327">
      <formula>IF(RIGHT(TEXT(P19,"0.#"),1)=".",FALSE,TRUE)</formula>
    </cfRule>
    <cfRule type="expression" dxfId="236" priority="328">
      <formula>IF(RIGHT(TEXT(P19,"0.#"),1)=".",TRUE,FALSE)</formula>
    </cfRule>
  </conditionalFormatting>
  <conditionalFormatting sqref="AE55:AX55 AJ54:AS54">
    <cfRule type="expression" dxfId="235" priority="323">
      <formula>IF(RIGHT(TEXT(AE54,"0.#"),1)=".",FALSE,TRUE)</formula>
    </cfRule>
    <cfRule type="expression" dxfId="234" priority="324">
      <formula>IF(RIGHT(TEXT(AE54,"0.#"),1)=".",TRUE,FALSE)</formula>
    </cfRule>
  </conditionalFormatting>
  <conditionalFormatting sqref="AE95:AI95 AE92:AI92 AE89:AI89">
    <cfRule type="expression" dxfId="233" priority="317">
      <formula>IF(RIGHT(TEXT(AE89,"0.#"),1)=".",FALSE,TRUE)</formula>
    </cfRule>
    <cfRule type="expression" dxfId="232" priority="318">
      <formula>IF(RIGHT(TEXT(AE89,"0.#"),1)=".",TRUE,FALSE)</formula>
    </cfRule>
  </conditionalFormatting>
  <conditionalFormatting sqref="AJ95:AX95 AJ92:AX92 AJ89:AX89">
    <cfRule type="expression" dxfId="231" priority="315">
      <formula>IF(RIGHT(TEXT(AJ89,"0.#"),1)=".",FALSE,TRUE)</formula>
    </cfRule>
    <cfRule type="expression" dxfId="230" priority="316">
      <formula>IF(RIGHT(TEXT(AJ89,"0.#"),1)=".",TRUE,FALSE)</formula>
    </cfRule>
  </conditionalFormatting>
  <conditionalFormatting sqref="L100:L103 L98">
    <cfRule type="expression" dxfId="229" priority="313">
      <formula>IF(RIGHT(TEXT(L98,"0.#"),1)=".",FALSE,TRUE)</formula>
    </cfRule>
    <cfRule type="expression" dxfId="228" priority="314">
      <formula>IF(RIGHT(TEXT(L98,"0.#"),1)=".",TRUE,FALSE)</formula>
    </cfRule>
  </conditionalFormatting>
  <conditionalFormatting sqref="R98">
    <cfRule type="expression" dxfId="227" priority="309">
      <formula>IF(RIGHT(TEXT(R98,"0.#"),1)=".",FALSE,TRUE)</formula>
    </cfRule>
    <cfRule type="expression" dxfId="226" priority="310">
      <formula>IF(RIGHT(TEXT(R98,"0.#"),1)=".",TRUE,FALSE)</formula>
    </cfRule>
  </conditionalFormatting>
  <conditionalFormatting sqref="R99:R103">
    <cfRule type="expression" dxfId="225" priority="307">
      <formula>IF(RIGHT(TEXT(R99,"0.#"),1)=".",FALSE,TRUE)</formula>
    </cfRule>
    <cfRule type="expression" dxfId="224" priority="308">
      <formula>IF(RIGHT(TEXT(R99,"0.#"),1)=".",TRUE,FALSE)</formula>
    </cfRule>
  </conditionalFormatting>
  <conditionalFormatting sqref="Y182:Y189 Y180">
    <cfRule type="expression" dxfId="223" priority="305">
      <formula>IF(RIGHT(TEXT(Y180,"0.#"),1)=".",FALSE,TRUE)</formula>
    </cfRule>
    <cfRule type="expression" dxfId="222" priority="306">
      <formula>IF(RIGHT(TEXT(Y180,"0.#"),1)=".",TRUE,FALSE)</formula>
    </cfRule>
  </conditionalFormatting>
  <conditionalFormatting sqref="AU181">
    <cfRule type="expression" dxfId="221" priority="303">
      <formula>IF(RIGHT(TEXT(AU181,"0.#"),1)=".",FALSE,TRUE)</formula>
    </cfRule>
    <cfRule type="expression" dxfId="220" priority="304">
      <formula>IF(RIGHT(TEXT(AU181,"0.#"),1)=".",TRUE,FALSE)</formula>
    </cfRule>
  </conditionalFormatting>
  <conditionalFormatting sqref="AU190">
    <cfRule type="expression" dxfId="219" priority="301">
      <formula>IF(RIGHT(TEXT(AU190,"0.#"),1)=".",FALSE,TRUE)</formula>
    </cfRule>
    <cfRule type="expression" dxfId="218" priority="302">
      <formula>IF(RIGHT(TEXT(AU190,"0.#"),1)=".",TRUE,FALSE)</formula>
    </cfRule>
  </conditionalFormatting>
  <conditionalFormatting sqref="AU182:AU189 AU180">
    <cfRule type="expression" dxfId="217" priority="299">
      <formula>IF(RIGHT(TEXT(AU180,"0.#"),1)=".",FALSE,TRUE)</formula>
    </cfRule>
    <cfRule type="expression" dxfId="216" priority="300">
      <formula>IF(RIGHT(TEXT(AU180,"0.#"),1)=".",TRUE,FALSE)</formula>
    </cfRule>
  </conditionalFormatting>
  <conditionalFormatting sqref="Y220 Y207 Y194">
    <cfRule type="expression" dxfId="215" priority="285">
      <formula>IF(RIGHT(TEXT(Y194,"0.#"),1)=".",FALSE,TRUE)</formula>
    </cfRule>
    <cfRule type="expression" dxfId="214" priority="286">
      <formula>IF(RIGHT(TEXT(Y194,"0.#"),1)=".",TRUE,FALSE)</formula>
    </cfRule>
  </conditionalFormatting>
  <conditionalFormatting sqref="Y229 Y216 Y203">
    <cfRule type="expression" dxfId="213" priority="283">
      <formula>IF(RIGHT(TEXT(Y203,"0.#"),1)=".",FALSE,TRUE)</formula>
    </cfRule>
    <cfRule type="expression" dxfId="212" priority="284">
      <formula>IF(RIGHT(TEXT(Y203,"0.#"),1)=".",TRUE,FALSE)</formula>
    </cfRule>
  </conditionalFormatting>
  <conditionalFormatting sqref="Y221:Y228 Y219 Y208:Y215 Y206 Y195:Y202 Y193">
    <cfRule type="expression" dxfId="211" priority="281">
      <formula>IF(RIGHT(TEXT(Y193,"0.#"),1)=".",FALSE,TRUE)</formula>
    </cfRule>
    <cfRule type="expression" dxfId="210" priority="282">
      <formula>IF(RIGHT(TEXT(Y193,"0.#"),1)=".",TRUE,FALSE)</formula>
    </cfRule>
  </conditionalFormatting>
  <conditionalFormatting sqref="AU220 AU207 AU194">
    <cfRule type="expression" dxfId="209" priority="279">
      <formula>IF(RIGHT(TEXT(AU194,"0.#"),1)=".",FALSE,TRUE)</formula>
    </cfRule>
    <cfRule type="expression" dxfId="208" priority="280">
      <formula>IF(RIGHT(TEXT(AU194,"0.#"),1)=".",TRUE,FALSE)</formula>
    </cfRule>
  </conditionalFormatting>
  <conditionalFormatting sqref="AU229 AU216 AU203">
    <cfRule type="expression" dxfId="207" priority="277">
      <formula>IF(RIGHT(TEXT(AU203,"0.#"),1)=".",FALSE,TRUE)</formula>
    </cfRule>
    <cfRule type="expression" dxfId="206" priority="278">
      <formula>IF(RIGHT(TEXT(AU203,"0.#"),1)=".",TRUE,FALSE)</formula>
    </cfRule>
  </conditionalFormatting>
  <conditionalFormatting sqref="AU221:AU228 AU219 AU208:AU215 AU206 AU195:AU202 AU193">
    <cfRule type="expression" dxfId="205" priority="275">
      <formula>IF(RIGHT(TEXT(AU193,"0.#"),1)=".",FALSE,TRUE)</formula>
    </cfRule>
    <cfRule type="expression" dxfId="204" priority="276">
      <formula>IF(RIGHT(TEXT(AU193,"0.#"),1)=".",TRUE,FALSE)</formula>
    </cfRule>
  </conditionalFormatting>
  <conditionalFormatting sqref="AE56:AI56">
    <cfRule type="expression" dxfId="203" priority="249">
      <formula>IF(AND(AE56&gt;=0, RIGHT(TEXT(AE56,"0.#"),1)&lt;&gt;"."),TRUE,FALSE)</formula>
    </cfRule>
    <cfRule type="expression" dxfId="202" priority="250">
      <formula>IF(AND(AE56&gt;=0, RIGHT(TEXT(AE56,"0.#"),1)="."),TRUE,FALSE)</formula>
    </cfRule>
    <cfRule type="expression" dxfId="201" priority="251">
      <formula>IF(AND(AE56&lt;0, RIGHT(TEXT(AE56,"0.#"),1)&lt;&gt;"."),TRUE,FALSE)</formula>
    </cfRule>
    <cfRule type="expression" dxfId="200" priority="252">
      <formula>IF(AND(AE56&lt;0, RIGHT(TEXT(AE56,"0.#"),1)="."),TRUE,FALSE)</formula>
    </cfRule>
  </conditionalFormatting>
  <conditionalFormatting sqref="AJ56:AS56">
    <cfRule type="expression" dxfId="199" priority="245">
      <formula>IF(AND(AJ56&gt;=0, RIGHT(TEXT(AJ56,"0.#"),1)&lt;&gt;"."),TRUE,FALSE)</formula>
    </cfRule>
    <cfRule type="expression" dxfId="198" priority="246">
      <formula>IF(AND(AJ56&gt;=0, RIGHT(TEXT(AJ56,"0.#"),1)="."),TRUE,FALSE)</formula>
    </cfRule>
    <cfRule type="expression" dxfId="197" priority="247">
      <formula>IF(AND(AJ56&lt;0, RIGHT(TEXT(AJ56,"0.#"),1)&lt;&gt;"."),TRUE,FALSE)</formula>
    </cfRule>
    <cfRule type="expression" dxfId="196" priority="248">
      <formula>IF(AND(AJ56&lt;0, RIGHT(TEXT(AJ56,"0.#"),1)="."),TRUE,FALSE)</formula>
    </cfRule>
  </conditionalFormatting>
  <conditionalFormatting sqref="AK237:AK249 AK251:AK257 AK264:AK265">
    <cfRule type="expression" dxfId="195" priority="233">
      <formula>IF(RIGHT(TEXT(AK237,"0.#"),1)=".",FALSE,TRUE)</formula>
    </cfRule>
    <cfRule type="expression" dxfId="194" priority="234">
      <formula>IF(RIGHT(TEXT(AK237,"0.#"),1)=".",TRUE,FALSE)</formula>
    </cfRule>
  </conditionalFormatting>
  <conditionalFormatting sqref="AU237:AX248 AU259:AX265 AU254:AX254 AU256:AX256">
    <cfRule type="expression" dxfId="193" priority="229">
      <formula>IF(AND(AU237&gt;=0, RIGHT(TEXT(AU237,"0.#"),1)&lt;&gt;"."),TRUE,FALSE)</formula>
    </cfRule>
    <cfRule type="expression" dxfId="192" priority="230">
      <formula>IF(AND(AU237&gt;=0, RIGHT(TEXT(AU237,"0.#"),1)="."),TRUE,FALSE)</formula>
    </cfRule>
    <cfRule type="expression" dxfId="191" priority="231">
      <formula>IF(AND(AU237&lt;0, RIGHT(TEXT(AU237,"0.#"),1)&lt;&gt;"."),TRUE,FALSE)</formula>
    </cfRule>
    <cfRule type="expression" dxfId="190" priority="232">
      <formula>IF(AND(AU237&lt;0, RIGHT(TEXT(AU237,"0.#"),1)="."),TRUE,FALSE)</formula>
    </cfRule>
  </conditionalFormatting>
  <conditionalFormatting sqref="AK269">
    <cfRule type="expression" dxfId="189" priority="227">
      <formula>IF(RIGHT(TEXT(AK269,"0.#"),1)=".",FALSE,TRUE)</formula>
    </cfRule>
    <cfRule type="expression" dxfId="188" priority="228">
      <formula>IF(RIGHT(TEXT(AK269,"0.#"),1)=".",TRUE,FALSE)</formula>
    </cfRule>
  </conditionalFormatting>
  <conditionalFormatting sqref="AK270:AK298">
    <cfRule type="expression" dxfId="187" priority="221">
      <formula>IF(RIGHT(TEXT(AK270,"0.#"),1)=".",FALSE,TRUE)</formula>
    </cfRule>
    <cfRule type="expression" dxfId="186" priority="222">
      <formula>IF(RIGHT(TEXT(AK270,"0.#"),1)=".",TRUE,FALSE)</formula>
    </cfRule>
  </conditionalFormatting>
  <conditionalFormatting sqref="AU272:AX298">
    <cfRule type="expression" dxfId="185" priority="217">
      <formula>IF(AND(AU272&gt;=0, RIGHT(TEXT(AU272,"0.#"),1)&lt;&gt;"."),TRUE,FALSE)</formula>
    </cfRule>
    <cfRule type="expression" dxfId="184" priority="218">
      <formula>IF(AND(AU272&gt;=0, RIGHT(TEXT(AU272,"0.#"),1)="."),TRUE,FALSE)</formula>
    </cfRule>
    <cfRule type="expression" dxfId="183" priority="219">
      <formula>IF(AND(AU272&lt;0, RIGHT(TEXT(AU272,"0.#"),1)&lt;&gt;"."),TRUE,FALSE)</formula>
    </cfRule>
    <cfRule type="expression" dxfId="182" priority="220">
      <formula>IF(AND(AU272&lt;0, RIGHT(TEXT(AU272,"0.#"),1)="."),TRUE,FALSE)</formula>
    </cfRule>
  </conditionalFormatting>
  <conditionalFormatting sqref="AK302">
    <cfRule type="expression" dxfId="181" priority="215">
      <formula>IF(RIGHT(TEXT(AK302,"0.#"),1)=".",FALSE,TRUE)</formula>
    </cfRule>
    <cfRule type="expression" dxfId="180" priority="216">
      <formula>IF(RIGHT(TEXT(AK302,"0.#"),1)=".",TRUE,FALSE)</formula>
    </cfRule>
  </conditionalFormatting>
  <conditionalFormatting sqref="AU302:AX302">
    <cfRule type="expression" dxfId="179" priority="211">
      <formula>IF(AND(AU302&gt;=0, RIGHT(TEXT(AU302,"0.#"),1)&lt;&gt;"."),TRUE,FALSE)</formula>
    </cfRule>
    <cfRule type="expression" dxfId="178" priority="212">
      <formula>IF(AND(AU302&gt;=0, RIGHT(TEXT(AU302,"0.#"),1)="."),TRUE,FALSE)</formula>
    </cfRule>
    <cfRule type="expression" dxfId="177" priority="213">
      <formula>IF(AND(AU302&lt;0, RIGHT(TEXT(AU302,"0.#"),1)&lt;&gt;"."),TRUE,FALSE)</formula>
    </cfRule>
    <cfRule type="expression" dxfId="176" priority="214">
      <formula>IF(AND(AU302&lt;0, RIGHT(TEXT(AU302,"0.#"),1)="."),TRUE,FALSE)</formula>
    </cfRule>
  </conditionalFormatting>
  <conditionalFormatting sqref="AK303:AK331">
    <cfRule type="expression" dxfId="175" priority="209">
      <formula>IF(RIGHT(TEXT(AK303,"0.#"),1)=".",FALSE,TRUE)</formula>
    </cfRule>
    <cfRule type="expression" dxfId="174" priority="210">
      <formula>IF(RIGHT(TEXT(AK303,"0.#"),1)=".",TRUE,FALSE)</formula>
    </cfRule>
  </conditionalFormatting>
  <conditionalFormatting sqref="AU303:AX331">
    <cfRule type="expression" dxfId="173" priority="205">
      <formula>IF(AND(AU303&gt;=0, RIGHT(TEXT(AU303,"0.#"),1)&lt;&gt;"."),TRUE,FALSE)</formula>
    </cfRule>
    <cfRule type="expression" dxfId="172" priority="206">
      <formula>IF(AND(AU303&gt;=0, RIGHT(TEXT(AU303,"0.#"),1)="."),TRUE,FALSE)</formula>
    </cfRule>
    <cfRule type="expression" dxfId="171" priority="207">
      <formula>IF(AND(AU303&lt;0, RIGHT(TEXT(AU303,"0.#"),1)&lt;&gt;"."),TRUE,FALSE)</formula>
    </cfRule>
    <cfRule type="expression" dxfId="170" priority="208">
      <formula>IF(AND(AU303&lt;0, RIGHT(TEXT(AU303,"0.#"),1)="."),TRUE,FALSE)</formula>
    </cfRule>
  </conditionalFormatting>
  <conditionalFormatting sqref="AK335">
    <cfRule type="expression" dxfId="169" priority="203">
      <formula>IF(RIGHT(TEXT(AK335,"0.#"),1)=".",FALSE,TRUE)</formula>
    </cfRule>
    <cfRule type="expression" dxfId="168" priority="204">
      <formula>IF(RIGHT(TEXT(AK335,"0.#"),1)=".",TRUE,FALSE)</formula>
    </cfRule>
  </conditionalFormatting>
  <conditionalFormatting sqref="AU335:AX335">
    <cfRule type="expression" dxfId="167" priority="199">
      <formula>IF(AND(AU335&gt;=0, RIGHT(TEXT(AU335,"0.#"),1)&lt;&gt;"."),TRUE,FALSE)</formula>
    </cfRule>
    <cfRule type="expression" dxfId="166" priority="200">
      <formula>IF(AND(AU335&gt;=0, RIGHT(TEXT(AU335,"0.#"),1)="."),TRUE,FALSE)</formula>
    </cfRule>
    <cfRule type="expression" dxfId="165" priority="201">
      <formula>IF(AND(AU335&lt;0, RIGHT(TEXT(AU335,"0.#"),1)&lt;&gt;"."),TRUE,FALSE)</formula>
    </cfRule>
    <cfRule type="expression" dxfId="164" priority="202">
      <formula>IF(AND(AU335&lt;0, RIGHT(TEXT(AU335,"0.#"),1)="."),TRUE,FALSE)</formula>
    </cfRule>
  </conditionalFormatting>
  <conditionalFormatting sqref="AK336:AK352 AK362:AK364">
    <cfRule type="expression" dxfId="163" priority="197">
      <formula>IF(RIGHT(TEXT(AK336,"0.#"),1)=".",FALSE,TRUE)</formula>
    </cfRule>
    <cfRule type="expression" dxfId="162" priority="198">
      <formula>IF(RIGHT(TEXT(AK336,"0.#"),1)=".",TRUE,FALSE)</formula>
    </cfRule>
  </conditionalFormatting>
  <conditionalFormatting sqref="AU336:AX347 AU349:AX364">
    <cfRule type="expression" dxfId="161" priority="193">
      <formula>IF(AND(AU336&gt;=0, RIGHT(TEXT(AU336,"0.#"),1)&lt;&gt;"."),TRUE,FALSE)</formula>
    </cfRule>
    <cfRule type="expression" dxfId="160" priority="194">
      <formula>IF(AND(AU336&gt;=0, RIGHT(TEXT(AU336,"0.#"),1)="."),TRUE,FALSE)</formula>
    </cfRule>
    <cfRule type="expression" dxfId="159" priority="195">
      <formula>IF(AND(AU336&lt;0, RIGHT(TEXT(AU336,"0.#"),1)&lt;&gt;"."),TRUE,FALSE)</formula>
    </cfRule>
    <cfRule type="expression" dxfId="158" priority="196">
      <formula>IF(AND(AU336&lt;0, RIGHT(TEXT(AU336,"0.#"),1)="."),TRUE,FALSE)</formula>
    </cfRule>
  </conditionalFormatting>
  <conditionalFormatting sqref="AK368">
    <cfRule type="expression" dxfId="157" priority="191">
      <formula>IF(RIGHT(TEXT(AK368,"0.#"),1)=".",FALSE,TRUE)</formula>
    </cfRule>
    <cfRule type="expression" dxfId="156" priority="192">
      <formula>IF(RIGHT(TEXT(AK368,"0.#"),1)=".",TRUE,FALSE)</formula>
    </cfRule>
  </conditionalFormatting>
  <conditionalFormatting sqref="AK369:AK397">
    <cfRule type="expression" dxfId="155" priority="185">
      <formula>IF(RIGHT(TEXT(AK369,"0.#"),1)=".",FALSE,TRUE)</formula>
    </cfRule>
    <cfRule type="expression" dxfId="154" priority="186">
      <formula>IF(RIGHT(TEXT(AK369,"0.#"),1)=".",TRUE,FALSE)</formula>
    </cfRule>
  </conditionalFormatting>
  <conditionalFormatting sqref="AU369:AX397">
    <cfRule type="expression" dxfId="153" priority="181">
      <formula>IF(AND(AU369&gt;=0, RIGHT(TEXT(AU369,"0.#"),1)&lt;&gt;"."),TRUE,FALSE)</formula>
    </cfRule>
    <cfRule type="expression" dxfId="152" priority="182">
      <formula>IF(AND(AU369&gt;=0, RIGHT(TEXT(AU369,"0.#"),1)="."),TRUE,FALSE)</formula>
    </cfRule>
    <cfRule type="expression" dxfId="151" priority="183">
      <formula>IF(AND(AU369&lt;0, RIGHT(TEXT(AU369,"0.#"),1)&lt;&gt;"."),TRUE,FALSE)</formula>
    </cfRule>
    <cfRule type="expression" dxfId="150" priority="184">
      <formula>IF(AND(AU369&lt;0, RIGHT(TEXT(AU369,"0.#"),1)="."),TRUE,FALSE)</formula>
    </cfRule>
  </conditionalFormatting>
  <conditionalFormatting sqref="AK401">
    <cfRule type="expression" dxfId="149" priority="179">
      <formula>IF(RIGHT(TEXT(AK401,"0.#"),1)=".",FALSE,TRUE)</formula>
    </cfRule>
    <cfRule type="expression" dxfId="148" priority="180">
      <formula>IF(RIGHT(TEXT(AK401,"0.#"),1)=".",TRUE,FALSE)</formula>
    </cfRule>
  </conditionalFormatting>
  <conditionalFormatting sqref="AK402:AK430">
    <cfRule type="expression" dxfId="147" priority="173">
      <formula>IF(RIGHT(TEXT(AK402,"0.#"),1)=".",FALSE,TRUE)</formula>
    </cfRule>
    <cfRule type="expression" dxfId="146" priority="174">
      <formula>IF(RIGHT(TEXT(AK402,"0.#"),1)=".",TRUE,FALSE)</formula>
    </cfRule>
  </conditionalFormatting>
  <conditionalFormatting sqref="AU403:AX430">
    <cfRule type="expression" dxfId="145" priority="169">
      <formula>IF(AND(AU403&gt;=0, RIGHT(TEXT(AU403,"0.#"),1)&lt;&gt;"."),TRUE,FALSE)</formula>
    </cfRule>
    <cfRule type="expression" dxfId="144" priority="170">
      <formula>IF(AND(AU403&gt;=0, RIGHT(TEXT(AU403,"0.#"),1)="."),TRUE,FALSE)</formula>
    </cfRule>
    <cfRule type="expression" dxfId="143" priority="171">
      <formula>IF(AND(AU403&lt;0, RIGHT(TEXT(AU403,"0.#"),1)&lt;&gt;"."),TRUE,FALSE)</formula>
    </cfRule>
    <cfRule type="expression" dxfId="142" priority="172">
      <formula>IF(AND(AU403&lt;0, RIGHT(TEXT(AU403,"0.#"),1)="."),TRUE,FALSE)</formula>
    </cfRule>
  </conditionalFormatting>
  <conditionalFormatting sqref="AK434">
    <cfRule type="expression" dxfId="141" priority="167">
      <formula>IF(RIGHT(TEXT(AK434,"0.#"),1)=".",FALSE,TRUE)</formula>
    </cfRule>
    <cfRule type="expression" dxfId="140" priority="168">
      <formula>IF(RIGHT(TEXT(AK434,"0.#"),1)=".",TRUE,FALSE)</formula>
    </cfRule>
  </conditionalFormatting>
  <conditionalFormatting sqref="AU434:AX434">
    <cfRule type="expression" dxfId="139" priority="163">
      <formula>IF(AND(AU434&gt;=0, RIGHT(TEXT(AU434,"0.#"),1)&lt;&gt;"."),TRUE,FALSE)</formula>
    </cfRule>
    <cfRule type="expression" dxfId="138" priority="164">
      <formula>IF(AND(AU434&gt;=0, RIGHT(TEXT(AU434,"0.#"),1)="."),TRUE,FALSE)</formula>
    </cfRule>
    <cfRule type="expression" dxfId="137" priority="165">
      <formula>IF(AND(AU434&lt;0, RIGHT(TEXT(AU434,"0.#"),1)&lt;&gt;"."),TRUE,FALSE)</formula>
    </cfRule>
    <cfRule type="expression" dxfId="136" priority="166">
      <formula>IF(AND(AU434&lt;0, RIGHT(TEXT(AU434,"0.#"),1)="."),TRUE,FALSE)</formula>
    </cfRule>
  </conditionalFormatting>
  <conditionalFormatting sqref="AK435:AK463">
    <cfRule type="expression" dxfId="135" priority="161">
      <formula>IF(RIGHT(TEXT(AK435,"0.#"),1)=".",FALSE,TRUE)</formula>
    </cfRule>
    <cfRule type="expression" dxfId="134" priority="162">
      <formula>IF(RIGHT(TEXT(AK435,"0.#"),1)=".",TRUE,FALSE)</formula>
    </cfRule>
  </conditionalFormatting>
  <conditionalFormatting sqref="AU435:AX463">
    <cfRule type="expression" dxfId="133" priority="157">
      <formula>IF(AND(AU435&gt;=0, RIGHT(TEXT(AU435,"0.#"),1)&lt;&gt;"."),TRUE,FALSE)</formula>
    </cfRule>
    <cfRule type="expression" dxfId="132" priority="158">
      <formula>IF(AND(AU435&gt;=0, RIGHT(TEXT(AU435,"0.#"),1)="."),TRUE,FALSE)</formula>
    </cfRule>
    <cfRule type="expression" dxfId="131" priority="159">
      <formula>IF(AND(AU435&lt;0, RIGHT(TEXT(AU435,"0.#"),1)&lt;&gt;"."),TRUE,FALSE)</formula>
    </cfRule>
    <cfRule type="expression" dxfId="130" priority="160">
      <formula>IF(AND(AU435&lt;0, RIGHT(TEXT(AU435,"0.#"),1)="."),TRUE,FALSE)</formula>
    </cfRule>
  </conditionalFormatting>
  <conditionalFormatting sqref="AK467">
    <cfRule type="expression" dxfId="129" priority="155">
      <formula>IF(RIGHT(TEXT(AK467,"0.#"),1)=".",FALSE,TRUE)</formula>
    </cfRule>
    <cfRule type="expression" dxfId="128" priority="156">
      <formula>IF(RIGHT(TEXT(AK467,"0.#"),1)=".",TRUE,FALSE)</formula>
    </cfRule>
  </conditionalFormatting>
  <conditionalFormatting sqref="AU467:AX467">
    <cfRule type="expression" dxfId="127" priority="151">
      <formula>IF(AND(AU467&gt;=0, RIGHT(TEXT(AU467,"0.#"),1)&lt;&gt;"."),TRUE,FALSE)</formula>
    </cfRule>
    <cfRule type="expression" dxfId="126" priority="152">
      <formula>IF(AND(AU467&gt;=0, RIGHT(TEXT(AU467,"0.#"),1)="."),TRUE,FALSE)</formula>
    </cfRule>
    <cfRule type="expression" dxfId="125" priority="153">
      <formula>IF(AND(AU467&lt;0, RIGHT(TEXT(AU467,"0.#"),1)&lt;&gt;"."),TRUE,FALSE)</formula>
    </cfRule>
    <cfRule type="expression" dxfId="124" priority="154">
      <formula>IF(AND(AU467&lt;0, RIGHT(TEXT(AU467,"0.#"),1)="."),TRUE,FALSE)</formula>
    </cfRule>
  </conditionalFormatting>
  <conditionalFormatting sqref="AK468:AK496">
    <cfRule type="expression" dxfId="123" priority="149">
      <formula>IF(RIGHT(TEXT(AK468,"0.#"),1)=".",FALSE,TRUE)</formula>
    </cfRule>
    <cfRule type="expression" dxfId="122" priority="150">
      <formula>IF(RIGHT(TEXT(AK468,"0.#"),1)=".",TRUE,FALSE)</formula>
    </cfRule>
  </conditionalFormatting>
  <conditionalFormatting sqref="AU468:AX496">
    <cfRule type="expression" dxfId="121" priority="145">
      <formula>IF(AND(AU468&gt;=0, RIGHT(TEXT(AU468,"0.#"),1)&lt;&gt;"."),TRUE,FALSE)</formula>
    </cfRule>
    <cfRule type="expression" dxfId="120" priority="146">
      <formula>IF(AND(AU468&gt;=0, RIGHT(TEXT(AU468,"0.#"),1)="."),TRUE,FALSE)</formula>
    </cfRule>
    <cfRule type="expression" dxfId="119" priority="147">
      <formula>IF(AND(AU468&lt;0, RIGHT(TEXT(AU468,"0.#"),1)&lt;&gt;"."),TRUE,FALSE)</formula>
    </cfRule>
    <cfRule type="expression" dxfId="118" priority="148">
      <formula>IF(AND(AU468&lt;0, RIGHT(TEXT(AU468,"0.#"),1)="."),TRUE,FALSE)</formula>
    </cfRule>
  </conditionalFormatting>
  <conditionalFormatting sqref="AT24:AX24">
    <cfRule type="expression" dxfId="117" priority="143">
      <formula>IF(RIGHT(TEXT(AT24,"0.#"),1)=".",FALSE,TRUE)</formula>
    </cfRule>
    <cfRule type="expression" dxfId="116" priority="144">
      <formula>IF(RIGHT(TEXT(AT24,"0.#"),1)=".",TRUE,FALSE)</formula>
    </cfRule>
  </conditionalFormatting>
  <conditionalFormatting sqref="AU236:AX236">
    <cfRule type="expression" dxfId="115" priority="119">
      <formula>IF(AND(AU236&gt;=0, RIGHT(TEXT(AU236,"0.#"),1)&lt;&gt;"."),TRUE,FALSE)</formula>
    </cfRule>
    <cfRule type="expression" dxfId="114" priority="120">
      <formula>IF(AND(AU236&gt;=0, RIGHT(TEXT(AU236,"0.#"),1)="."),TRUE,FALSE)</formula>
    </cfRule>
    <cfRule type="expression" dxfId="113" priority="121">
      <formula>IF(AND(AU236&lt;0, RIGHT(TEXT(AU236,"0.#"),1)&lt;&gt;"."),TRUE,FALSE)</formula>
    </cfRule>
    <cfRule type="expression" dxfId="112" priority="122">
      <formula>IF(AND(AU236&lt;0, RIGHT(TEXT(AU236,"0.#"),1)="."),TRUE,FALSE)</formula>
    </cfRule>
  </conditionalFormatting>
  <conditionalFormatting sqref="AE43:AI43 AE38:AI38 AE33:AI33">
    <cfRule type="expression" dxfId="111" priority="117">
      <formula>IF(RIGHT(TEXT(AE33,"0.#"),1)=".",FALSE,TRUE)</formula>
    </cfRule>
    <cfRule type="expression" dxfId="110" priority="118">
      <formula>IF(RIGHT(TEXT(AE33,"0.#"),1)=".",TRUE,FALSE)</formula>
    </cfRule>
  </conditionalFormatting>
  <conditionalFormatting sqref="AE44:AX44 AJ43:AS43 AE39:AX39 AJ38:AS38 AE34:AX34 AJ33:AS33 AT29:AX29">
    <cfRule type="expression" dxfId="109" priority="115">
      <formula>IF(RIGHT(TEXT(AE29,"0.#"),1)=".",FALSE,TRUE)</formula>
    </cfRule>
    <cfRule type="expression" dxfId="108" priority="116">
      <formula>IF(RIGHT(TEXT(AE29,"0.#"),1)=".",TRUE,FALSE)</formula>
    </cfRule>
  </conditionalFormatting>
  <conditionalFormatting sqref="AE45:AI45 AE40:AI40 AE35:AI35">
    <cfRule type="expression" dxfId="107" priority="111">
      <formula>IF(AND(AE35&gt;=0, RIGHT(TEXT(AE35,"0.#"),1)&lt;&gt;"."),TRUE,FALSE)</formula>
    </cfRule>
    <cfRule type="expression" dxfId="106" priority="112">
      <formula>IF(AND(AE35&gt;=0, RIGHT(TEXT(AE35,"0.#"),1)="."),TRUE,FALSE)</formula>
    </cfRule>
    <cfRule type="expression" dxfId="105" priority="113">
      <formula>IF(AND(AE35&lt;0, RIGHT(TEXT(AE35,"0.#"),1)&lt;&gt;"."),TRUE,FALSE)</formula>
    </cfRule>
    <cfRule type="expression" dxfId="104" priority="114">
      <formula>IF(AND(AE35&lt;0, RIGHT(TEXT(AE35,"0.#"),1)="."),TRUE,FALSE)</formula>
    </cfRule>
  </conditionalFormatting>
  <conditionalFormatting sqref="AJ45:AS45 AJ40:AS40 AJ35:AS35">
    <cfRule type="expression" dxfId="103" priority="107">
      <formula>IF(AND(AJ35&gt;=0, RIGHT(TEXT(AJ35,"0.#"),1)&lt;&gt;"."),TRUE,FALSE)</formula>
    </cfRule>
    <cfRule type="expression" dxfId="102" priority="108">
      <formula>IF(AND(AJ35&gt;=0, RIGHT(TEXT(AJ35,"0.#"),1)="."),TRUE,FALSE)</formula>
    </cfRule>
    <cfRule type="expression" dxfId="101" priority="109">
      <formula>IF(AND(AJ35&lt;0, RIGHT(TEXT(AJ35,"0.#"),1)&lt;&gt;"."),TRUE,FALSE)</formula>
    </cfRule>
    <cfRule type="expression" dxfId="100" priority="110">
      <formula>IF(AND(AJ35&lt;0, RIGHT(TEXT(AJ35,"0.#"),1)="."),TRUE,FALSE)</formula>
    </cfRule>
  </conditionalFormatting>
  <conditionalFormatting sqref="AE64:AI64 AE59:AI59">
    <cfRule type="expression" dxfId="99" priority="105">
      <formula>IF(RIGHT(TEXT(AE59,"0.#"),1)=".",FALSE,TRUE)</formula>
    </cfRule>
    <cfRule type="expression" dxfId="98" priority="106">
      <formula>IF(RIGHT(TEXT(AE59,"0.#"),1)=".",TRUE,FALSE)</formula>
    </cfRule>
  </conditionalFormatting>
  <conditionalFormatting sqref="AE65:AX65 AJ64:AS64 AE60:AX60 AJ59:AS59">
    <cfRule type="expression" dxfId="97" priority="103">
      <formula>IF(RIGHT(TEXT(AE59,"0.#"),1)=".",FALSE,TRUE)</formula>
    </cfRule>
    <cfRule type="expression" dxfId="96" priority="104">
      <formula>IF(RIGHT(TEXT(AE59,"0.#"),1)=".",TRUE,FALSE)</formula>
    </cfRule>
  </conditionalFormatting>
  <conditionalFormatting sqref="AE66:AI66 AE61:AI61">
    <cfRule type="expression" dxfId="95" priority="99">
      <formula>IF(AND(AE61&gt;=0, RIGHT(TEXT(AE61,"0.#"),1)&lt;&gt;"."),TRUE,FALSE)</formula>
    </cfRule>
    <cfRule type="expression" dxfId="94" priority="100">
      <formula>IF(AND(AE61&gt;=0, RIGHT(TEXT(AE61,"0.#"),1)="."),TRUE,FALSE)</formula>
    </cfRule>
    <cfRule type="expression" dxfId="93" priority="101">
      <formula>IF(AND(AE61&lt;0, RIGHT(TEXT(AE61,"0.#"),1)&lt;&gt;"."),TRUE,FALSE)</formula>
    </cfRule>
    <cfRule type="expression" dxfId="92" priority="102">
      <formula>IF(AND(AE61&lt;0, RIGHT(TEXT(AE61,"0.#"),1)="."),TRUE,FALSE)</formula>
    </cfRule>
  </conditionalFormatting>
  <conditionalFormatting sqref="AJ66:AS66 AJ61:AS61">
    <cfRule type="expression" dxfId="91" priority="95">
      <formula>IF(AND(AJ61&gt;=0, RIGHT(TEXT(AJ61,"0.#"),1)&lt;&gt;"."),TRUE,FALSE)</formula>
    </cfRule>
    <cfRule type="expression" dxfId="90" priority="96">
      <formula>IF(AND(AJ61&gt;=0, RIGHT(TEXT(AJ61,"0.#"),1)="."),TRUE,FALSE)</formula>
    </cfRule>
    <cfRule type="expression" dxfId="89" priority="97">
      <formula>IF(AND(AJ61&lt;0, RIGHT(TEXT(AJ61,"0.#"),1)&lt;&gt;"."),TRUE,FALSE)</formula>
    </cfRule>
    <cfRule type="expression" dxfId="88" priority="98">
      <formula>IF(AND(AJ61&lt;0, RIGHT(TEXT(AJ61,"0.#"),1)="."),TRUE,FALSE)</formula>
    </cfRule>
  </conditionalFormatting>
  <conditionalFormatting sqref="AE81:AX81 AE78:AX78 AE75:AX75">
    <cfRule type="expression" dxfId="87" priority="93">
      <formula>IF(RIGHT(TEXT(AE75,"0.#"),1)=".",FALSE,TRUE)</formula>
    </cfRule>
    <cfRule type="expression" dxfId="86" priority="94">
      <formula>IF(RIGHT(TEXT(AE75,"0.#"),1)=".",TRUE,FALSE)</formula>
    </cfRule>
  </conditionalFormatting>
  <conditionalFormatting sqref="AE80:AS80 AE77:AS77 AE74:AS74">
    <cfRule type="expression" dxfId="85" priority="91">
      <formula>IF(RIGHT(TEXT(AE74,"0.#"),1)=".",FALSE,TRUE)</formula>
    </cfRule>
    <cfRule type="expression" dxfId="84" priority="92">
      <formula>IF(RIGHT(TEXT(AE74,"0.#"),1)=".",TRUE,FALSE)</formula>
    </cfRule>
  </conditionalFormatting>
  <conditionalFormatting sqref="AK250">
    <cfRule type="expression" dxfId="83" priority="89">
      <formula>IF(RIGHT(TEXT(AK250,"0.#"),1)=".",FALSE,TRUE)</formula>
    </cfRule>
    <cfRule type="expression" dxfId="82" priority="90">
      <formula>IF(RIGHT(TEXT(AK250,"0.#"),1)=".",TRUE,FALSE)</formula>
    </cfRule>
  </conditionalFormatting>
  <conditionalFormatting sqref="AK258:AK262">
    <cfRule type="expression" dxfId="81" priority="87">
      <formula>IF(RIGHT(TEXT(AK258,"0.#"),1)=".",FALSE,TRUE)</formula>
    </cfRule>
    <cfRule type="expression" dxfId="80" priority="88">
      <formula>IF(RIGHT(TEXT(AK258,"0.#"),1)=".",TRUE,FALSE)</formula>
    </cfRule>
  </conditionalFormatting>
  <conditionalFormatting sqref="AK263">
    <cfRule type="expression" dxfId="79" priority="85">
      <formula>IF(RIGHT(TEXT(AK263,"0.#"),1)=".",FALSE,TRUE)</formula>
    </cfRule>
    <cfRule type="expression" dxfId="78" priority="86">
      <formula>IF(RIGHT(TEXT(AK263,"0.#"),1)=".",TRUE,FALSE)</formula>
    </cfRule>
  </conditionalFormatting>
  <conditionalFormatting sqref="AU269:AX269">
    <cfRule type="expression" dxfId="77" priority="81">
      <formula>IF(AND(AU269&gt;=0, RIGHT(TEXT(AU269,"0.#"),1)&lt;&gt;"."),TRUE,FALSE)</formula>
    </cfRule>
    <cfRule type="expression" dxfId="76" priority="82">
      <formula>IF(AND(AU269&gt;=0, RIGHT(TEXT(AU269,"0.#"),1)="."),TRUE,FALSE)</formula>
    </cfRule>
    <cfRule type="expression" dxfId="75" priority="83">
      <formula>IF(AND(AU269&lt;0, RIGHT(TEXT(AU269,"0.#"),1)&lt;&gt;"."),TRUE,FALSE)</formula>
    </cfRule>
    <cfRule type="expression" dxfId="74" priority="84">
      <formula>IF(AND(AU269&lt;0, RIGHT(TEXT(AU269,"0.#"),1)="."),TRUE,FALSE)</formula>
    </cfRule>
  </conditionalFormatting>
  <conditionalFormatting sqref="AU270:AX270">
    <cfRule type="expression" dxfId="73" priority="77">
      <formula>IF(AND(AU270&gt;=0, RIGHT(TEXT(AU270,"0.#"),1)&lt;&gt;"."),TRUE,FALSE)</formula>
    </cfRule>
    <cfRule type="expression" dxfId="72" priority="78">
      <formula>IF(AND(AU270&gt;=0, RIGHT(TEXT(AU270,"0.#"),1)="."),TRUE,FALSE)</formula>
    </cfRule>
    <cfRule type="expression" dxfId="71" priority="79">
      <formula>IF(AND(AU270&lt;0, RIGHT(TEXT(AU270,"0.#"),1)&lt;&gt;"."),TRUE,FALSE)</formula>
    </cfRule>
    <cfRule type="expression" dxfId="70" priority="80">
      <formula>IF(AND(AU270&lt;0, RIGHT(TEXT(AU270,"0.#"),1)="."),TRUE,FALSE)</formula>
    </cfRule>
  </conditionalFormatting>
  <conditionalFormatting sqref="AU271:AX271">
    <cfRule type="expression" dxfId="69" priority="73">
      <formula>IF(AND(AU271&gt;=0, RIGHT(TEXT(AU271,"0.#"),1)&lt;&gt;"."),TRUE,FALSE)</formula>
    </cfRule>
    <cfRule type="expression" dxfId="68" priority="74">
      <formula>IF(AND(AU271&gt;=0, RIGHT(TEXT(AU271,"0.#"),1)="."),TRUE,FALSE)</formula>
    </cfRule>
    <cfRule type="expression" dxfId="67" priority="75">
      <formula>IF(AND(AU271&lt;0, RIGHT(TEXT(AU271,"0.#"),1)&lt;&gt;"."),TRUE,FALSE)</formula>
    </cfRule>
    <cfRule type="expression" dxfId="66" priority="76">
      <formula>IF(AND(AU271&lt;0, RIGHT(TEXT(AU271,"0.#"),1)="."),TRUE,FALSE)</formula>
    </cfRule>
  </conditionalFormatting>
  <conditionalFormatting sqref="AK353:AK361">
    <cfRule type="expression" dxfId="65" priority="71">
      <formula>IF(RIGHT(TEXT(AK353,"0.#"),1)=".",FALSE,TRUE)</formula>
    </cfRule>
    <cfRule type="expression" dxfId="64" priority="72">
      <formula>IF(RIGHT(TEXT(AK353,"0.#"),1)=".",TRUE,FALSE)</formula>
    </cfRule>
  </conditionalFormatting>
  <conditionalFormatting sqref="AU401:AX401">
    <cfRule type="expression" dxfId="63" priority="67">
      <formula>IF(AND(AU401&gt;=0, RIGHT(TEXT(AU401,"0.#"),1)&lt;&gt;"."),TRUE,FALSE)</formula>
    </cfRule>
    <cfRule type="expression" dxfId="62" priority="68">
      <formula>IF(AND(AU401&gt;=0, RIGHT(TEXT(AU401,"0.#"),1)="."),TRUE,FALSE)</formula>
    </cfRule>
    <cfRule type="expression" dxfId="61" priority="69">
      <formula>IF(AND(AU401&lt;0, RIGHT(TEXT(AU401,"0.#"),1)&lt;&gt;"."),TRUE,FALSE)</formula>
    </cfRule>
    <cfRule type="expression" dxfId="60" priority="70">
      <formula>IF(AND(AU401&lt;0, RIGHT(TEXT(AU401,"0.#"),1)="."),TRUE,FALSE)</formula>
    </cfRule>
  </conditionalFormatting>
  <conditionalFormatting sqref="AU402:AX402">
    <cfRule type="expression" dxfId="59" priority="63">
      <formula>IF(AND(AU402&gt;=0, RIGHT(TEXT(AU402,"0.#"),1)&lt;&gt;"."),TRUE,FALSE)</formula>
    </cfRule>
    <cfRule type="expression" dxfId="58" priority="64">
      <formula>IF(AND(AU402&gt;=0, RIGHT(TEXT(AU402,"0.#"),1)="."),TRUE,FALSE)</formula>
    </cfRule>
    <cfRule type="expression" dxfId="57" priority="65">
      <formula>IF(AND(AU402&lt;0, RIGHT(TEXT(AU402,"0.#"),1)&lt;&gt;"."),TRUE,FALSE)</formula>
    </cfRule>
    <cfRule type="expression" dxfId="56" priority="66">
      <formula>IF(AND(AU402&lt;0, RIGHT(TEXT(AU402,"0.#"),1)="."),TRUE,FALSE)</formula>
    </cfRule>
  </conditionalFormatting>
  <conditionalFormatting sqref="AU368:AX368">
    <cfRule type="expression" dxfId="55" priority="59">
      <formula>IF(AND(AU368&gt;=0, RIGHT(TEXT(AU368,"0.#"),1)&lt;&gt;"."),TRUE,FALSE)</formula>
    </cfRule>
    <cfRule type="expression" dxfId="54" priority="60">
      <formula>IF(AND(AU368&gt;=0, RIGHT(TEXT(AU368,"0.#"),1)="."),TRUE,FALSE)</formula>
    </cfRule>
    <cfRule type="expression" dxfId="53" priority="61">
      <formula>IF(AND(AU368&lt;0, RIGHT(TEXT(AU368,"0.#"),1)&lt;&gt;"."),TRUE,FALSE)</formula>
    </cfRule>
    <cfRule type="expression" dxfId="52" priority="62">
      <formula>IF(AND(AU368&lt;0, RIGHT(TEXT(AU368,"0.#"),1)="."),TRUE,FALSE)</formula>
    </cfRule>
  </conditionalFormatting>
  <conditionalFormatting sqref="AU348:AX348">
    <cfRule type="expression" dxfId="51" priority="55">
      <formula>IF(AND(AU348&gt;=0, RIGHT(TEXT(AU348,"0.#"),1)&lt;&gt;"."),TRUE,FALSE)</formula>
    </cfRule>
    <cfRule type="expression" dxfId="50" priority="56">
      <formula>IF(AND(AU348&gt;=0, RIGHT(TEXT(AU348,"0.#"),1)="."),TRUE,FALSE)</formula>
    </cfRule>
    <cfRule type="expression" dxfId="49" priority="57">
      <formula>IF(AND(AU348&lt;0, RIGHT(TEXT(AU348,"0.#"),1)&lt;&gt;"."),TRUE,FALSE)</formula>
    </cfRule>
    <cfRule type="expression" dxfId="48" priority="58">
      <formula>IF(AND(AU348&lt;0, RIGHT(TEXT(AU348,"0.#"),1)="."),TRUE,FALSE)</formula>
    </cfRule>
  </conditionalFormatting>
  <conditionalFormatting sqref="AU258:AX258">
    <cfRule type="expression" dxfId="47" priority="51">
      <formula>IF(AND(AU258&gt;=0, RIGHT(TEXT(AU258,"0.#"),1)&lt;&gt;"."),TRUE,FALSE)</formula>
    </cfRule>
    <cfRule type="expression" dxfId="46" priority="52">
      <formula>IF(AND(AU258&gt;=0, RIGHT(TEXT(AU258,"0.#"),1)="."),TRUE,FALSE)</formula>
    </cfRule>
    <cfRule type="expression" dxfId="45" priority="53">
      <formula>IF(AND(AU258&lt;0, RIGHT(TEXT(AU258,"0.#"),1)&lt;&gt;"."),TRUE,FALSE)</formula>
    </cfRule>
    <cfRule type="expression" dxfId="44" priority="54">
      <formula>IF(AND(AU258&lt;0, RIGHT(TEXT(AU258,"0.#"),1)="."),TRUE,FALSE)</formula>
    </cfRule>
  </conditionalFormatting>
  <conditionalFormatting sqref="AU250:AX250">
    <cfRule type="expression" dxfId="43" priority="47">
      <formula>IF(AND(AU250&gt;=0, RIGHT(TEXT(AU250,"0.#"),1)&lt;&gt;"."),TRUE,FALSE)</formula>
    </cfRule>
    <cfRule type="expression" dxfId="42" priority="48">
      <formula>IF(AND(AU250&gt;=0, RIGHT(TEXT(AU250,"0.#"),1)="."),TRUE,FALSE)</formula>
    </cfRule>
    <cfRule type="expression" dxfId="41" priority="49">
      <formula>IF(AND(AU250&lt;0, RIGHT(TEXT(AU250,"0.#"),1)&lt;&gt;"."),TRUE,FALSE)</formula>
    </cfRule>
    <cfRule type="expression" dxfId="40" priority="50">
      <formula>IF(AND(AU250&lt;0, RIGHT(TEXT(AU250,"0.#"),1)="."),TRUE,FALSE)</formula>
    </cfRule>
  </conditionalFormatting>
  <conditionalFormatting sqref="AU251:AX251">
    <cfRule type="expression" dxfId="39" priority="43">
      <formula>IF(AND(AU251&gt;=0, RIGHT(TEXT(AU251,"0.#"),1)&lt;&gt;"."),TRUE,FALSE)</formula>
    </cfRule>
    <cfRule type="expression" dxfId="38" priority="44">
      <formula>IF(AND(AU251&gt;=0, RIGHT(TEXT(AU251,"0.#"),1)="."),TRUE,FALSE)</formula>
    </cfRule>
    <cfRule type="expression" dxfId="37" priority="45">
      <formula>IF(AND(AU251&lt;0, RIGHT(TEXT(AU251,"0.#"),1)&lt;&gt;"."),TRUE,FALSE)</formula>
    </cfRule>
    <cfRule type="expression" dxfId="36" priority="46">
      <formula>IF(AND(AU251&lt;0, RIGHT(TEXT(AU251,"0.#"),1)="."),TRUE,FALSE)</formula>
    </cfRule>
  </conditionalFormatting>
  <conditionalFormatting sqref="AU253:AX253">
    <cfRule type="expression" dxfId="35" priority="39">
      <formula>IF(AND(AU253&gt;=0, RIGHT(TEXT(AU253,"0.#"),1)&lt;&gt;"."),TRUE,FALSE)</formula>
    </cfRule>
    <cfRule type="expression" dxfId="34" priority="40">
      <formula>IF(AND(AU253&gt;=0, RIGHT(TEXT(AU253,"0.#"),1)="."),TRUE,FALSE)</formula>
    </cfRule>
    <cfRule type="expression" dxfId="33" priority="41">
      <formula>IF(AND(AU253&lt;0, RIGHT(TEXT(AU253,"0.#"),1)&lt;&gt;"."),TRUE,FALSE)</formula>
    </cfRule>
    <cfRule type="expression" dxfId="32" priority="42">
      <formula>IF(AND(AU253&lt;0, RIGHT(TEXT(AU253,"0.#"),1)="."),TRUE,FALSE)</formula>
    </cfRule>
  </conditionalFormatting>
  <conditionalFormatting sqref="AU252:AX252">
    <cfRule type="expression" dxfId="31" priority="35">
      <formula>IF(AND(AU252&gt;=0, RIGHT(TEXT(AU252,"0.#"),1)&lt;&gt;"."),TRUE,FALSE)</formula>
    </cfRule>
    <cfRule type="expression" dxfId="30" priority="36">
      <formula>IF(AND(AU252&gt;=0, RIGHT(TEXT(AU252,"0.#"),1)="."),TRUE,FALSE)</formula>
    </cfRule>
    <cfRule type="expression" dxfId="29" priority="37">
      <formula>IF(AND(AU252&lt;0, RIGHT(TEXT(AU252,"0.#"),1)&lt;&gt;"."),TRUE,FALSE)</formula>
    </cfRule>
    <cfRule type="expression" dxfId="28" priority="38">
      <formula>IF(AND(AU252&lt;0, RIGHT(TEXT(AU252,"0.#"),1)="."),TRUE,FALSE)</formula>
    </cfRule>
  </conditionalFormatting>
  <conditionalFormatting sqref="AU249:AX249">
    <cfRule type="expression" dxfId="27" priority="27">
      <formula>IF(AND(AU249&gt;=0, RIGHT(TEXT(AU249,"0.#"),1)&lt;&gt;"."),TRUE,FALSE)</formula>
    </cfRule>
    <cfRule type="expression" dxfId="26" priority="28">
      <formula>IF(AND(AU249&gt;=0, RIGHT(TEXT(AU249,"0.#"),1)="."),TRUE,FALSE)</formula>
    </cfRule>
    <cfRule type="expression" dxfId="25" priority="29">
      <formula>IF(AND(AU249&lt;0, RIGHT(TEXT(AU249,"0.#"),1)&lt;&gt;"."),TRUE,FALSE)</formula>
    </cfRule>
    <cfRule type="expression" dxfId="24" priority="30">
      <formula>IF(AND(AU249&lt;0, RIGHT(TEXT(AU249,"0.#"),1)="."),TRUE,FALSE)</formula>
    </cfRule>
  </conditionalFormatting>
  <conditionalFormatting sqref="AE72:AS72">
    <cfRule type="expression" dxfId="23" priority="25">
      <formula>IF(RIGHT(TEXT(AE72,"0.#"),1)=".",FALSE,TRUE)</formula>
    </cfRule>
    <cfRule type="expression" dxfId="22" priority="26">
      <formula>IF(RIGHT(TEXT(AE72,"0.#"),1)=".",TRUE,FALSE)</formula>
    </cfRule>
  </conditionalFormatting>
  <conditionalFormatting sqref="AE71:AS71">
    <cfRule type="expression" dxfId="21" priority="23">
      <formula>IF(RIGHT(TEXT(AE71,"0.#"),1)=".",FALSE,TRUE)</formula>
    </cfRule>
    <cfRule type="expression" dxfId="20" priority="24">
      <formula>IF(RIGHT(TEXT(AE71,"0.#"),1)=".",TRUE,FALSE)</formula>
    </cfRule>
  </conditionalFormatting>
  <conditionalFormatting sqref="AT72:AX72">
    <cfRule type="expression" dxfId="19" priority="21">
      <formula>IF(RIGHT(TEXT(AT72,"0.#"),1)=".",FALSE,TRUE)</formula>
    </cfRule>
    <cfRule type="expression" dxfId="18" priority="22">
      <formula>IF(RIGHT(TEXT(AT72,"0.#"),1)=".",TRUE,FALSE)</formula>
    </cfRule>
  </conditionalFormatting>
  <conditionalFormatting sqref="AT86:AX86">
    <cfRule type="expression" dxfId="17" priority="17">
      <formula>IF(RIGHT(TEXT(AT86,"0.#"),1)=".",FALSE,TRUE)</formula>
    </cfRule>
    <cfRule type="expression" dxfId="16" priority="18">
      <formula>IF(RIGHT(TEXT(AT86,"0.#"),1)=".",TRUE,FALSE)</formula>
    </cfRule>
  </conditionalFormatting>
  <conditionalFormatting sqref="AE87:AS87">
    <cfRule type="expression" dxfId="15" priority="15">
      <formula>IF(RIGHT(TEXT(AE87,"0.#"),1)=".",FALSE,TRUE)</formula>
    </cfRule>
    <cfRule type="expression" dxfId="14" priority="16">
      <formula>IF(RIGHT(TEXT(AE87,"0.#"),1)=".",TRUE,FALSE)</formula>
    </cfRule>
  </conditionalFormatting>
  <conditionalFormatting sqref="AE86:AS86">
    <cfRule type="expression" dxfId="13" priority="13">
      <formula>IF(RIGHT(TEXT(AE86,"0.#"),1)=".",FALSE,TRUE)</formula>
    </cfRule>
    <cfRule type="expression" dxfId="12" priority="14">
      <formula>IF(RIGHT(TEXT(AE86,"0.#"),1)=".",TRUE,FALSE)</formula>
    </cfRule>
  </conditionalFormatting>
  <conditionalFormatting sqref="AU255:AX255">
    <cfRule type="expression" dxfId="11" priority="9">
      <formula>IF(AND(AU255&gt;=0, RIGHT(TEXT(AU255,"0.#"),1)&lt;&gt;"."),TRUE,FALSE)</formula>
    </cfRule>
    <cfRule type="expression" dxfId="10" priority="10">
      <formula>IF(AND(AU255&gt;=0, RIGHT(TEXT(AU255,"0.#"),1)="."),TRUE,FALSE)</formula>
    </cfRule>
    <cfRule type="expression" dxfId="9" priority="11">
      <formula>IF(AND(AU255&lt;0, RIGHT(TEXT(AU255,"0.#"),1)&lt;&gt;"."),TRUE,FALSE)</formula>
    </cfRule>
    <cfRule type="expression" dxfId="8" priority="12">
      <formula>IF(AND(AU255&lt;0, RIGHT(TEXT(AU255,"0.#"),1)="."),TRUE,FALSE)</formula>
    </cfRule>
  </conditionalFormatting>
  <conditionalFormatting sqref="AU257:AX257">
    <cfRule type="expression" dxfId="7" priority="5">
      <formula>IF(AND(AU257&gt;=0, RIGHT(TEXT(AU257,"0.#"),1)&lt;&gt;"."),TRUE,FALSE)</formula>
    </cfRule>
    <cfRule type="expression" dxfId="6" priority="6">
      <formula>IF(AND(AU257&gt;=0, RIGHT(TEXT(AU257,"0.#"),1)="."),TRUE,FALSE)</formula>
    </cfRule>
    <cfRule type="expression" dxfId="5" priority="7">
      <formula>IF(AND(AU257&lt;0, RIGHT(TEXT(AU257,"0.#"),1)&lt;&gt;"."),TRUE,FALSE)</formula>
    </cfRule>
    <cfRule type="expression" dxfId="4" priority="8">
      <formula>IF(AND(AU257&lt;0, RIGHT(TEXT(AU257,"0.#"),1)="."),TRUE,FALSE)</formula>
    </cfRule>
  </conditionalFormatting>
  <conditionalFormatting sqref="AE28:AS30">
    <cfRule type="expression" dxfId="3" priority="3">
      <formula>IF(RIGHT(TEXT(AE28,"0.#"),1)=".",FALSE,TRUE)</formula>
    </cfRule>
    <cfRule type="expression" dxfId="2" priority="4">
      <formula>IF(RIGHT(TEXT(AE28,"0.#"),1)=".",TRUE,FALSE)</formula>
    </cfRule>
  </conditionalFormatting>
  <conditionalFormatting sqref="AE68:AS68">
    <cfRule type="expression" dxfId="1" priority="1">
      <formula>IF(RIGHT(TEXT(AE68,"0.#"),1)=".",FALSE,TRUE)</formula>
    </cfRule>
    <cfRule type="expression" dxfId="0" priority="2">
      <formula>IF(RIGHT(TEXT(AE68,"0.#"),1)=".",TRUE,FALSE)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0" fitToHeight="6" orientation="portrait" r:id="rId1"/>
  <headerFooter differentFirst="1" alignWithMargins="0"/>
  <rowBreaks count="5" manualBreakCount="5">
    <brk id="104" max="16383" man="1"/>
    <brk id="138" max="16383" man="1"/>
    <brk id="177" max="16383" man="1"/>
    <brk id="231" max="16383" man="1"/>
    <brk id="3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122"/>
  <sheetViews>
    <sheetView zoomScaleNormal="100" workbookViewId="0">
      <selection activeCell="E31" sqref="E3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368</v>
      </c>
      <c r="W2" s="44" t="s">
        <v>354</v>
      </c>
      <c r="Y2" s="44" t="s">
        <v>94</v>
      </c>
      <c r="Z2" s="42"/>
      <c r="AA2" s="44" t="s">
        <v>95</v>
      </c>
      <c r="AB2" s="43"/>
      <c r="AC2" s="45" t="s">
        <v>304</v>
      </c>
      <c r="AD2" s="40"/>
      <c r="AE2" s="48" t="s">
        <v>348</v>
      </c>
      <c r="AF2" s="42"/>
    </row>
    <row r="3" spans="1:32" ht="13.5" customHeight="1" x14ac:dyDescent="0.15">
      <c r="A3" s="16" t="s">
        <v>235</v>
      </c>
      <c r="B3" s="17" t="s">
        <v>385</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2015-06-24T08:01:54Z</cp:lastPrinted>
  <dcterms:created xsi:type="dcterms:W3CDTF">2012-03-13T00:50:25Z</dcterms:created>
  <dcterms:modified xsi:type="dcterms:W3CDTF">2015-09-08T17:28:41Z</dcterms:modified>
</cp:coreProperties>
</file>