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13法人\【3】支出の公表\☆HP掲載ﾃﾞｰﾀ 様式2-1～4　(支出状況)\H27年第１四半期\差し替え（全て20160920）\"/>
    </mc:Choice>
  </mc:AlternateContent>
  <bookViews>
    <workbookView xWindow="0" yWindow="0" windowWidth="20490" windowHeight="7920"/>
  </bookViews>
  <sheets>
    <sheet name="様式2-2（工事・随契）" sheetId="1" r:id="rId1"/>
  </sheets>
  <externalReferences>
    <externalReference r:id="rId2"/>
  </externalReferences>
  <definedNames>
    <definedName name="_xlnm._FilterDatabase" localSheetId="0" hidden="1">'様式2-2（工事・随契）'!$A$4:$V$24</definedName>
    <definedName name="_xlnm.Print_Area" localSheetId="0">'様式2-2（工事・随契）'!$A$1:$M$27</definedName>
    <definedName name="_xlnm.Print_Titles" localSheetId="0">'様式2-2（工事・随契）'!$2:$4</definedName>
    <definedName name="カテゴリ">[1]Sheet1!$A$2:$A$8</definedName>
    <definedName name="管理者">[1]Sheet1!$B$2:$B$8</definedName>
    <definedName name="状況">[1]Sheet1!$C$2:$C$5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2" i="1" l="1"/>
  <c r="W24" i="1"/>
  <c r="R24" i="1"/>
  <c r="W23" i="1"/>
  <c r="S23" i="1"/>
  <c r="R23" i="1"/>
  <c r="W22" i="1"/>
  <c r="S22" i="1"/>
  <c r="R22" i="1"/>
  <c r="W21" i="1"/>
  <c r="S21" i="1"/>
  <c r="R21" i="1"/>
  <c r="W20" i="1"/>
  <c r="S20" i="1"/>
  <c r="R20" i="1"/>
  <c r="H20" i="1"/>
  <c r="W19" i="1"/>
  <c r="S19" i="1"/>
  <c r="R19" i="1"/>
  <c r="W18" i="1"/>
  <c r="S18" i="1"/>
  <c r="R18" i="1"/>
  <c r="H18" i="1"/>
  <c r="W17" i="1"/>
  <c r="S17" i="1"/>
  <c r="R17" i="1"/>
  <c r="H17" i="1"/>
  <c r="W16" i="1"/>
  <c r="S16" i="1"/>
  <c r="R16" i="1"/>
  <c r="H16" i="1"/>
  <c r="W15" i="1"/>
  <c r="S15" i="1"/>
  <c r="R15" i="1"/>
  <c r="H15" i="1"/>
  <c r="W14" i="1"/>
  <c r="S14" i="1"/>
  <c r="R14" i="1"/>
  <c r="W13" i="1"/>
  <c r="S13" i="1"/>
  <c r="R13" i="1"/>
  <c r="H13" i="1"/>
  <c r="W12" i="1"/>
  <c r="S12" i="1"/>
  <c r="R12" i="1"/>
  <c r="H12" i="1"/>
  <c r="W11" i="1"/>
  <c r="S11" i="1"/>
  <c r="R11" i="1"/>
  <c r="H11" i="1"/>
  <c r="W10" i="1"/>
  <c r="S10" i="1"/>
  <c r="R10" i="1"/>
  <c r="H10" i="1"/>
  <c r="W9" i="1"/>
  <c r="S9" i="1"/>
  <c r="R9" i="1"/>
  <c r="H9" i="1"/>
  <c r="W8" i="1"/>
  <c r="S8" i="1"/>
  <c r="R8" i="1"/>
  <c r="H8" i="1"/>
  <c r="W7" i="1"/>
  <c r="S7" i="1"/>
  <c r="R7" i="1"/>
  <c r="H7" i="1"/>
  <c r="W6" i="1"/>
  <c r="S6" i="1"/>
  <c r="R6" i="1"/>
  <c r="H6" i="1"/>
  <c r="W5" i="1"/>
  <c r="S5" i="1"/>
  <c r="R5" i="1"/>
</calcChain>
</file>

<file path=xl/sharedStrings.xml><?xml version="1.0" encoding="utf-8"?>
<sst xmlns="http://schemas.openxmlformats.org/spreadsheetml/2006/main" count="217" uniqueCount="120">
  <si>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</si>
  <si>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様式２-２</t>
    <rPh sb="0" eb="2">
      <t>ヨウシキ</t>
    </rPh>
    <phoneticPr fontId="3"/>
  </si>
  <si>
    <t>→以下整理用（非公表）</t>
    <rPh sb="1" eb="3">
      <t>イカ</t>
    </rPh>
    <rPh sb="3" eb="6">
      <t>セイリヨウ</t>
    </rPh>
    <rPh sb="7" eb="8">
      <t>ヒ</t>
    </rPh>
    <rPh sb="8" eb="10">
      <t>コウヒョウ</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</si>
  <si>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</si>
  <si>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</si>
  <si>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</si>
  <si>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</si>
  <si>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</si>
  <si>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</si>
  <si>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</si>
  <si>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</si>
  <si>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</si>
  <si>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rPh sb="0" eb="2">
      <t>コウエキ</t>
    </rPh>
    <rPh sb="2" eb="4">
      <t>ホウジン</t>
    </rPh>
    <rPh sb="5" eb="7">
      <t>バアイ</t>
    </rPh>
    <phoneticPr fontId="3"/>
  </si>
  <si>
    <t>備考</t>
    <rPh sb="0" eb="2">
      <t>ビコウ</t>
    </rPh>
    <phoneticPr fontId="3"/>
  </si>
  <si>
    <t>備考（部局報告時）</t>
    <rPh sb="0" eb="2">
      <t>ビコウ</t>
    </rPh>
    <rPh sb="3" eb="5">
      <t>ブキョク</t>
    </rPh>
    <rPh sb="5" eb="7">
      <t>ホウコク</t>
    </rPh>
    <rPh sb="7" eb="8">
      <t>トキ</t>
    </rPh>
    <phoneticPr fontId="3"/>
  </si>
  <si>
    <t>【追加項目】</t>
  </si>
  <si>
    <t>集計作業</t>
    <rPh sb="0" eb="2">
      <t>シュウケイ</t>
    </rPh>
    <rPh sb="2" eb="4">
      <t>サギョウ</t>
    </rPh>
    <phoneticPr fontId="3"/>
  </si>
  <si>
    <t>整理用</t>
    <rPh sb="0" eb="3">
      <t>セイリヨウ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</si>
  <si>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</si>
  <si>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</si>
  <si>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</si>
  <si>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予定価格</t>
  </si>
  <si>
    <t>最終金額</t>
  </si>
  <si>
    <t>法人番号</t>
    <rPh sb="0" eb="2">
      <t>ホウジン</t>
    </rPh>
    <rPh sb="2" eb="4">
      <t>バンゴウ</t>
    </rPh>
    <phoneticPr fontId="3"/>
  </si>
  <si>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3"/>
  </si>
  <si>
    <t>部局名</t>
    <rPh sb="0" eb="2">
      <t>ブキョク</t>
    </rPh>
    <rPh sb="2" eb="3">
      <t>メイ</t>
    </rPh>
    <phoneticPr fontId="3"/>
  </si>
  <si>
    <t>通し番号</t>
    <rPh sb="0" eb="1">
      <t>ツウ</t>
    </rPh>
    <rPh sb="2" eb="4">
      <t>バンゴウ</t>
    </rPh>
    <phoneticPr fontId="3"/>
  </si>
  <si>
    <t>川崎港臨港道路東扇島水江町線航行安全検討業務
川崎港臨港道路東扇島水江町線
H27.4.13～H28.3.18
建設コンサルタント等</t>
    <rPh sb="0" eb="3">
      <t>カワサキコウ</t>
    </rPh>
    <rPh sb="3" eb="5">
      <t>リンコウ</t>
    </rPh>
    <rPh sb="5" eb="7">
      <t>ドウロ</t>
    </rPh>
    <rPh sb="7" eb="8">
      <t>ヒガシ</t>
    </rPh>
    <rPh sb="8" eb="9">
      <t>オウギ</t>
    </rPh>
    <rPh sb="9" eb="10">
      <t>ジマ</t>
    </rPh>
    <rPh sb="10" eb="13">
      <t>ミズエチョウ</t>
    </rPh>
    <rPh sb="13" eb="14">
      <t>セン</t>
    </rPh>
    <rPh sb="14" eb="16">
      <t>コウコウ</t>
    </rPh>
    <rPh sb="16" eb="18">
      <t>アンゼン</t>
    </rPh>
    <rPh sb="18" eb="20">
      <t>ケントウ</t>
    </rPh>
    <rPh sb="20" eb="22">
      <t>ギョウム</t>
    </rPh>
    <rPh sb="23" eb="26">
      <t>カワサキコウ</t>
    </rPh>
    <rPh sb="26" eb="28">
      <t>リンコウ</t>
    </rPh>
    <rPh sb="28" eb="30">
      <t>ドウロ</t>
    </rPh>
    <rPh sb="30" eb="31">
      <t>ヒガシ</t>
    </rPh>
    <rPh sb="31" eb="32">
      <t>オウギ</t>
    </rPh>
    <rPh sb="32" eb="33">
      <t>ジマ</t>
    </rPh>
    <rPh sb="33" eb="36">
      <t>ミズエチョウ</t>
    </rPh>
    <rPh sb="36" eb="37">
      <t>セン</t>
    </rPh>
    <rPh sb="56" eb="58">
      <t>ケンセツ</t>
    </rPh>
    <rPh sb="65" eb="66">
      <t>トウ</t>
    </rPh>
    <phoneticPr fontId="3"/>
  </si>
  <si>
    <t>分任支出負担行為担当官
関東地方整備局
京浜港湾事務所長
今井　泰男
横浜市西区みなとみらい6-3-7</t>
    <rPh sb="0" eb="1">
      <t>ブン</t>
    </rPh>
    <rPh sb="1" eb="2">
      <t>ニン</t>
    </rPh>
    <rPh sb="2" eb="4">
      <t>シシュツ</t>
    </rPh>
    <rPh sb="4" eb="6">
      <t>フタン</t>
    </rPh>
    <rPh sb="6" eb="8">
      <t>コウイ</t>
    </rPh>
    <rPh sb="8" eb="11">
      <t>タントウカン</t>
    </rPh>
    <rPh sb="12" eb="14">
      <t>カントウ</t>
    </rPh>
    <rPh sb="14" eb="16">
      <t>チホウ</t>
    </rPh>
    <rPh sb="16" eb="19">
      <t>セイビキョク</t>
    </rPh>
    <rPh sb="20" eb="22">
      <t>ケイヒン</t>
    </rPh>
    <rPh sb="22" eb="24">
      <t>コウワン</t>
    </rPh>
    <rPh sb="24" eb="26">
      <t>ジム</t>
    </rPh>
    <rPh sb="26" eb="28">
      <t>ショチョウ</t>
    </rPh>
    <rPh sb="29" eb="31">
      <t>イマイ</t>
    </rPh>
    <rPh sb="32" eb="34">
      <t>ヤスオ</t>
    </rPh>
    <rPh sb="35" eb="38">
      <t>ヨコハマシ</t>
    </rPh>
    <rPh sb="38" eb="40">
      <t>ニシク</t>
    </rPh>
    <phoneticPr fontId="3"/>
  </si>
  <si>
    <t>（公社）東京湾海難防止協会
横浜市中区海岸通３－９</t>
    <rPh sb="1" eb="3">
      <t>コウシャ</t>
    </rPh>
    <rPh sb="4" eb="7">
      <t>トウキョウワン</t>
    </rPh>
    <rPh sb="7" eb="9">
      <t>カイナン</t>
    </rPh>
    <rPh sb="9" eb="11">
      <t>ボウシ</t>
    </rPh>
    <rPh sb="11" eb="13">
      <t>キョウカイ</t>
    </rPh>
    <rPh sb="14" eb="17">
      <t>ヨコハマシ</t>
    </rPh>
    <rPh sb="17" eb="19">
      <t>ナカク</t>
    </rPh>
    <rPh sb="19" eb="22">
      <t>カイガンドオリ</t>
    </rPh>
    <phoneticPr fontId="3"/>
  </si>
  <si>
    <t>会計法第29条の3第4項
簡易公募型プロポーザル方式を採用し、提出された技術提案書を総合的に評価した結果、最も優れていると評価された者を契約の相手方として特定したため。
（簡易公募型プロポーザル）</t>
    <rPh sb="0" eb="3">
      <t>カイケイホウ</t>
    </rPh>
    <rPh sb="3" eb="4">
      <t>ダイ</t>
    </rPh>
    <rPh sb="6" eb="7">
      <t>ジョウ</t>
    </rPh>
    <rPh sb="9" eb="10">
      <t>ダイ</t>
    </rPh>
    <rPh sb="11" eb="12">
      <t>コウ</t>
    </rPh>
    <rPh sb="13" eb="15">
      <t>カンイ</t>
    </rPh>
    <rPh sb="15" eb="18">
      <t>コウボガタ</t>
    </rPh>
    <rPh sb="24" eb="26">
      <t>ホウシキ</t>
    </rPh>
    <rPh sb="27" eb="29">
      <t>サイヨウ</t>
    </rPh>
    <rPh sb="31" eb="33">
      <t>テイシュツ</t>
    </rPh>
    <rPh sb="36" eb="38">
      <t>ギジュツ</t>
    </rPh>
    <rPh sb="38" eb="40">
      <t>テイアン</t>
    </rPh>
    <rPh sb="40" eb="41">
      <t>ショ</t>
    </rPh>
    <rPh sb="42" eb="45">
      <t>ソウゴウテキ</t>
    </rPh>
    <rPh sb="46" eb="48">
      <t>ヒョウカ</t>
    </rPh>
    <rPh sb="50" eb="52">
      <t>ケッカ</t>
    </rPh>
    <rPh sb="53" eb="54">
      <t>モット</t>
    </rPh>
    <rPh sb="55" eb="56">
      <t>スグ</t>
    </rPh>
    <rPh sb="61" eb="63">
      <t>ヒョウカ</t>
    </rPh>
    <rPh sb="66" eb="67">
      <t>シャ</t>
    </rPh>
    <rPh sb="68" eb="70">
      <t>ケイヤク</t>
    </rPh>
    <rPh sb="71" eb="74">
      <t>アイテガタ</t>
    </rPh>
    <rPh sb="77" eb="79">
      <t>トクテイ</t>
    </rPh>
    <rPh sb="86" eb="88">
      <t>カンイ</t>
    </rPh>
    <rPh sb="88" eb="91">
      <t>コウボガタ</t>
    </rPh>
    <phoneticPr fontId="3"/>
  </si>
  <si>
    <t>-</t>
    <phoneticPr fontId="3"/>
  </si>
  <si>
    <t>公社</t>
  </si>
  <si>
    <t>国所管</t>
  </si>
  <si>
    <t>最終予定価格は6,809,514円、最終契約金額は6,804,000円</t>
  </si>
  <si>
    <t>平成２７年度　柿田川自然再生検討業務
平成27年4月16日～平成28年3月31日
土木関係建設コンサルタント業務</t>
    <rPh sb="19" eb="21">
      <t>ヘイセイ</t>
    </rPh>
    <rPh sb="23" eb="24">
      <t>ネン</t>
    </rPh>
    <rPh sb="25" eb="26">
      <t>ガツ</t>
    </rPh>
    <rPh sb="28" eb="29">
      <t>ニチ</t>
    </rPh>
    <rPh sb="30" eb="32">
      <t>ヘイセイ</t>
    </rPh>
    <rPh sb="34" eb="35">
      <t>ネン</t>
    </rPh>
    <rPh sb="36" eb="37">
      <t>ガツ</t>
    </rPh>
    <rPh sb="39" eb="40">
      <t>ニチ</t>
    </rPh>
    <rPh sb="41" eb="43">
      <t>ドボク</t>
    </rPh>
    <rPh sb="43" eb="45">
      <t>カンケイ</t>
    </rPh>
    <rPh sb="45" eb="47">
      <t>ケンセツ</t>
    </rPh>
    <rPh sb="54" eb="56">
      <t>ギョウム</t>
    </rPh>
    <phoneticPr fontId="3"/>
  </si>
  <si>
    <t>分任支出負担行為担当官
中部地方整備局沼津河川国道事務所長_x000D_
梅村　幸一郎
沼津市下香貫外原3244-2</t>
    <phoneticPr fontId="3"/>
  </si>
  <si>
    <t>（公財）リバーフロント研究所
東京都中央区新川１－１７－２４</t>
  </si>
  <si>
    <t>会計法第２９条の３第４項及び予決令第１０２条の４第３号
　本業務は、柿田川における植物に関する調査及び検討、堆積土砂撤去及び河岸洗掘対策による環境への影響の評価、柿田川自然再生計画の評価を行うものである。　　　　　　　　　　　　　　　　　　　　　　　　　　　　　　　
　当該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phoneticPr fontId="3"/>
  </si>
  <si>
    <t>-</t>
  </si>
  <si>
    <t>公財</t>
  </si>
  <si>
    <t>最終予定価格は20,930,400円、最終契約金額は20,898,000円</t>
  </si>
  <si>
    <t>中部地方整備局</t>
    <rPh sb="0" eb="2">
      <t>チュウブ</t>
    </rPh>
    <rPh sb="2" eb="4">
      <t>チホウ</t>
    </rPh>
    <rPh sb="4" eb="7">
      <t>セイビキョク</t>
    </rPh>
    <phoneticPr fontId="3"/>
  </si>
  <si>
    <t>淀川生態環境解析調査業務
大阪府枚方市新町２丁目２番１０号他（淀川河川事務所及びその管内）
平成２７年４月１７日～平成２８年３月３１日
土木関係建設コンサルタント業務</t>
    <rPh sb="0" eb="2">
      <t>ヨドガワ</t>
    </rPh>
    <rPh sb="2" eb="4">
      <t>セイタイ</t>
    </rPh>
    <rPh sb="4" eb="6">
      <t>カンキョウ</t>
    </rPh>
    <rPh sb="6" eb="8">
      <t>カイセキ</t>
    </rPh>
    <rPh sb="8" eb="10">
      <t>チョウサ</t>
    </rPh>
    <rPh sb="10" eb="12">
      <t>ギョウム</t>
    </rPh>
    <rPh sb="13" eb="16">
      <t>オオサカフ</t>
    </rPh>
    <rPh sb="16" eb="19">
      <t>ヒラカタシ</t>
    </rPh>
    <rPh sb="19" eb="21">
      <t>シンマチ</t>
    </rPh>
    <rPh sb="22" eb="24">
      <t>チョウメ</t>
    </rPh>
    <rPh sb="25" eb="26">
      <t>バン</t>
    </rPh>
    <rPh sb="28" eb="29">
      <t>ゴウ</t>
    </rPh>
    <rPh sb="29" eb="30">
      <t>タ</t>
    </rPh>
    <rPh sb="31" eb="33">
      <t>ヨドガワ</t>
    </rPh>
    <rPh sb="33" eb="35">
      <t>カセン</t>
    </rPh>
    <rPh sb="35" eb="38">
      <t>ジムショ</t>
    </rPh>
    <rPh sb="38" eb="39">
      <t>オヨ</t>
    </rPh>
    <rPh sb="42" eb="44">
      <t>カンナイ</t>
    </rPh>
    <rPh sb="46" eb="48">
      <t>ヘイセイ</t>
    </rPh>
    <rPh sb="50" eb="51">
      <t>ネン</t>
    </rPh>
    <rPh sb="52" eb="53">
      <t>ガツ</t>
    </rPh>
    <rPh sb="55" eb="56">
      <t>ニチ</t>
    </rPh>
    <rPh sb="57" eb="59">
      <t>ヘイセイ</t>
    </rPh>
    <rPh sb="61" eb="62">
      <t>ネン</t>
    </rPh>
    <rPh sb="63" eb="64">
      <t>ガツ</t>
    </rPh>
    <rPh sb="66" eb="67">
      <t>ニチ</t>
    </rPh>
    <rPh sb="68" eb="70">
      <t>ドボク</t>
    </rPh>
    <rPh sb="70" eb="72">
      <t>カンケイ</t>
    </rPh>
    <rPh sb="72" eb="74">
      <t>ケンセツ</t>
    </rPh>
    <rPh sb="81" eb="83">
      <t>ギョウム</t>
    </rPh>
    <phoneticPr fontId="3"/>
  </si>
  <si>
    <t>分任支出負担行為担当官
近畿地方整備局
淀川河川事務所長
梅田　和男
大阪府枚方市新町２丁目２番１０号</t>
    <rPh sb="0" eb="2">
      <t>ブンニン</t>
    </rPh>
    <rPh sb="2" eb="4">
      <t>シシュツ</t>
    </rPh>
    <rPh sb="4" eb="6">
      <t>フタン</t>
    </rPh>
    <rPh sb="6" eb="8">
      <t>コウイ</t>
    </rPh>
    <rPh sb="8" eb="11">
      <t>タントウカン</t>
    </rPh>
    <rPh sb="12" eb="14">
      <t>キンキ</t>
    </rPh>
    <rPh sb="14" eb="16">
      <t>チホウ</t>
    </rPh>
    <rPh sb="16" eb="19">
      <t>セイビキョク</t>
    </rPh>
    <rPh sb="20" eb="22">
      <t>ヨドガワ</t>
    </rPh>
    <rPh sb="22" eb="24">
      <t>カセン</t>
    </rPh>
    <rPh sb="24" eb="26">
      <t>ジム</t>
    </rPh>
    <rPh sb="26" eb="28">
      <t>ショチョウ</t>
    </rPh>
    <rPh sb="29" eb="31">
      <t>ウメダ</t>
    </rPh>
    <rPh sb="32" eb="34">
      <t>カズオ</t>
    </rPh>
    <rPh sb="35" eb="38">
      <t>オオサカフ</t>
    </rPh>
    <rPh sb="38" eb="41">
      <t>ヒラカタシ</t>
    </rPh>
    <rPh sb="41" eb="43">
      <t>シンマチ</t>
    </rPh>
    <rPh sb="44" eb="46">
      <t>チョウメ</t>
    </rPh>
    <rPh sb="47" eb="48">
      <t>バン</t>
    </rPh>
    <rPh sb="50" eb="51">
      <t>ゴウ</t>
    </rPh>
    <phoneticPr fontId="3"/>
  </si>
  <si>
    <t>（公財）河川財団
東京都中央区日本橋小伝馬町１１－９</t>
  </si>
  <si>
    <t>会計法第２９条の３第４項並びに予算決算及び会計令１０２条の４第３号
簡易公募型プロポーザル方式</t>
    <rPh sb="0" eb="3">
      <t>カイケイホウ</t>
    </rPh>
    <rPh sb="3" eb="4">
      <t>ダイ</t>
    </rPh>
    <rPh sb="6" eb="7">
      <t>ジョウ</t>
    </rPh>
    <rPh sb="9" eb="10">
      <t>ダイ</t>
    </rPh>
    <rPh sb="11" eb="12">
      <t>コウ</t>
    </rPh>
    <rPh sb="12" eb="13">
      <t>ナラ</t>
    </rPh>
    <rPh sb="15" eb="17">
      <t>ヨサン</t>
    </rPh>
    <rPh sb="17" eb="19">
      <t>ケッサン</t>
    </rPh>
    <rPh sb="19" eb="20">
      <t>オヨ</t>
    </rPh>
    <rPh sb="21" eb="23">
      <t>カイケイ</t>
    </rPh>
    <rPh sb="23" eb="24">
      <t>レイ</t>
    </rPh>
    <rPh sb="27" eb="28">
      <t>ジョウ</t>
    </rPh>
    <rPh sb="30" eb="31">
      <t>ダイ</t>
    </rPh>
    <rPh sb="32" eb="33">
      <t>ゴウ</t>
    </rPh>
    <rPh sb="34" eb="36">
      <t>カンイ</t>
    </rPh>
    <rPh sb="36" eb="39">
      <t>コウボガタ</t>
    </rPh>
    <rPh sb="45" eb="47">
      <t>ホウシキ</t>
    </rPh>
    <phoneticPr fontId="3"/>
  </si>
  <si>
    <t>最終予定価格は58,870,800円、最終契約金額は55,285,200円</t>
  </si>
  <si>
    <t>近畿地方整備局</t>
    <rPh sb="0" eb="2">
      <t>キンキ</t>
    </rPh>
    <rPh sb="2" eb="4">
      <t>チホウ</t>
    </rPh>
    <rPh sb="4" eb="7">
      <t>セイビキョク</t>
    </rPh>
    <phoneticPr fontId="3"/>
  </si>
  <si>
    <t>淀川河川事業推進地域連携調査業務
大阪府枚方市桜町３－３２　枚方出張所敷地内
平成２７年４月１７日～平成２８年３月３１日
土木関係建設コンサルタント業務</t>
    <rPh sb="0" eb="2">
      <t>ヨドガワ</t>
    </rPh>
    <rPh sb="2" eb="4">
      <t>カセン</t>
    </rPh>
    <rPh sb="4" eb="6">
      <t>ジギョウ</t>
    </rPh>
    <rPh sb="6" eb="8">
      <t>スイシン</t>
    </rPh>
    <rPh sb="8" eb="10">
      <t>チイキ</t>
    </rPh>
    <rPh sb="10" eb="12">
      <t>レンケイ</t>
    </rPh>
    <rPh sb="12" eb="14">
      <t>チョウサ</t>
    </rPh>
    <rPh sb="14" eb="16">
      <t>ギョウム</t>
    </rPh>
    <rPh sb="17" eb="20">
      <t>オオサカフ</t>
    </rPh>
    <rPh sb="20" eb="23">
      <t>ヒラカタシ</t>
    </rPh>
    <rPh sb="23" eb="25">
      <t>サクラマチ</t>
    </rPh>
    <rPh sb="30" eb="32">
      <t>ヒラカタ</t>
    </rPh>
    <rPh sb="32" eb="35">
      <t>シュッチョウショ</t>
    </rPh>
    <rPh sb="35" eb="38">
      <t>シキチナイ</t>
    </rPh>
    <rPh sb="39" eb="41">
      <t>ヘイセイ</t>
    </rPh>
    <rPh sb="43" eb="44">
      <t>ネン</t>
    </rPh>
    <rPh sb="45" eb="46">
      <t>ツキ</t>
    </rPh>
    <rPh sb="48" eb="49">
      <t>ニチ</t>
    </rPh>
    <rPh sb="50" eb="52">
      <t>ヘイセイ</t>
    </rPh>
    <rPh sb="54" eb="55">
      <t>ネン</t>
    </rPh>
    <rPh sb="56" eb="57">
      <t>ガツ</t>
    </rPh>
    <rPh sb="59" eb="60">
      <t>ニチ</t>
    </rPh>
    <rPh sb="61" eb="63">
      <t>ドボク</t>
    </rPh>
    <rPh sb="63" eb="65">
      <t>カンケイ</t>
    </rPh>
    <rPh sb="65" eb="67">
      <t>ケンセツ</t>
    </rPh>
    <rPh sb="74" eb="76">
      <t>ギョウム</t>
    </rPh>
    <phoneticPr fontId="3"/>
  </si>
  <si>
    <t>最終予定価格は52,898,400円、最終契約金額は52,412,400円</t>
  </si>
  <si>
    <t>宇治川・木津川・桂川住民連携協働調査業務
京都府京都市伏見区葭島金井戸町　伏見出張所敷地内
平成２７年４月１７日～平成２８年３月３１日
土木関係建設コンサルタント業務</t>
    <rPh sb="0" eb="3">
      <t>ウジガワ</t>
    </rPh>
    <rPh sb="4" eb="7">
      <t>キヅガワ</t>
    </rPh>
    <rPh sb="8" eb="10">
      <t>カツラガワ</t>
    </rPh>
    <rPh sb="10" eb="12">
      <t>ジュウミン</t>
    </rPh>
    <rPh sb="12" eb="14">
      <t>レンケイ</t>
    </rPh>
    <rPh sb="14" eb="16">
      <t>キョウドウ</t>
    </rPh>
    <rPh sb="16" eb="18">
      <t>チョウサ</t>
    </rPh>
    <rPh sb="18" eb="20">
      <t>ギョウム</t>
    </rPh>
    <rPh sb="21" eb="24">
      <t>キョウトフ</t>
    </rPh>
    <rPh sb="24" eb="27">
      <t>キョウトシ</t>
    </rPh>
    <rPh sb="27" eb="30">
      <t>フシミク</t>
    </rPh>
    <rPh sb="30" eb="32">
      <t>ヨシジマ</t>
    </rPh>
    <rPh sb="32" eb="36">
      <t>カナイドチョウ</t>
    </rPh>
    <rPh sb="37" eb="39">
      <t>フシミ</t>
    </rPh>
    <rPh sb="39" eb="42">
      <t>シュッチョウショ</t>
    </rPh>
    <rPh sb="42" eb="45">
      <t>シキチナイ</t>
    </rPh>
    <rPh sb="46" eb="48">
      <t>ヘイセイ</t>
    </rPh>
    <rPh sb="50" eb="51">
      <t>ネン</t>
    </rPh>
    <rPh sb="52" eb="53">
      <t>ガツ</t>
    </rPh>
    <rPh sb="55" eb="56">
      <t>ニチ</t>
    </rPh>
    <rPh sb="57" eb="59">
      <t>ヘイセイ</t>
    </rPh>
    <rPh sb="61" eb="62">
      <t>ネン</t>
    </rPh>
    <rPh sb="63" eb="64">
      <t>ガツ</t>
    </rPh>
    <rPh sb="66" eb="67">
      <t>ニチ</t>
    </rPh>
    <rPh sb="68" eb="70">
      <t>ドボク</t>
    </rPh>
    <rPh sb="70" eb="72">
      <t>カンケイ</t>
    </rPh>
    <rPh sb="72" eb="74">
      <t>ケンセツ</t>
    </rPh>
    <rPh sb="81" eb="83">
      <t>ギョウム</t>
    </rPh>
    <phoneticPr fontId="3"/>
  </si>
  <si>
    <t>最終予定価格は37,184,400円、最終契約金額は36,968,400円</t>
  </si>
  <si>
    <t>徳山下松港徳山地区浚渫工事に伴う船舶航行安全対策検討業務
－
H27.4.16～H27.9.15
建設コンサルタント等</t>
    <rPh sb="49" eb="51">
      <t>ケンセツ</t>
    </rPh>
    <rPh sb="58" eb="59">
      <t>トウ</t>
    </rPh>
    <phoneticPr fontId="3"/>
  </si>
  <si>
    <t>分任支出負担行為担当官
中国地方整備局宇部港湾・空港整備事務所長　牧野 武人
宇部市大字妻崎開作３２－１</t>
    <phoneticPr fontId="3"/>
  </si>
  <si>
    <t xml:space="preserve">（公社）瀬戸内海海上安全協会
広島県広島市南区的場町１-３-６ </t>
    <phoneticPr fontId="3"/>
  </si>
  <si>
    <t>会計法第29条の3第4項
簡易公募型プロポーザル方式を採用し、提出された技術提案書を総合的に評価した結果、最も優れていると評価された者を契約の相手方として特定したため。
（簡易公募型プロポーザル）</t>
    <phoneticPr fontId="3"/>
  </si>
  <si>
    <t>公社</t>
    <rPh sb="0" eb="2">
      <t>コウシャ</t>
    </rPh>
    <phoneticPr fontId="3"/>
  </si>
  <si>
    <t>1者</t>
    <rPh sb="1" eb="2">
      <t>シャ</t>
    </rPh>
    <phoneticPr fontId="3"/>
  </si>
  <si>
    <t>最終予定価格は12,739,606円、最終契約金額は12,420,000円</t>
  </si>
  <si>
    <t>平成２７年度霞ヶ浦環境等計画検討業務
霞ヶ浦河川事務所管内
H27.4.23～H28.3.31
土木関係建設コンサルタント業務</t>
    <rPh sb="27" eb="29">
      <t>カンナイ</t>
    </rPh>
    <phoneticPr fontId="3"/>
  </si>
  <si>
    <t>分任支出負担行為担当官
関東地方整備局
霞ヶ浦河川事務所長
白土　正美　　　　　　　　　　　　　　　　茨城県潮来市潮来３５１０</t>
    <rPh sb="30" eb="31">
      <t>シロ</t>
    </rPh>
    <rPh sb="31" eb="32">
      <t>ツチ</t>
    </rPh>
    <rPh sb="33" eb="35">
      <t>マサミ</t>
    </rPh>
    <phoneticPr fontId="3"/>
  </si>
  <si>
    <t>会計法第２９条の３第４項
予算決算及び会計令第１０２条の４第３号
本業務は、霞ヶ浦河川整備計画における検討及び資料作成等に関する業務である。
本業務を遂行するためには、高度な技術や経験を必要とすることから、「霞ヶ浦の河川整備計画を作成する上で配慮すべき事項」について技術提案を求め、公平性、透明性及び客観性が確保される簡易公募型プロポーザル方式により選定を行った。
（公財）河川財団は、技術提案書を踏まえ当該業務を実施するのにふさわしい業者であり、上記業者と契約を行うものである。</t>
    <rPh sb="33" eb="34">
      <t>ホン</t>
    </rPh>
    <rPh sb="34" eb="36">
      <t>ギョウム</t>
    </rPh>
    <rPh sb="38" eb="41">
      <t>カスミガウラ</t>
    </rPh>
    <rPh sb="41" eb="43">
      <t>カセン</t>
    </rPh>
    <rPh sb="43" eb="45">
      <t>セイビ</t>
    </rPh>
    <rPh sb="45" eb="47">
      <t>ケイカク</t>
    </rPh>
    <rPh sb="51" eb="53">
      <t>ケントウ</t>
    </rPh>
    <rPh sb="53" eb="54">
      <t>オヨ</t>
    </rPh>
    <rPh sb="55" eb="57">
      <t>シリョウ</t>
    </rPh>
    <rPh sb="57" eb="59">
      <t>サクセイ</t>
    </rPh>
    <rPh sb="59" eb="60">
      <t>ナド</t>
    </rPh>
    <rPh sb="61" eb="62">
      <t>カン</t>
    </rPh>
    <rPh sb="64" eb="66">
      <t>ギョウム</t>
    </rPh>
    <rPh sb="108" eb="110">
      <t>カセン</t>
    </rPh>
    <rPh sb="110" eb="112">
      <t>セイビ</t>
    </rPh>
    <phoneticPr fontId="3"/>
  </si>
  <si>
    <t>最終契約金額は25,272,000円</t>
  </si>
  <si>
    <t>関東地方整備局</t>
    <rPh sb="0" eb="2">
      <t>カントウ</t>
    </rPh>
    <rPh sb="2" eb="4">
      <t>チホウ</t>
    </rPh>
    <rPh sb="4" eb="7">
      <t>セイビキョク</t>
    </rPh>
    <phoneticPr fontId="3"/>
  </si>
  <si>
    <t>旭川水辺利用推進検討業務_x000D_
岡山県岡山市北区_x000D_
履行期限　平成28年3月20日_x000D_
土木関係建設コンサルタント業務</t>
    <phoneticPr fontId="3"/>
  </si>
  <si>
    <t>分任支出負担行為担当官_x000D_
中国地方整備局_x000D_
岡山河川事務所長　園田　敏宏_x000D_
岡山県岡山市北区鹿田町2-4-36</t>
    <phoneticPr fontId="3"/>
  </si>
  <si>
    <t>会計法第２９条の３第４項及び予決令第１０２条の４第３項
本業務の実施においてはプロポーザル方式を採用し、配置予定技術者の経験及び能力、実施方針・実施フロー・工程表・その他、特定テーマに関する技術提案について総合的に評価を行った結果、当該業者が本業務を適切に遂行できる者と判断し、契約の相手方として特定した。</t>
    <rPh sb="0" eb="3">
      <t>カイケイホウ</t>
    </rPh>
    <rPh sb="3" eb="4">
      <t>ダイ</t>
    </rPh>
    <rPh sb="6" eb="7">
      <t>ジョウ</t>
    </rPh>
    <rPh sb="9" eb="10">
      <t>ダイ</t>
    </rPh>
    <rPh sb="11" eb="12">
      <t>コウ</t>
    </rPh>
    <rPh sb="12" eb="13">
      <t>オヨ</t>
    </rPh>
    <rPh sb="14" eb="16">
      <t>ヨケツ</t>
    </rPh>
    <rPh sb="16" eb="17">
      <t>レイ</t>
    </rPh>
    <rPh sb="17" eb="18">
      <t>ダイ</t>
    </rPh>
    <rPh sb="21" eb="22">
      <t>ジョウ</t>
    </rPh>
    <rPh sb="24" eb="25">
      <t>ダイ</t>
    </rPh>
    <rPh sb="26" eb="27">
      <t>コウ</t>
    </rPh>
    <rPh sb="28" eb="29">
      <t>ホン</t>
    </rPh>
    <rPh sb="29" eb="31">
      <t>ギョウム</t>
    </rPh>
    <rPh sb="32" eb="34">
      <t>ジッシ</t>
    </rPh>
    <rPh sb="45" eb="47">
      <t>ホウシキ</t>
    </rPh>
    <rPh sb="48" eb="50">
      <t>サイヨウ</t>
    </rPh>
    <rPh sb="52" eb="54">
      <t>ハイチ</t>
    </rPh>
    <phoneticPr fontId="3"/>
  </si>
  <si>
    <t>公財</t>
    <rPh sb="0" eb="1">
      <t>コウ</t>
    </rPh>
    <rPh sb="1" eb="2">
      <t>ザイ</t>
    </rPh>
    <phoneticPr fontId="10"/>
  </si>
  <si>
    <t>国所管</t>
    <rPh sb="0" eb="1">
      <t>クニ</t>
    </rPh>
    <rPh sb="1" eb="3">
      <t>ショカン</t>
    </rPh>
    <phoneticPr fontId="3"/>
  </si>
  <si>
    <t>最終予定価格は26,632,800円、最終契約金額は26,632,800円</t>
  </si>
  <si>
    <t>中国地方整備局</t>
    <rPh sb="0" eb="2">
      <t>チュウゴク</t>
    </rPh>
    <rPh sb="2" eb="4">
      <t>チホウ</t>
    </rPh>
    <rPh sb="4" eb="7">
      <t>セイビキョク</t>
    </rPh>
    <phoneticPr fontId="3"/>
  </si>
  <si>
    <t>Ｈ２７渡良瀬遊水地エリア生息環境検討業務
利根川上流河川事務所管内
Ｈ27.5.14～Ｈ28.3.25
土木関係建設コンサルタント業務</t>
    <rPh sb="3" eb="6">
      <t>ワタラセ</t>
    </rPh>
    <rPh sb="6" eb="9">
      <t>ユウスイチ</t>
    </rPh>
    <rPh sb="12" eb="14">
      <t>セイソク</t>
    </rPh>
    <rPh sb="14" eb="16">
      <t>カンキョウ</t>
    </rPh>
    <rPh sb="16" eb="18">
      <t>ケントウ</t>
    </rPh>
    <rPh sb="18" eb="20">
      <t>ギョウム</t>
    </rPh>
    <rPh sb="21" eb="24">
      <t>トネガワ</t>
    </rPh>
    <rPh sb="24" eb="26">
      <t>ジョウリュウ</t>
    </rPh>
    <rPh sb="26" eb="28">
      <t>カセン</t>
    </rPh>
    <rPh sb="28" eb="31">
      <t>ジムショ</t>
    </rPh>
    <rPh sb="31" eb="33">
      <t>カンナイ</t>
    </rPh>
    <rPh sb="52" eb="54">
      <t>ドボク</t>
    </rPh>
    <rPh sb="54" eb="56">
      <t>カンケイ</t>
    </rPh>
    <rPh sb="56" eb="58">
      <t>ケンセツ</t>
    </rPh>
    <rPh sb="65" eb="67">
      <t>ギョウム</t>
    </rPh>
    <phoneticPr fontId="3"/>
  </si>
  <si>
    <t>分任支出負担行為担当官　
関東地方整備局
利根川上流河川事務所長
横森　源治
埼玉県久喜市栗橋北二丁目１９番１号</t>
    <rPh sb="33" eb="35">
      <t>ヨコモリ</t>
    </rPh>
    <rPh sb="36" eb="38">
      <t>ゲンジ</t>
    </rPh>
    <phoneticPr fontId="3"/>
  </si>
  <si>
    <t>（公財）日本生態系協会
東京都豊島区西池袋２－３０－２０</t>
  </si>
  <si>
    <t>会計法第２９条の３第４項
予決令第１０２条の４第３号
本業務は、関東地域におけるエコロジカルネットワーク形成のため、渡良瀬遊水地エリア及び周辺における環境の調査・検証を行い、指標種コウノトリ・トキの生息に適した、河川環境の保全・創出を検討するものである。
本業務を遂行するためには、高度な知識や経験を必要とすることから、利根川上流管内における採餌環境のポテンシャルを踏まえ、指標種の効果的な生息環境の保全整備方策の検討方法などを含めた技術提案を求め、公平性、透明性及び客観性が確保される簡易公募プロポーザル方式により選定を行った。
公益財団法人日本生態系協会は、技術提案書をふまえ当該業務を実施するのにふさわしい業者であり、上記業者と契約を行うものである。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27" eb="28">
      <t>ホン</t>
    </rPh>
    <rPh sb="28" eb="30">
      <t>ギョウム</t>
    </rPh>
    <rPh sb="32" eb="34">
      <t>カントウ</t>
    </rPh>
    <rPh sb="34" eb="36">
      <t>チイキ</t>
    </rPh>
    <rPh sb="52" eb="54">
      <t>ケイセイ</t>
    </rPh>
    <rPh sb="58" eb="61">
      <t>ワタラセ</t>
    </rPh>
    <rPh sb="128" eb="129">
      <t>ホン</t>
    </rPh>
    <rPh sb="129" eb="131">
      <t>ギョウム</t>
    </rPh>
    <rPh sb="132" eb="134">
      <t>スイコウ</t>
    </rPh>
    <rPh sb="141" eb="143">
      <t>コウド</t>
    </rPh>
    <rPh sb="144" eb="146">
      <t>チシキ</t>
    </rPh>
    <rPh sb="147" eb="149">
      <t>ケイケン</t>
    </rPh>
    <rPh sb="150" eb="152">
      <t>ヒツヨウ</t>
    </rPh>
    <rPh sb="160" eb="163">
      <t>トネガワ</t>
    </rPh>
    <rPh sb="163" eb="165">
      <t>ジョウリュウ</t>
    </rPh>
    <rPh sb="165" eb="167">
      <t>カンナイ</t>
    </rPh>
    <rPh sb="214" eb="215">
      <t>フク</t>
    </rPh>
    <rPh sb="217" eb="219">
      <t>ギジュツ</t>
    </rPh>
    <rPh sb="219" eb="221">
      <t>テイアン</t>
    </rPh>
    <rPh sb="222" eb="223">
      <t>モト</t>
    </rPh>
    <rPh sb="225" eb="228">
      <t>コウヘイセイ</t>
    </rPh>
    <rPh sb="229" eb="232">
      <t>トウメイセイ</t>
    </rPh>
    <rPh sb="232" eb="233">
      <t>オヨ</t>
    </rPh>
    <rPh sb="234" eb="237">
      <t>キャッカンセイ</t>
    </rPh>
    <rPh sb="238" eb="240">
      <t>カクホ</t>
    </rPh>
    <rPh sb="243" eb="245">
      <t>カンイ</t>
    </rPh>
    <rPh sb="245" eb="247">
      <t>コウボ</t>
    </rPh>
    <rPh sb="253" eb="255">
      <t>ホウシキ</t>
    </rPh>
    <rPh sb="258" eb="260">
      <t>センテイ</t>
    </rPh>
    <rPh sb="261" eb="262">
      <t>オコナ</t>
    </rPh>
    <rPh sb="266" eb="270">
      <t>コウエキザイダン</t>
    </rPh>
    <rPh sb="270" eb="272">
      <t>ホウジン</t>
    </rPh>
    <rPh sb="272" eb="274">
      <t>ニホン</t>
    </rPh>
    <rPh sb="274" eb="277">
      <t>セイタイケイ</t>
    </rPh>
    <rPh sb="277" eb="279">
      <t>キョウカイ</t>
    </rPh>
    <rPh sb="281" eb="283">
      <t>ギジュツ</t>
    </rPh>
    <rPh sb="283" eb="286">
      <t>テイアンショ</t>
    </rPh>
    <rPh sb="290" eb="292">
      <t>トウガイ</t>
    </rPh>
    <rPh sb="292" eb="294">
      <t>ギョウム</t>
    </rPh>
    <rPh sb="295" eb="297">
      <t>ジッシ</t>
    </rPh>
    <rPh sb="306" eb="308">
      <t>ギョウシャ</t>
    </rPh>
    <rPh sb="312" eb="314">
      <t>ジョウキ</t>
    </rPh>
    <rPh sb="314" eb="316">
      <t>ギョウシャ</t>
    </rPh>
    <rPh sb="317" eb="319">
      <t>ケイヤク</t>
    </rPh>
    <rPh sb="320" eb="321">
      <t>オコナ</t>
    </rPh>
    <phoneticPr fontId="3"/>
  </si>
  <si>
    <t>最終契約金額は32,443,200円</t>
  </si>
  <si>
    <t>苅田港航行安全対策業務         
H27.5.15～H27.9.30
建設コンサルタント等</t>
    <phoneticPr fontId="3"/>
  </si>
  <si>
    <t>分任支出負担行為担当官
九州地方整備局　苅田港湾事務所長　下川　義和
苅田港湾事務所
福岡県京都郡苅田町港町28-2　　　　　　　</t>
    <rPh sb="29" eb="31">
      <t>シモカワ</t>
    </rPh>
    <rPh sb="32" eb="34">
      <t>ヨシカズ</t>
    </rPh>
    <phoneticPr fontId="3"/>
  </si>
  <si>
    <t>（公社）西部海難防止協会
北九州市門司区港町７－８</t>
    <phoneticPr fontId="3"/>
  </si>
  <si>
    <t>会計法第29条の3第4項（簡易公募型プロポーザル）
簡易公募型プロポーザル方式を採用し、提出された技術提案書を総合的に評価した結果、最も優れていると評価された者を契約の相手方として特定したため。
（公募）</t>
    <phoneticPr fontId="3"/>
  </si>
  <si>
    <t/>
  </si>
  <si>
    <t>平成２７年度　吉野川流域生態系ネットワーク形成検討業務
徳島河川国道事務所
平成27年5月23日から
平成28年3月18日まで
土木関係建設コンサルタント業務</t>
    <phoneticPr fontId="3"/>
  </si>
  <si>
    <t>分任支出負担行為担当官　四国地方整備局　徳島河川国道事務所長　竹島　睦
徳島河川国道事務所　徳島県徳島市上吉野町３丁目３５</t>
    <phoneticPr fontId="3"/>
  </si>
  <si>
    <t>本業務は吉野川流域（徳島県内）を対象として生態系ネットワーク形成を図るため、流域における生態系の現状を調査し、整理するとともに、吉野川流域生態系ネットワーク検討委員会を踏まえて、良好な生態系ネットワーク形成の観点からの課題や目標、基本方針、プロジェクトの概要をとりまとめるものである。また、検討委員会に必要な資料作成等運営を行うものである。　公募により技術提案書を求めたところ、１社から提出があり、これを総合的に評価した結果求める業務内容等に合致し最も優れた提案を行ったと認められる上記業者を特定したものである。　よって会計法２９条の３第４項及び、予算決算及び会計令第１０２条の４第３号により、随意契約を行うものである。</t>
    <phoneticPr fontId="3"/>
  </si>
  <si>
    <t>四国地方整備局</t>
    <rPh sb="0" eb="2">
      <t>シコク</t>
    </rPh>
    <rPh sb="2" eb="4">
      <t>チホウ</t>
    </rPh>
    <rPh sb="4" eb="7">
      <t>セイビキョク</t>
    </rPh>
    <phoneticPr fontId="3"/>
  </si>
  <si>
    <t>猪名川流域環境調査とりまとめ業務
大阪府池田市上池田２丁目２番３９号（猪名川河川事務所管内）
平成２７年５月２９日～平成２８年２月２６日
土木関係建設コンサルタント業務</t>
    <rPh sb="0" eb="3">
      <t>イナガワ</t>
    </rPh>
    <rPh sb="3" eb="5">
      <t>リュウイキ</t>
    </rPh>
    <rPh sb="5" eb="7">
      <t>カンキョウ</t>
    </rPh>
    <rPh sb="7" eb="9">
      <t>チョウサ</t>
    </rPh>
    <rPh sb="14" eb="16">
      <t>ギョウム</t>
    </rPh>
    <rPh sb="17" eb="20">
      <t>オオサカフ</t>
    </rPh>
    <rPh sb="20" eb="23">
      <t>イケダシ</t>
    </rPh>
    <rPh sb="23" eb="24">
      <t>ウエ</t>
    </rPh>
    <rPh sb="24" eb="26">
      <t>イケダ</t>
    </rPh>
    <rPh sb="27" eb="29">
      <t>チョウメ</t>
    </rPh>
    <rPh sb="30" eb="31">
      <t>バン</t>
    </rPh>
    <rPh sb="33" eb="34">
      <t>ゴウ</t>
    </rPh>
    <rPh sb="35" eb="38">
      <t>イナガワ</t>
    </rPh>
    <rPh sb="38" eb="40">
      <t>カセン</t>
    </rPh>
    <rPh sb="40" eb="43">
      <t>ジムショ</t>
    </rPh>
    <rPh sb="43" eb="45">
      <t>カンナイ</t>
    </rPh>
    <rPh sb="47" eb="49">
      <t>ヘイセイ</t>
    </rPh>
    <rPh sb="51" eb="52">
      <t>ネン</t>
    </rPh>
    <rPh sb="53" eb="54">
      <t>ガツ</t>
    </rPh>
    <rPh sb="56" eb="57">
      <t>ヒ</t>
    </rPh>
    <rPh sb="58" eb="60">
      <t>ヘイセイ</t>
    </rPh>
    <rPh sb="62" eb="63">
      <t>ネン</t>
    </rPh>
    <rPh sb="64" eb="65">
      <t>ガツ</t>
    </rPh>
    <rPh sb="67" eb="68">
      <t>ヒ</t>
    </rPh>
    <rPh sb="69" eb="71">
      <t>ドボク</t>
    </rPh>
    <rPh sb="71" eb="73">
      <t>カンケイ</t>
    </rPh>
    <rPh sb="73" eb="75">
      <t>ケンセツ</t>
    </rPh>
    <rPh sb="82" eb="84">
      <t>ギョウム</t>
    </rPh>
    <phoneticPr fontId="3"/>
  </si>
  <si>
    <t>分任支出負担行為担当官近畿地方整備局猪名川河川事務所長　山下　尚
大阪府池田市上池田２丁目２番３９号</t>
    <rPh sb="0" eb="2">
      <t>ブンニン</t>
    </rPh>
    <rPh sb="2" eb="4">
      <t>シシュツ</t>
    </rPh>
    <rPh sb="4" eb="6">
      <t>フタン</t>
    </rPh>
    <rPh sb="6" eb="8">
      <t>コウイ</t>
    </rPh>
    <rPh sb="8" eb="11">
      <t>タントウカン</t>
    </rPh>
    <rPh sb="11" eb="13">
      <t>キンキ</t>
    </rPh>
    <rPh sb="13" eb="15">
      <t>チホウ</t>
    </rPh>
    <rPh sb="15" eb="18">
      <t>セイビキョク</t>
    </rPh>
    <rPh sb="18" eb="21">
      <t>イナガワ</t>
    </rPh>
    <rPh sb="21" eb="23">
      <t>カセン</t>
    </rPh>
    <rPh sb="23" eb="26">
      <t>ジムショ</t>
    </rPh>
    <rPh sb="26" eb="27">
      <t>チョウ</t>
    </rPh>
    <rPh sb="28" eb="30">
      <t>ヤマシタ</t>
    </rPh>
    <rPh sb="31" eb="32">
      <t>ナオ</t>
    </rPh>
    <rPh sb="33" eb="36">
      <t>オオサカフ</t>
    </rPh>
    <rPh sb="36" eb="39">
      <t>イケダシ</t>
    </rPh>
    <rPh sb="39" eb="40">
      <t>ウエ</t>
    </rPh>
    <rPh sb="40" eb="42">
      <t>イケダ</t>
    </rPh>
    <rPh sb="43" eb="45">
      <t>チョウメ</t>
    </rPh>
    <rPh sb="46" eb="47">
      <t>バン</t>
    </rPh>
    <rPh sb="49" eb="50">
      <t>ゴウ</t>
    </rPh>
    <phoneticPr fontId="3"/>
  </si>
  <si>
    <t>最終予定価格は20,952,000円、最終契約金額は20,736,000円</t>
  </si>
  <si>
    <t>Ｈ２７利根川上流河川管理改善策検討業務
利根川上流河川事務所管内
Ｈ27.5.30～Ｈ28.3.25
土木関係建設コンサルタント業務</t>
    <rPh sb="3" eb="6">
      <t>トネガワ</t>
    </rPh>
    <rPh sb="6" eb="8">
      <t>ジョウリュウ</t>
    </rPh>
    <rPh sb="8" eb="10">
      <t>カセン</t>
    </rPh>
    <rPh sb="10" eb="12">
      <t>カンリ</t>
    </rPh>
    <rPh sb="12" eb="14">
      <t>カイゼン</t>
    </rPh>
    <rPh sb="14" eb="15">
      <t>サク</t>
    </rPh>
    <rPh sb="15" eb="17">
      <t>ケントウ</t>
    </rPh>
    <rPh sb="17" eb="19">
      <t>ギョウム</t>
    </rPh>
    <rPh sb="20" eb="23">
      <t>トネガワ</t>
    </rPh>
    <rPh sb="23" eb="25">
      <t>ジョウリュウ</t>
    </rPh>
    <rPh sb="25" eb="27">
      <t>カセン</t>
    </rPh>
    <rPh sb="27" eb="30">
      <t>ジムショ</t>
    </rPh>
    <rPh sb="30" eb="32">
      <t>カンナイ</t>
    </rPh>
    <rPh sb="51" eb="53">
      <t>ドボク</t>
    </rPh>
    <rPh sb="53" eb="55">
      <t>カンケイ</t>
    </rPh>
    <rPh sb="55" eb="57">
      <t>ケンセツ</t>
    </rPh>
    <rPh sb="64" eb="66">
      <t>ギョウム</t>
    </rPh>
    <phoneticPr fontId="3"/>
  </si>
  <si>
    <t>会計法第２９条の３第４項
予決令第１０２条の４第３号
本業務は、利根川上流管内で抱える河川整備等における個別課題の解決に向けた作業計画を作成し、具体的な解決策を所内会議等に諮りながら、課題解決の推進を図るとともに、河川管理上の課題である「河道内樹木管理」及び「堤防植生管理」についても、各管理計画の立案に向けた具体的な検討を行うものである。
本業務を遂行するためには、高度な技術や経験を必要とすることから、堤防植生管理計画（案）を策定する上での留意すべき事項などを含めた技術提案を求め、公平性、透明性及び客観性が確保される簡易公募型プロポーザル方式により選定を行った。
公益財団法人河川「財団は、技術提案書を踏まえ当該業務を実施するのにふさわしい業者であり、上記業者と契約を行うものである。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27" eb="28">
      <t>ホン</t>
    </rPh>
    <rPh sb="28" eb="30">
      <t>ギョウム</t>
    </rPh>
    <rPh sb="32" eb="35">
      <t>トネガワ</t>
    </rPh>
    <rPh sb="35" eb="37">
      <t>ジョウリュウ</t>
    </rPh>
    <rPh sb="37" eb="39">
      <t>カンナイ</t>
    </rPh>
    <rPh sb="40" eb="41">
      <t>カカ</t>
    </rPh>
    <rPh sb="43" eb="45">
      <t>カセン</t>
    </rPh>
    <rPh sb="45" eb="47">
      <t>セイビ</t>
    </rPh>
    <rPh sb="47" eb="48">
      <t>ナド</t>
    </rPh>
    <rPh sb="52" eb="54">
      <t>コベツ</t>
    </rPh>
    <rPh sb="57" eb="59">
      <t>カイケツ</t>
    </rPh>
    <rPh sb="60" eb="61">
      <t>ム</t>
    </rPh>
    <rPh sb="63" eb="65">
      <t>サギョウ</t>
    </rPh>
    <rPh sb="65" eb="67">
      <t>ケイカク</t>
    </rPh>
    <rPh sb="68" eb="70">
      <t>サクセイ</t>
    </rPh>
    <rPh sb="72" eb="75">
      <t>グタイテキ</t>
    </rPh>
    <rPh sb="76" eb="79">
      <t>カイケツサク</t>
    </rPh>
    <rPh sb="80" eb="82">
      <t>ショナイ</t>
    </rPh>
    <rPh sb="82" eb="84">
      <t>カイギ</t>
    </rPh>
    <rPh sb="84" eb="85">
      <t>ナド</t>
    </rPh>
    <rPh sb="86" eb="87">
      <t>ハカ</t>
    </rPh>
    <rPh sb="92" eb="94">
      <t>カダイ</t>
    </rPh>
    <rPh sb="94" eb="96">
      <t>カイケツ</t>
    </rPh>
    <rPh sb="97" eb="99">
      <t>スイシン</t>
    </rPh>
    <rPh sb="100" eb="101">
      <t>ハカ</t>
    </rPh>
    <rPh sb="107" eb="109">
      <t>カセン</t>
    </rPh>
    <rPh sb="109" eb="112">
      <t>カンリジョウ</t>
    </rPh>
    <rPh sb="113" eb="115">
      <t>カダイ</t>
    </rPh>
    <rPh sb="119" eb="121">
      <t>カドウ</t>
    </rPh>
    <rPh sb="121" eb="122">
      <t>ナイ</t>
    </rPh>
    <rPh sb="122" eb="124">
      <t>ジュモク</t>
    </rPh>
    <rPh sb="124" eb="126">
      <t>カンリ</t>
    </rPh>
    <rPh sb="127" eb="128">
      <t>オヨ</t>
    </rPh>
    <rPh sb="130" eb="132">
      <t>テイボウ</t>
    </rPh>
    <rPh sb="132" eb="134">
      <t>ショクセイ</t>
    </rPh>
    <rPh sb="134" eb="136">
      <t>カンリ</t>
    </rPh>
    <rPh sb="143" eb="144">
      <t>カク</t>
    </rPh>
    <rPh sb="144" eb="146">
      <t>カンリ</t>
    </rPh>
    <rPh sb="146" eb="148">
      <t>ケイカク</t>
    </rPh>
    <rPh sb="149" eb="151">
      <t>リツアン</t>
    </rPh>
    <rPh sb="152" eb="153">
      <t>ム</t>
    </rPh>
    <rPh sb="155" eb="158">
      <t>グタイテキ</t>
    </rPh>
    <rPh sb="159" eb="161">
      <t>ケントウ</t>
    </rPh>
    <rPh sb="162" eb="163">
      <t>オコナ</t>
    </rPh>
    <rPh sb="171" eb="172">
      <t>ホン</t>
    </rPh>
    <rPh sb="172" eb="174">
      <t>ギョウム</t>
    </rPh>
    <rPh sb="175" eb="177">
      <t>スイコウ</t>
    </rPh>
    <rPh sb="184" eb="186">
      <t>コウド</t>
    </rPh>
    <rPh sb="187" eb="189">
      <t>ギジュツ</t>
    </rPh>
    <rPh sb="190" eb="192">
      <t>ケイケン</t>
    </rPh>
    <rPh sb="193" eb="195">
      <t>ヒツヨウ</t>
    </rPh>
    <rPh sb="203" eb="205">
      <t>テイボウ</t>
    </rPh>
    <rPh sb="205" eb="207">
      <t>ショクセイ</t>
    </rPh>
    <rPh sb="207" eb="209">
      <t>カンリ</t>
    </rPh>
    <rPh sb="209" eb="211">
      <t>ケイカク</t>
    </rPh>
    <rPh sb="212" eb="213">
      <t>アン</t>
    </rPh>
    <rPh sb="215" eb="217">
      <t>サクテイ</t>
    </rPh>
    <rPh sb="219" eb="220">
      <t>ウエ</t>
    </rPh>
    <rPh sb="222" eb="224">
      <t>リュウイ</t>
    </rPh>
    <rPh sb="227" eb="229">
      <t>ジコウ</t>
    </rPh>
    <rPh sb="232" eb="233">
      <t>フク</t>
    </rPh>
    <rPh sb="235" eb="237">
      <t>ギジュツ</t>
    </rPh>
    <rPh sb="237" eb="239">
      <t>テイアン</t>
    </rPh>
    <rPh sb="240" eb="241">
      <t>モト</t>
    </rPh>
    <rPh sb="243" eb="246">
      <t>コウヘイセイ</t>
    </rPh>
    <rPh sb="247" eb="250">
      <t>トウメイセイ</t>
    </rPh>
    <rPh sb="250" eb="251">
      <t>オヨ</t>
    </rPh>
    <rPh sb="252" eb="255">
      <t>キャッカンセイ</t>
    </rPh>
    <rPh sb="256" eb="258">
      <t>カクホ</t>
    </rPh>
    <rPh sb="261" eb="263">
      <t>カンイ</t>
    </rPh>
    <rPh sb="263" eb="265">
      <t>コウボ</t>
    </rPh>
    <rPh sb="265" eb="266">
      <t>カタ</t>
    </rPh>
    <rPh sb="272" eb="274">
      <t>ホウシキ</t>
    </rPh>
    <rPh sb="277" eb="279">
      <t>センテイ</t>
    </rPh>
    <rPh sb="280" eb="281">
      <t>オコナ</t>
    </rPh>
    <rPh sb="285" eb="289">
      <t>コウエキザイダン</t>
    </rPh>
    <rPh sb="289" eb="291">
      <t>ホウジン</t>
    </rPh>
    <rPh sb="291" eb="293">
      <t>カセン</t>
    </rPh>
    <rPh sb="294" eb="296">
      <t>ザイダン</t>
    </rPh>
    <rPh sb="298" eb="300">
      <t>ギジュツ</t>
    </rPh>
    <rPh sb="300" eb="303">
      <t>テイアンショ</t>
    </rPh>
    <rPh sb="304" eb="305">
      <t>フ</t>
    </rPh>
    <rPh sb="307" eb="309">
      <t>トウガイ</t>
    </rPh>
    <rPh sb="309" eb="311">
      <t>ギョウム</t>
    </rPh>
    <rPh sb="312" eb="314">
      <t>ジッシ</t>
    </rPh>
    <rPh sb="323" eb="325">
      <t>ギョウシャ</t>
    </rPh>
    <rPh sb="329" eb="331">
      <t>ジョウキ</t>
    </rPh>
    <rPh sb="331" eb="333">
      <t>ギョウシャ</t>
    </rPh>
    <rPh sb="334" eb="336">
      <t>ケイヤク</t>
    </rPh>
    <rPh sb="337" eb="338">
      <t>オコナ</t>
    </rPh>
    <phoneticPr fontId="3"/>
  </si>
  <si>
    <t>最終契約金額は44,334,000円</t>
  </si>
  <si>
    <t>円山川河川環境評価指標整理とりまとめ他業務
兵庫県豊岡市津居山地先～兵庫県豊岡市日高町赤崎地先
平成２７年６月２日～平成２８年３月２２日
土木関係建設コンサルタント業務</t>
    <rPh sb="0" eb="3">
      <t>マルヤマガワ</t>
    </rPh>
    <rPh sb="3" eb="5">
      <t>カセン</t>
    </rPh>
    <rPh sb="5" eb="7">
      <t>カンキョウ</t>
    </rPh>
    <rPh sb="7" eb="9">
      <t>ヒョウカ</t>
    </rPh>
    <rPh sb="9" eb="11">
      <t>シヒョウ</t>
    </rPh>
    <rPh sb="11" eb="13">
      <t>セイリ</t>
    </rPh>
    <rPh sb="18" eb="19">
      <t>タ</t>
    </rPh>
    <rPh sb="19" eb="21">
      <t>ギョウム</t>
    </rPh>
    <rPh sb="22" eb="25">
      <t>ヒョウゴケン</t>
    </rPh>
    <rPh sb="25" eb="28">
      <t>トヨオカシ</t>
    </rPh>
    <rPh sb="28" eb="31">
      <t>ツイヤマ</t>
    </rPh>
    <rPh sb="31" eb="33">
      <t>チサキ</t>
    </rPh>
    <rPh sb="34" eb="37">
      <t>ヒョウゴケン</t>
    </rPh>
    <rPh sb="37" eb="40">
      <t>トヨオカシ</t>
    </rPh>
    <rPh sb="40" eb="43">
      <t>ヒダカチョウ</t>
    </rPh>
    <rPh sb="43" eb="45">
      <t>アカサキ</t>
    </rPh>
    <rPh sb="45" eb="47">
      <t>チサキ</t>
    </rPh>
    <rPh sb="48" eb="50">
      <t>ヘイセイ</t>
    </rPh>
    <rPh sb="52" eb="53">
      <t>ネン</t>
    </rPh>
    <rPh sb="54" eb="55">
      <t>ガツ</t>
    </rPh>
    <rPh sb="56" eb="57">
      <t>ヒ</t>
    </rPh>
    <rPh sb="58" eb="60">
      <t>ヘイセイ</t>
    </rPh>
    <rPh sb="62" eb="63">
      <t>ネン</t>
    </rPh>
    <rPh sb="64" eb="65">
      <t>ガツ</t>
    </rPh>
    <rPh sb="67" eb="68">
      <t>ヒ</t>
    </rPh>
    <rPh sb="69" eb="71">
      <t>ドボク</t>
    </rPh>
    <rPh sb="71" eb="73">
      <t>カンケイ</t>
    </rPh>
    <rPh sb="73" eb="75">
      <t>ケンセツ</t>
    </rPh>
    <rPh sb="82" eb="84">
      <t>ギョウム</t>
    </rPh>
    <phoneticPr fontId="3"/>
  </si>
  <si>
    <t>分任支出負担行為担当官　
近畿地方整備局
豊岡河川国道事務所長
別木　孝　
兵庫県豊岡市幸町１０－３</t>
    <rPh sb="32" eb="33">
      <t>ベツ</t>
    </rPh>
    <rPh sb="33" eb="34">
      <t>キ</t>
    </rPh>
    <rPh sb="35" eb="36">
      <t>タカシ</t>
    </rPh>
    <phoneticPr fontId="3"/>
  </si>
  <si>
    <t>最終予定価格は47,001,600円、最終契約金額は45,684,000円</t>
  </si>
  <si>
    <t>大阪湾諸港の施設検討業務
H27.6.2～H27.12.28
建設コンサルタント等</t>
    <rPh sb="0" eb="3">
      <t>オオサカワン</t>
    </rPh>
    <rPh sb="3" eb="5">
      <t>ショコウ</t>
    </rPh>
    <rPh sb="6" eb="8">
      <t>シセツ</t>
    </rPh>
    <rPh sb="8" eb="12">
      <t>ケントウギョウム</t>
    </rPh>
    <phoneticPr fontId="3"/>
  </si>
  <si>
    <t>支出負担行為担当官
近畿地方整備局副局長
池田　薫
近畿地方整備局
神戸市中央区海岸通29</t>
    <phoneticPr fontId="3"/>
  </si>
  <si>
    <t>（公社）日本港湾協会
東京都港区赤坂３丁目３番５号</t>
    <phoneticPr fontId="3"/>
  </si>
  <si>
    <t>会計法第２９条の３第４項
簡易公募型プロポーザル方式により技術提案の公募を行い、契約の相手方を特定した</t>
    <phoneticPr fontId="3"/>
  </si>
  <si>
    <t>最終予定価格は12,646,632円、最終契約金額は12,528,000円</t>
  </si>
  <si>
    <t>中国圏広域地方計画策定業務_x000D_
広島県広島市_x000D_
履行期限　平成28年3月31日_x000D_
土木関係建設コンサルタント業務</t>
    <phoneticPr fontId="3"/>
  </si>
  <si>
    <t>支出負担行為担当官_x000D_
中国地方整備局長　尾藤　勇_x000D_
広島県広島市中区上八丁堀6-30</t>
    <phoneticPr fontId="3"/>
  </si>
  <si>
    <t>（公社）中国地方総合研究センター_x000D_
広島県広島市中区小町４番３３号</t>
  </si>
  <si>
    <t>最終予定価格は16,956,000円、最終契約金額は16,956,000円</t>
  </si>
  <si>
    <t>新門司沖船舶航行安全検討業務
H27.6.5～H28.3.25
建設コンサルタント等</t>
    <phoneticPr fontId="3"/>
  </si>
  <si>
    <t>分任支出負担行為担当官
九州地方整備局　北九州港湾・空港整備事務所長　中道　正人
北九州港湾・空港整備事務所
北九州市門司区西海岸１－４－４０　　　　　　　</t>
    <phoneticPr fontId="3"/>
  </si>
  <si>
    <t>最終予定価格は28,663,884円、最終契約金額は28,328,400円</t>
  </si>
  <si>
    <t>事故発生位置情報を用いた事故分析総合システムの研究開発</t>
    <phoneticPr fontId="3"/>
  </si>
  <si>
    <t>支出負担行為担当官
国土技術政策総合研究所長
岩﨑　泰彦
茨城県つくば市旭１番地</t>
    <phoneticPr fontId="3"/>
  </si>
  <si>
    <t>（公財）交通事故総合分析センター
東京都千代田区猿楽町2丁目7番8号</t>
  </si>
  <si>
    <t xml:space="preserve"> 本委託研究は、2012年から全ての人身事故に附与されることとなった事故発生位置の座標（経度、緯度）を用いて、位置情報の入力支援・品質管理から位置情報を考慮した事故分析までを網羅できる、総合的な事故分析システム（人身事故情報システム）を地理情報システム（GIS）を援用して研究・開発するものである。本システムは事故分析のもっとも基本的な情報基盤であり、細街路、ゾーン３０等これまで十分な分析が行えなかった道路、地域を対象とした分析に加えて、ヒヤリ・ハットデータやドライブレコーダのデータとの連携、沿道の建物用途・土地利用形態・道路線形との関連分析を可能とするものである。
 本委託研究については、国土交通省道路局により設置された学識経験者等からなる新道路技術会議において、あらかじめ研究開発課題の公募を行い、同会議において審査基準に基づき審査された結果、平成25年3月、本研究課題及び委託先（交通事故総合分析センター 山田晴利氏を研究代表者とするグループ）が選定され、平成26年3月及び本年3月の同会議で中間評価が行われ、研究の計画が妥当であると評価されたものである。なお、平成25年度の審査基準、選定結果、平成26年3月及び本年3月の中間評価結果については、国土交通省道路局ホームページ等で詳細に公表されている。
 よって、本委託研究は、審議会等により委託先が決定された者との委託契約に該当するので、会計法第29条の３第４項及び予算決算及び会計令第102条の４第３号の規定により、随意契約するものとする。</t>
    <phoneticPr fontId="3"/>
  </si>
  <si>
    <t>非公表</t>
    <rPh sb="0" eb="3">
      <t>ヒコウヒョウ</t>
    </rPh>
    <phoneticPr fontId="3"/>
  </si>
  <si>
    <t>国総研（つくば）</t>
  </si>
  <si>
    <t>松山港外港地区航行安全管理業務
H27.6.26～H27.11.16
建設コンサルタント等</t>
    <rPh sb="0" eb="3">
      <t>マツヤマコウ</t>
    </rPh>
    <rPh sb="3" eb="5">
      <t>ガイコウ</t>
    </rPh>
    <rPh sb="5" eb="7">
      <t>チク</t>
    </rPh>
    <rPh sb="7" eb="9">
      <t>コウコウ</t>
    </rPh>
    <rPh sb="9" eb="11">
      <t>アンゼン</t>
    </rPh>
    <rPh sb="11" eb="13">
      <t>カンリ</t>
    </rPh>
    <rPh sb="13" eb="15">
      <t>ギョウム</t>
    </rPh>
    <rPh sb="35" eb="37">
      <t>ケンセツ</t>
    </rPh>
    <rPh sb="44" eb="45">
      <t>トウ</t>
    </rPh>
    <phoneticPr fontId="3"/>
  </si>
  <si>
    <t>分任支出負担行為担当官　四国地方整備局松山港湾・空港整備事務所長　平野　智
松山港湾・空港整備事務所
愛媛県松山市海岸通2426-1</t>
    <rPh sb="0" eb="1">
      <t>ブン</t>
    </rPh>
    <rPh sb="1" eb="2">
      <t>ニン</t>
    </rPh>
    <rPh sb="2" eb="4">
      <t>シシュツ</t>
    </rPh>
    <rPh sb="4" eb="6">
      <t>フタン</t>
    </rPh>
    <rPh sb="6" eb="8">
      <t>コウイ</t>
    </rPh>
    <rPh sb="8" eb="11">
      <t>タントウカン</t>
    </rPh>
    <rPh sb="12" eb="14">
      <t>シコク</t>
    </rPh>
    <rPh sb="14" eb="16">
      <t>チホウ</t>
    </rPh>
    <rPh sb="16" eb="19">
      <t>セイビキョク</t>
    </rPh>
    <rPh sb="19" eb="21">
      <t>マツヤマ</t>
    </rPh>
    <rPh sb="21" eb="23">
      <t>コウワン</t>
    </rPh>
    <rPh sb="24" eb="26">
      <t>クウコウ</t>
    </rPh>
    <rPh sb="26" eb="28">
      <t>セイビ</t>
    </rPh>
    <rPh sb="28" eb="30">
      <t>ジム</t>
    </rPh>
    <rPh sb="30" eb="32">
      <t>ショチョウ</t>
    </rPh>
    <rPh sb="33" eb="35">
      <t>ヒラノ</t>
    </rPh>
    <rPh sb="36" eb="37">
      <t>サトシ</t>
    </rPh>
    <rPh sb="51" eb="54">
      <t>エヒメケン</t>
    </rPh>
    <rPh sb="54" eb="57">
      <t>マツヤマシ</t>
    </rPh>
    <rPh sb="57" eb="59">
      <t>カイガン</t>
    </rPh>
    <rPh sb="59" eb="60">
      <t>トオリ</t>
    </rPh>
    <phoneticPr fontId="3"/>
  </si>
  <si>
    <t>（公社）瀬戸内海海上安全協会
広島県広島市南区的場町１－３－６</t>
    <phoneticPr fontId="3"/>
  </si>
  <si>
    <t>予算決算及び会計令第99条の２
本業務の契約方式は、一般競争契約（総合評価）で２度の入札を行ったが予定価格の制限の範囲内の入札とならなかった。
　そのため、予算決算及び会計令第９９条の２による随意契約（不落随契）に移行し、見積書を提出させたところ、予定価格の制限の範囲内で最低価格をもって見積書を提出した当該業者と契約に至った。</t>
    <phoneticPr fontId="3"/>
  </si>
  <si>
    <t>最終予定価格は4,713,353円、最終契約金額は4,644,000円</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</si>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</sst>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e\.m\.d;@"/>
    <numFmt numFmtId="177" formatCode="##0&quot;者&quot;"/>
    <numFmt numFmtId="178" formatCode="0_);[Red]\(0\)"/>
    <numFmt numFmtId="179" formatCode="#,##0;[Red]#,##0"/>
  </numFmts>
  <fonts count="13" x14ac:knownFonts="1">
    <font>
      <sz val="11"/>
      <name val="ＭＳ Ｐゴシック"/>
      <family val="3"/>
      <charset val="128"/>
    </font>
    <font>
      <sz val="11"/>
      <name val="ＭＳ Ｐゴシック"/>
      <family val="3"/>
      <charset val="128"/>
    </font>
    <font>
      <sz val="12"/>
      <name val="HG丸ｺﾞｼｯｸM-PRO"/>
      <family val="3"/>
      <charset val="128"/>
    </font>
    <font>
      <sz val="6"/>
      <name val="ＭＳ Ｐゴシック"/>
      <family val="3"/>
      <charset val="128"/>
    </font>
    <font>
      <sz val="12"/>
      <name val="ＭＳ Ｐゴシック"/>
      <family val="3"/>
      <charset val="128"/>
    </font>
    <font>
      <sz val="12"/>
      <color theme="1"/>
      <name val="HG丸ｺﾞｼｯｸM-PRO"/>
      <family val="3"/>
      <charset val="128"/>
    </font>
    <font>
      <sz val="10"/>
      <name val="HG丸ｺﾞｼｯｸM-PRO"/>
      <family val="3"/>
      <charset val="128"/>
    </font>
    <font>
      <sz val="11"/>
      <name val="ＭＳ Ｐゴシック"/>
      <family val="3"/>
      <charset val="128"/>
      <scheme val="minor"/>
    </font>
    <font>
      <sz val="11"/>
      <color theme="1"/>
      <name val="ＭＳ Ｐゴシック"/>
      <family val="3"/>
      <charset val="128"/>
    </font>
    <font>
      <sz val="13"/>
      <name val="ＭＳ Ｐゴシック"/>
      <family val="3"/>
      <charset val="128"/>
    </font>
    <font>
      <sz val="11"/>
      <color indexed="8"/>
      <name val="ＭＳ Ｐゴシック"/>
      <family val="3"/>
      <charset val="128"/>
    </font>
    <font>
      <sz val="9"/>
      <name val="HG丸ｺﾞｼｯｸM-PRO"/>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2" fillId="2" borderId="0" xfId="0" applyFont="1" applyFill="1" applyAlignment="1" applyProtection="1">
      <alignment horizontal="center" vertical="center" wrapText="1"/>
    </xf>
    <xf numFmtId="0" fontId="2" fillId="2" borderId="0" xfId="0" applyFont="1" applyFill="1" applyAlignment="1" applyProtection="1">
      <alignment vertical="center"/>
    </xf>
    <xf numFmtId="0" fontId="4" fillId="2" borderId="0" xfId="0" applyFont="1" applyFill="1" applyAlignment="1" applyProtection="1">
      <alignment vertical="center"/>
      <protection locked="0"/>
    </xf>
    <xf numFmtId="0" fontId="2" fillId="2" borderId="0" xfId="0" applyFont="1" applyFill="1" applyAlignment="1" applyProtection="1">
      <alignment horizontal="center" vertical="center"/>
    </xf>
    <xf numFmtId="0" fontId="2" fillId="2" borderId="0" xfId="0" applyFont="1" applyFill="1" applyAlignment="1" applyProtection="1">
      <alignment horizontal="right" vertical="center"/>
    </xf>
    <xf numFmtId="38" fontId="2" fillId="2" borderId="0" xfId="1" applyFont="1" applyFill="1" applyAlignment="1" applyProtection="1">
      <alignment vertical="center"/>
    </xf>
    <xf numFmtId="0" fontId="2" fillId="2" borderId="1" xfId="0" applyFont="1" applyFill="1" applyBorder="1" applyAlignment="1" applyProtection="1">
      <alignment horizontal="right" vertical="center"/>
    </xf>
    <xf numFmtId="0" fontId="2" fillId="2" borderId="0" xfId="0" applyFont="1" applyFill="1" applyBorder="1" applyAlignment="1" applyProtection="1">
      <alignment vertical="center"/>
    </xf>
    <xf numFmtId="0" fontId="2" fillId="2" borderId="0" xfId="0" applyFont="1" applyFill="1" applyAlignment="1" applyProtection="1">
      <alignment horizontal="left" vertical="center"/>
    </xf>
    <xf numFmtId="0" fontId="2" fillId="2" borderId="2" xfId="0" applyFont="1" applyFill="1" applyBorder="1" applyAlignment="1" applyProtection="1">
      <alignment horizontal="center" vertical="center" wrapText="1"/>
    </xf>
    <xf numFmtId="38" fontId="2" fillId="2" borderId="2" xfId="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38" fontId="2" fillId="2" borderId="3" xfId="1"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protection locked="0"/>
    </xf>
    <xf numFmtId="0" fontId="2" fillId="2" borderId="2" xfId="0" applyFont="1" applyFill="1" applyBorder="1" applyAlignment="1" applyProtection="1">
      <alignment vertical="center"/>
    </xf>
    <xf numFmtId="0" fontId="2" fillId="2" borderId="2" xfId="0" applyFont="1" applyFill="1" applyBorder="1" applyAlignment="1" applyProtection="1">
      <alignment vertical="center" wrapText="1"/>
    </xf>
    <xf numFmtId="0" fontId="2" fillId="2" borderId="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0" fillId="2" borderId="10" xfId="0" applyFont="1" applyFill="1" applyBorder="1" applyAlignment="1" applyProtection="1">
      <alignment vertical="center" wrapText="1"/>
      <protection locked="0"/>
    </xf>
    <xf numFmtId="176" fontId="0" fillId="2" borderId="10" xfId="0" applyNumberFormat="1" applyFont="1" applyFill="1" applyBorder="1" applyAlignment="1" applyProtection="1">
      <alignment horizontal="center" vertical="center" wrapText="1"/>
      <protection locked="0"/>
    </xf>
    <xf numFmtId="0" fontId="0" fillId="2" borderId="10" xfId="0" applyFont="1" applyFill="1" applyBorder="1" applyAlignment="1" applyProtection="1">
      <alignment horizontal="left" vertical="center" wrapText="1"/>
      <protection locked="0"/>
    </xf>
    <xf numFmtId="38" fontId="0" fillId="2" borderId="10" xfId="1" applyFont="1" applyFill="1" applyBorder="1" applyAlignment="1" applyProtection="1">
      <alignment vertical="center" shrinkToFit="1"/>
      <protection locked="0"/>
    </xf>
    <xf numFmtId="10" fontId="7" fillId="2" borderId="10" xfId="2" applyNumberFormat="1"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protection locked="0"/>
    </xf>
    <xf numFmtId="177" fontId="7" fillId="2" borderId="10" xfId="0" applyNumberFormat="1" applyFont="1" applyFill="1" applyBorder="1" applyAlignment="1" applyProtection="1">
      <alignment horizontal="center" vertical="center"/>
      <protection locked="0"/>
    </xf>
    <xf numFmtId="177" fontId="7" fillId="2" borderId="10" xfId="0" applyNumberFormat="1" applyFont="1" applyFill="1" applyBorder="1" applyAlignment="1" applyProtection="1">
      <alignment horizontal="left" vertical="center" wrapText="1"/>
      <protection locked="0"/>
    </xf>
    <xf numFmtId="0" fontId="8" fillId="0" borderId="10" xfId="0" applyFont="1" applyBorder="1" applyAlignment="1" applyProtection="1">
      <alignment vertical="center" wrapText="1"/>
      <protection locked="0"/>
    </xf>
    <xf numFmtId="0" fontId="7" fillId="0" borderId="9" xfId="0" applyFont="1" applyBorder="1" applyAlignment="1" applyProtection="1">
      <alignment vertical="center"/>
      <protection locked="0"/>
    </xf>
    <xf numFmtId="178" fontId="7" fillId="0" borderId="7" xfId="0" applyNumberFormat="1" applyFont="1" applyBorder="1" applyAlignment="1" applyProtection="1">
      <alignment horizontal="center" vertical="center"/>
      <protection locked="0"/>
    </xf>
    <xf numFmtId="0" fontId="9" fillId="2" borderId="2" xfId="0" applyFont="1" applyFill="1" applyBorder="1" applyAlignment="1" applyProtection="1">
      <alignment vertical="center" wrapText="1"/>
      <protection locked="0"/>
    </xf>
    <xf numFmtId="0" fontId="9" fillId="2" borderId="10" xfId="0" applyFont="1" applyFill="1" applyBorder="1" applyAlignment="1" applyProtection="1">
      <alignment horizontal="left" vertical="center" wrapText="1"/>
      <protection locked="0"/>
    </xf>
    <xf numFmtId="0" fontId="0" fillId="0" borderId="10" xfId="0" applyFont="1" applyBorder="1" applyAlignment="1" applyProtection="1">
      <alignment vertical="center"/>
      <protection locked="0"/>
    </xf>
    <xf numFmtId="0" fontId="0" fillId="2" borderId="0" xfId="0" applyFont="1" applyFill="1" applyAlignment="1" applyProtection="1">
      <alignment vertical="center" wrapText="1"/>
      <protection locked="0"/>
    </xf>
    <xf numFmtId="0" fontId="0" fillId="2" borderId="0" xfId="0" applyFont="1" applyFill="1" applyAlignment="1" applyProtection="1">
      <alignment vertical="center"/>
      <protection locked="0"/>
    </xf>
    <xf numFmtId="0" fontId="0" fillId="2" borderId="11" xfId="0" applyFont="1" applyFill="1" applyBorder="1" applyAlignment="1" applyProtection="1">
      <alignment vertical="center" wrapText="1"/>
      <protection locked="0"/>
    </xf>
    <xf numFmtId="176" fontId="0" fillId="2" borderId="11" xfId="0" applyNumberFormat="1" applyFont="1" applyFill="1" applyBorder="1" applyAlignment="1" applyProtection="1">
      <alignment horizontal="center" vertical="center" wrapText="1"/>
      <protection locked="0"/>
    </xf>
    <xf numFmtId="0" fontId="0" fillId="2" borderId="11" xfId="0" applyFont="1" applyFill="1" applyBorder="1" applyAlignment="1" applyProtection="1">
      <alignment horizontal="left" vertical="center" wrapText="1"/>
      <protection locked="0"/>
    </xf>
    <xf numFmtId="38" fontId="0" fillId="2" borderId="11" xfId="1" applyFont="1" applyFill="1" applyBorder="1" applyAlignment="1" applyProtection="1">
      <alignment vertical="center" shrinkToFit="1"/>
      <protection locked="0"/>
    </xf>
    <xf numFmtId="10" fontId="7" fillId="2" borderId="11" xfId="2" applyNumberFormat="1"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protection locked="0"/>
    </xf>
    <xf numFmtId="177" fontId="7" fillId="2" borderId="11" xfId="0" applyNumberFormat="1" applyFont="1" applyFill="1" applyBorder="1" applyAlignment="1" applyProtection="1">
      <alignment horizontal="center" vertical="center"/>
      <protection locked="0"/>
    </xf>
    <xf numFmtId="177" fontId="7" fillId="2" borderId="11" xfId="0" applyNumberFormat="1" applyFont="1" applyFill="1" applyBorder="1" applyAlignment="1" applyProtection="1">
      <alignment horizontal="left" vertical="center" wrapText="1"/>
      <protection locked="0"/>
    </xf>
    <xf numFmtId="38" fontId="7" fillId="2" borderId="11" xfId="1" applyFont="1" applyFill="1" applyBorder="1" applyAlignment="1" applyProtection="1">
      <alignment vertical="center"/>
      <protection locked="0"/>
    </xf>
    <xf numFmtId="178" fontId="7" fillId="2" borderId="12" xfId="0" applyNumberFormat="1" applyFont="1" applyFill="1" applyBorder="1" applyAlignment="1" applyProtection="1">
      <alignment vertical="center"/>
      <protection locked="0"/>
    </xf>
    <xf numFmtId="0" fontId="9" fillId="2" borderId="11" xfId="0" applyFont="1" applyFill="1" applyBorder="1" applyAlignment="1" applyProtection="1">
      <alignment horizontal="left" vertical="center" wrapText="1"/>
      <protection locked="0"/>
    </xf>
    <xf numFmtId="0" fontId="0" fillId="2" borderId="11" xfId="0" applyFont="1" applyFill="1" applyBorder="1" applyAlignment="1" applyProtection="1">
      <alignment horizontal="center" vertical="center"/>
      <protection locked="0"/>
    </xf>
    <xf numFmtId="38" fontId="0" fillId="2" borderId="11" xfId="1" applyFont="1" applyFill="1" applyBorder="1" applyAlignment="1" applyProtection="1">
      <alignment horizontal="center" vertical="center"/>
      <protection locked="0"/>
    </xf>
    <xf numFmtId="0" fontId="7" fillId="2" borderId="11" xfId="0" applyFont="1" applyFill="1" applyBorder="1" applyAlignment="1" applyProtection="1">
      <alignment vertical="center"/>
      <protection locked="0"/>
    </xf>
    <xf numFmtId="178" fontId="7" fillId="2" borderId="11" xfId="0" applyNumberFormat="1" applyFont="1" applyFill="1" applyBorder="1" applyAlignment="1" applyProtection="1">
      <alignment vertical="center"/>
      <protection locked="0"/>
    </xf>
    <xf numFmtId="0" fontId="8" fillId="0" borderId="12" xfId="0" applyFont="1" applyBorder="1" applyAlignment="1" applyProtection="1">
      <alignment vertical="center" wrapText="1"/>
      <protection locked="0"/>
    </xf>
    <xf numFmtId="0" fontId="7" fillId="0" borderId="11" xfId="0" applyFont="1" applyBorder="1" applyAlignment="1" applyProtection="1">
      <alignment vertical="center"/>
      <protection locked="0"/>
    </xf>
    <xf numFmtId="178" fontId="7" fillId="0" borderId="11" xfId="0" applyNumberFormat="1" applyFont="1" applyBorder="1" applyAlignment="1" applyProtection="1">
      <alignment horizontal="center" vertical="center"/>
      <protection locked="0"/>
    </xf>
    <xf numFmtId="0" fontId="0" fillId="0" borderId="12" xfId="0" applyFont="1" applyBorder="1" applyAlignment="1" applyProtection="1">
      <alignment vertical="center"/>
      <protection locked="0"/>
    </xf>
    <xf numFmtId="179" fontId="7" fillId="2" borderId="11" xfId="0" applyNumberFormat="1" applyFont="1" applyFill="1" applyBorder="1" applyAlignment="1" applyProtection="1">
      <alignment vertical="center"/>
      <protection locked="0"/>
    </xf>
    <xf numFmtId="0" fontId="0" fillId="2" borderId="11" xfId="0" applyFont="1" applyFill="1" applyBorder="1" applyAlignment="1" applyProtection="1">
      <alignment vertical="center"/>
      <protection locked="0"/>
    </xf>
    <xf numFmtId="178" fontId="0" fillId="2" borderId="11" xfId="0" applyNumberFormat="1" applyFont="1" applyFill="1" applyBorder="1" applyAlignment="1" applyProtection="1">
      <alignment vertical="center"/>
      <protection locked="0"/>
    </xf>
    <xf numFmtId="0" fontId="8" fillId="0" borderId="11" xfId="0" applyFont="1" applyBorder="1" applyAlignment="1" applyProtection="1">
      <alignment vertical="center" wrapText="1"/>
      <protection locked="0"/>
    </xf>
    <xf numFmtId="0" fontId="0" fillId="0" borderId="11" xfId="0" applyFont="1" applyBorder="1" applyAlignment="1" applyProtection="1">
      <alignment vertical="center"/>
      <protection locked="0"/>
    </xf>
    <xf numFmtId="0" fontId="0" fillId="2" borderId="9" xfId="0" applyFont="1" applyFill="1" applyBorder="1" applyAlignment="1" applyProtection="1">
      <alignment vertical="center"/>
      <protection locked="0"/>
    </xf>
    <xf numFmtId="178" fontId="0" fillId="2" borderId="12" xfId="0" applyNumberFormat="1" applyFont="1" applyFill="1" applyBorder="1" applyAlignment="1" applyProtection="1">
      <alignment vertical="center"/>
      <protection locked="0"/>
    </xf>
    <xf numFmtId="0" fontId="0" fillId="0" borderId="11" xfId="0" applyFont="1" applyBorder="1" applyAlignment="1" applyProtection="1">
      <alignment vertical="center" wrapText="1"/>
      <protection locked="0"/>
    </xf>
    <xf numFmtId="38" fontId="0" fillId="2" borderId="11" xfId="1" applyFont="1" applyFill="1" applyBorder="1" applyAlignment="1" applyProtection="1">
      <alignment horizontal="center" vertical="center" shrinkToFit="1"/>
      <protection locked="0"/>
    </xf>
    <xf numFmtId="178" fontId="7" fillId="0" borderId="12" xfId="0" applyNumberFormat="1" applyFont="1" applyBorder="1" applyAlignment="1" applyProtection="1">
      <alignment horizontal="center" vertical="center"/>
      <protection locked="0"/>
    </xf>
    <xf numFmtId="0" fontId="2" fillId="2" borderId="13" xfId="0" applyFont="1" applyFill="1" applyBorder="1" applyAlignment="1" applyProtection="1">
      <alignment horizontal="center" vertical="center" wrapText="1"/>
    </xf>
    <xf numFmtId="38" fontId="2" fillId="2" borderId="13" xfId="1"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0" fillId="2" borderId="13" xfId="0" applyFont="1" applyFill="1" applyBorder="1" applyAlignment="1" applyProtection="1">
      <alignment vertical="center"/>
      <protection locked="0"/>
    </xf>
    <xf numFmtId="0" fontId="2" fillId="2" borderId="13" xfId="0" applyFont="1" applyFill="1" applyBorder="1" applyAlignment="1" applyProtection="1">
      <alignment horizontal="center" vertical="center"/>
    </xf>
    <xf numFmtId="0" fontId="2" fillId="2" borderId="0" xfId="0" applyFont="1" applyFill="1" applyBorder="1" applyAlignment="1" applyProtection="1">
      <alignment horizontal="center" vertical="center" wrapText="1"/>
    </xf>
    <xf numFmtId="38" fontId="2" fillId="2" borderId="0" xfId="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11" fillId="2" borderId="0"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12" fillId="2" borderId="0" xfId="0" applyFont="1" applyFill="1" applyBorder="1" applyAlignment="1" applyProtection="1">
      <alignment horizontal="right" vertical="center"/>
      <protection locked="0"/>
    </xf>
    <xf numFmtId="38" fontId="12" fillId="2" borderId="0" xfId="1" applyFont="1" applyFill="1" applyBorder="1" applyAlignment="1" applyProtection="1">
      <alignment vertical="center"/>
      <protection locked="0"/>
    </xf>
    <xf numFmtId="0" fontId="12" fillId="2" borderId="0" xfId="0" applyFont="1" applyFill="1" applyBorder="1" applyAlignment="1" applyProtection="1">
      <alignment vertical="center" wrapText="1"/>
      <protection locked="0"/>
    </xf>
    <xf numFmtId="0" fontId="12" fillId="2" borderId="0" xfId="0" applyFont="1" applyFill="1" applyBorder="1" applyAlignment="1" applyProtection="1">
      <alignment horizontal="center" vertical="center"/>
      <protection locked="0"/>
    </xf>
    <xf numFmtId="0" fontId="0" fillId="2" borderId="0" xfId="0" applyFont="1" applyFill="1" applyAlignment="1" applyProtection="1">
      <alignment horizontal="right" vertical="center"/>
      <protection locked="0"/>
    </xf>
    <xf numFmtId="0" fontId="0" fillId="2" borderId="0" xfId="0" applyFont="1" applyFill="1" applyAlignment="1" applyProtection="1">
      <alignment horizontal="center" vertical="center"/>
      <protection locked="0"/>
    </xf>
    <xf numFmtId="38" fontId="0" fillId="2" borderId="0" xfId="0" applyNumberFormat="1" applyFont="1" applyFill="1" applyAlignment="1" applyProtection="1">
      <alignment horizontal="center" vertical="center"/>
      <protection locked="0"/>
    </xf>
    <xf numFmtId="38" fontId="0" fillId="2" borderId="0" xfId="1" applyFont="1" applyFill="1" applyAlignment="1" applyProtection="1">
      <alignmen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tabSelected="1" view="pageBreakPreview" zoomScale="60" zoomScaleNormal="70" workbookViewId="0">
      <pane ySplit="4" topLeftCell="A11" activePane="bottomLeft" state="frozen"/>
      <selection activeCell="I23" sqref="I23"/>
      <selection pane="bottomLeft" activeCell="B41" sqref="B41"/>
    </sheetView>
  </sheetViews>
  <sheetFormatPr defaultRowHeight="13.5" x14ac:dyDescent="0.15"/>
  <cols>
    <col min="1" max="1" width="30.25" style="47" customWidth="1"/>
    <col min="2" max="2" width="30.125" style="47" customWidth="1"/>
    <col min="3" max="3" width="15.25" style="93" customWidth="1"/>
    <col min="4" max="4" width="25.625" style="47" customWidth="1"/>
    <col min="5" max="5" width="42.625" style="47" customWidth="1"/>
    <col min="6" max="6" width="15.375" style="47" customWidth="1"/>
    <col min="7" max="7" width="15.375" style="96" customWidth="1"/>
    <col min="8" max="9" width="7.875" style="47" customWidth="1"/>
    <col min="10" max="12" width="10.75" style="47" customWidth="1"/>
    <col min="13" max="13" width="11.375" style="47" customWidth="1"/>
    <col min="14" max="14" width="12.875" style="46" hidden="1" customWidth="1"/>
    <col min="15" max="16" width="15.375" style="47" hidden="1" customWidth="1"/>
    <col min="17" max="17" width="17.5" style="47" hidden="1" customWidth="1"/>
    <col min="18" max="18" width="11.375" style="47" hidden="1" customWidth="1"/>
    <col min="19" max="19" width="21" style="47" hidden="1" customWidth="1"/>
    <col min="20" max="20" width="42.625" style="47" hidden="1" customWidth="1"/>
    <col min="21" max="21" width="28" style="47" hidden="1" customWidth="1"/>
    <col min="22" max="22" width="8.5" style="94" hidden="1" customWidth="1"/>
    <col min="23" max="23" width="23.375" style="47" hidden="1" customWidth="1"/>
    <col min="24" max="16384" width="9" style="47"/>
  </cols>
  <sheetData>
    <row r="1" spans="1:23" s="2" customFormat="1" ht="39" customHeight="1" x14ac:dyDescent="0.15">
      <c r="A1" s="1" t="s">
        <v>0</v>
      </c>
      <c r="B1" s="1"/>
      <c r="C1" s="1"/>
      <c r="D1" s="1"/>
      <c r="E1" s="1"/>
      <c r="F1" s="1"/>
      <c r="G1" s="1"/>
      <c r="H1" s="1"/>
      <c r="I1" s="1"/>
      <c r="J1" s="1"/>
      <c r="K1" s="1"/>
      <c r="L1" s="1"/>
      <c r="M1" s="1"/>
      <c r="O1" s="3"/>
      <c r="P1" s="3"/>
      <c r="Q1" s="3"/>
      <c r="U1" s="4"/>
      <c r="V1" s="4"/>
    </row>
    <row r="2" spans="1:23" s="2" customFormat="1" ht="23.25" customHeight="1" x14ac:dyDescent="0.15">
      <c r="C2" s="5"/>
      <c r="G2" s="6"/>
      <c r="L2" s="7" t="s">
        <v>1</v>
      </c>
      <c r="M2" s="7"/>
      <c r="N2" s="8"/>
      <c r="O2" s="3"/>
      <c r="P2" s="3"/>
      <c r="Q2" s="3"/>
      <c r="U2" s="9" t="s">
        <v>2</v>
      </c>
      <c r="V2" s="4"/>
    </row>
    <row r="3" spans="1:23" s="2" customFormat="1" ht="39.75" customHeight="1" x14ac:dyDescent="0.15">
      <c r="A3" s="10" t="s">
        <v>3</v>
      </c>
      <c r="B3" s="10" t="s">
        <v>4</v>
      </c>
      <c r="C3" s="10" t="s">
        <v>5</v>
      </c>
      <c r="D3" s="10" t="s">
        <v>6</v>
      </c>
      <c r="E3" s="10" t="s">
        <v>7</v>
      </c>
      <c r="F3" s="10" t="s">
        <v>8</v>
      </c>
      <c r="G3" s="11" t="s">
        <v>9</v>
      </c>
      <c r="H3" s="10" t="s">
        <v>10</v>
      </c>
      <c r="I3" s="12" t="s">
        <v>11</v>
      </c>
      <c r="J3" s="10" t="s">
        <v>12</v>
      </c>
      <c r="K3" s="10"/>
      <c r="L3" s="10"/>
      <c r="M3" s="10" t="s">
        <v>13</v>
      </c>
      <c r="N3" s="13" t="s">
        <v>14</v>
      </c>
      <c r="O3" s="14" t="s">
        <v>15</v>
      </c>
      <c r="P3" s="15"/>
      <c r="Q3" s="16"/>
      <c r="R3" s="17" t="s">
        <v>16</v>
      </c>
      <c r="S3" s="18"/>
      <c r="T3" s="12" t="s">
        <v>7</v>
      </c>
      <c r="U3" s="19" t="s">
        <v>17</v>
      </c>
      <c r="V3" s="20"/>
    </row>
    <row r="4" spans="1:23" s="2" customFormat="1" ht="48" customHeight="1" x14ac:dyDescent="0.15">
      <c r="A4" s="12"/>
      <c r="B4" s="12"/>
      <c r="C4" s="12"/>
      <c r="D4" s="12"/>
      <c r="E4" s="12"/>
      <c r="F4" s="12"/>
      <c r="G4" s="21"/>
      <c r="H4" s="12"/>
      <c r="I4" s="22"/>
      <c r="J4" s="23" t="s">
        <v>18</v>
      </c>
      <c r="K4" s="24" t="s">
        <v>19</v>
      </c>
      <c r="L4" s="23" t="s">
        <v>20</v>
      </c>
      <c r="M4" s="12"/>
      <c r="N4" s="25"/>
      <c r="O4" s="26" t="s">
        <v>21</v>
      </c>
      <c r="P4" s="26" t="s">
        <v>22</v>
      </c>
      <c r="Q4" s="26" t="s">
        <v>23</v>
      </c>
      <c r="R4" s="27" t="s">
        <v>13</v>
      </c>
      <c r="S4" s="28" t="s">
        <v>24</v>
      </c>
      <c r="T4" s="29"/>
      <c r="U4" s="23" t="s">
        <v>25</v>
      </c>
      <c r="V4" s="30" t="s">
        <v>26</v>
      </c>
    </row>
    <row r="5" spans="1:23" ht="105" x14ac:dyDescent="0.15">
      <c r="A5" s="31" t="s">
        <v>27</v>
      </c>
      <c r="B5" s="31" t="s">
        <v>28</v>
      </c>
      <c r="C5" s="32">
        <v>42107</v>
      </c>
      <c r="D5" s="33" t="s">
        <v>29</v>
      </c>
      <c r="E5" s="33" t="s">
        <v>30</v>
      </c>
      <c r="F5" s="34">
        <v>6767069</v>
      </c>
      <c r="G5" s="34">
        <v>6663600</v>
      </c>
      <c r="H5" s="35">
        <v>0.98470992389762835</v>
      </c>
      <c r="I5" s="36" t="s">
        <v>31</v>
      </c>
      <c r="J5" s="37" t="s">
        <v>32</v>
      </c>
      <c r="K5" s="37" t="s">
        <v>33</v>
      </c>
      <c r="L5" s="38">
        <v>1</v>
      </c>
      <c r="M5" s="39" t="s">
        <v>34</v>
      </c>
      <c r="N5" s="40"/>
      <c r="O5" s="41">
        <v>6809514</v>
      </c>
      <c r="P5" s="41">
        <v>6804000</v>
      </c>
      <c r="Q5" s="42">
        <v>1020005009686</v>
      </c>
      <c r="R5" s="43" t="str">
        <f t="shared" ref="R5:R24" si="0">IF(N5="","",N5&amp;CHAR(10))
&amp;IF(O5="","","最終予定価格は"&amp;TEXT(O5,"#,##0円")&amp;"、")
&amp;IF(P5="","","最終契約金額は"&amp;TEXT(P5,"#,##0円"))</f>
        <v>最終予定価格は6,809,514円、最終契約金額は6,804,000円</v>
      </c>
      <c r="S5" s="43" t="str">
        <f t="shared" ref="S5:S23" si="1">D5&amp;CHAR(10)&amp;"（法人番号："&amp;Q5&amp;"）"</f>
        <v>（公社）東京湾海難防止協会
横浜市中区海岸通３－９
（法人番号：1020005009686）</v>
      </c>
      <c r="T5" s="44" t="s">
        <v>30</v>
      </c>
      <c r="U5" s="45"/>
      <c r="V5" s="45"/>
      <c r="W5" s="46" t="e">
        <f>LEFT(D5,FIND("人番号",D5))</f>
        <v>#VALUE!</v>
      </c>
    </row>
    <row r="6" spans="1:23" ht="195" x14ac:dyDescent="0.15">
      <c r="A6" s="48" t="s">
        <v>35</v>
      </c>
      <c r="B6" s="48" t="s">
        <v>36</v>
      </c>
      <c r="C6" s="49">
        <v>42109</v>
      </c>
      <c r="D6" s="50" t="s">
        <v>37</v>
      </c>
      <c r="E6" s="50" t="s">
        <v>38</v>
      </c>
      <c r="F6" s="51">
        <v>20088000</v>
      </c>
      <c r="G6" s="51">
        <v>20088000</v>
      </c>
      <c r="H6" s="52">
        <f t="shared" ref="H6:H13" si="2">G6/F6</f>
        <v>1</v>
      </c>
      <c r="I6" s="53" t="s">
        <v>39</v>
      </c>
      <c r="J6" s="54" t="s">
        <v>40</v>
      </c>
      <c r="K6" s="54" t="s">
        <v>33</v>
      </c>
      <c r="L6" s="55">
        <v>1</v>
      </c>
      <c r="M6" s="56" t="s">
        <v>41</v>
      </c>
      <c r="N6" s="48"/>
      <c r="O6" s="57">
        <v>20930400</v>
      </c>
      <c r="P6" s="57">
        <v>20898000</v>
      </c>
      <c r="Q6" s="58">
        <v>1010005018655</v>
      </c>
      <c r="R6" s="43" t="str">
        <f t="shared" si="0"/>
        <v>最終予定価格は20,930,400円、最終契約金額は20,898,000円</v>
      </c>
      <c r="S6" s="43" t="str">
        <f t="shared" si="1"/>
        <v>（公財）リバーフロント研究所
東京都中央区新川１－１７－２４
（法人番号：1010005018655）</v>
      </c>
      <c r="T6" s="59" t="s">
        <v>38</v>
      </c>
      <c r="U6" s="60" t="s">
        <v>42</v>
      </c>
      <c r="V6" s="61">
        <v>1</v>
      </c>
      <c r="W6" s="46" t="e">
        <f t="shared" ref="W6:W24" si="3">LEFT(D6,FIND("人番号",D6))</f>
        <v>#VALUE!</v>
      </c>
    </row>
    <row r="7" spans="1:23" ht="105" x14ac:dyDescent="0.15">
      <c r="A7" s="48" t="s">
        <v>43</v>
      </c>
      <c r="B7" s="48" t="s">
        <v>44</v>
      </c>
      <c r="C7" s="49">
        <v>42110</v>
      </c>
      <c r="D7" s="50" t="s">
        <v>45</v>
      </c>
      <c r="E7" s="50" t="s">
        <v>46</v>
      </c>
      <c r="F7" s="51">
        <v>52617600</v>
      </c>
      <c r="G7" s="51">
        <v>49453200</v>
      </c>
      <c r="H7" s="52">
        <f t="shared" si="2"/>
        <v>0.93986042692939242</v>
      </c>
      <c r="I7" s="53" t="s">
        <v>39</v>
      </c>
      <c r="J7" s="54" t="s">
        <v>40</v>
      </c>
      <c r="K7" s="54" t="s">
        <v>33</v>
      </c>
      <c r="L7" s="55">
        <v>1</v>
      </c>
      <c r="M7" s="56" t="s">
        <v>47</v>
      </c>
      <c r="N7" s="48"/>
      <c r="O7" s="62">
        <v>58870800</v>
      </c>
      <c r="P7" s="62">
        <v>55285200</v>
      </c>
      <c r="Q7" s="63">
        <v>9010005000135</v>
      </c>
      <c r="R7" s="43" t="str">
        <f t="shared" si="0"/>
        <v>最終予定価格は58,870,800円、最終契約金額は55,285,200円</v>
      </c>
      <c r="S7" s="43" t="str">
        <f t="shared" si="1"/>
        <v>（公財）河川財団
東京都中央区日本橋小伝馬町１１－９
（法人番号：9010005000135）</v>
      </c>
      <c r="T7" s="59" t="s">
        <v>46</v>
      </c>
      <c r="U7" s="60" t="s">
        <v>48</v>
      </c>
      <c r="V7" s="61">
        <v>4</v>
      </c>
      <c r="W7" s="46" t="e">
        <f t="shared" si="3"/>
        <v>#VALUE!</v>
      </c>
    </row>
    <row r="8" spans="1:23" ht="105" x14ac:dyDescent="0.15">
      <c r="A8" s="48" t="s">
        <v>49</v>
      </c>
      <c r="B8" s="48" t="s">
        <v>44</v>
      </c>
      <c r="C8" s="49">
        <v>42110</v>
      </c>
      <c r="D8" s="50" t="s">
        <v>45</v>
      </c>
      <c r="E8" s="50" t="s">
        <v>46</v>
      </c>
      <c r="F8" s="51">
        <v>47412000</v>
      </c>
      <c r="G8" s="51">
        <v>47282400</v>
      </c>
      <c r="H8" s="52">
        <f t="shared" si="2"/>
        <v>0.99726651480637818</v>
      </c>
      <c r="I8" s="53" t="s">
        <v>39</v>
      </c>
      <c r="J8" s="54" t="s">
        <v>40</v>
      </c>
      <c r="K8" s="54" t="s">
        <v>33</v>
      </c>
      <c r="L8" s="55">
        <v>1</v>
      </c>
      <c r="M8" s="56" t="s">
        <v>50</v>
      </c>
      <c r="N8" s="48"/>
      <c r="O8" s="62">
        <v>52898400</v>
      </c>
      <c r="P8" s="62">
        <v>52412400</v>
      </c>
      <c r="Q8" s="58">
        <v>9010005000135</v>
      </c>
      <c r="R8" s="43" t="str">
        <f t="shared" si="0"/>
        <v>最終予定価格は52,898,400円、最終契約金額は52,412,400円</v>
      </c>
      <c r="S8" s="43" t="str">
        <f t="shared" si="1"/>
        <v>（公財）河川財団
東京都中央区日本橋小伝馬町１１－９
（法人番号：9010005000135）</v>
      </c>
      <c r="T8" s="59" t="s">
        <v>46</v>
      </c>
      <c r="U8" s="60" t="s">
        <v>48</v>
      </c>
      <c r="V8" s="61">
        <v>2</v>
      </c>
      <c r="W8" s="46" t="e">
        <f t="shared" si="3"/>
        <v>#VALUE!</v>
      </c>
    </row>
    <row r="9" spans="1:23" ht="105" x14ac:dyDescent="0.15">
      <c r="A9" s="48" t="s">
        <v>51</v>
      </c>
      <c r="B9" s="48" t="s">
        <v>44</v>
      </c>
      <c r="C9" s="49">
        <v>42110</v>
      </c>
      <c r="D9" s="50" t="s">
        <v>45</v>
      </c>
      <c r="E9" s="50" t="s">
        <v>46</v>
      </c>
      <c r="F9" s="51">
        <v>33026400</v>
      </c>
      <c r="G9" s="51">
        <v>32994000</v>
      </c>
      <c r="H9" s="52">
        <f t="shared" si="2"/>
        <v>0.99901896664486589</v>
      </c>
      <c r="I9" s="53" t="s">
        <v>39</v>
      </c>
      <c r="J9" s="54" t="s">
        <v>40</v>
      </c>
      <c r="K9" s="54" t="s">
        <v>33</v>
      </c>
      <c r="L9" s="55">
        <v>1</v>
      </c>
      <c r="M9" s="56" t="s">
        <v>52</v>
      </c>
      <c r="N9" s="48"/>
      <c r="O9" s="62">
        <v>37184400</v>
      </c>
      <c r="P9" s="62">
        <v>36968400</v>
      </c>
      <c r="Q9" s="63">
        <v>9010005000135</v>
      </c>
      <c r="R9" s="43" t="str">
        <f t="shared" si="0"/>
        <v>最終予定価格は37,184,400円、最終契約金額は36,968,400円</v>
      </c>
      <c r="S9" s="43" t="str">
        <f t="shared" si="1"/>
        <v>（公財）河川財団
東京都中央区日本橋小伝馬町１１－９
（法人番号：9010005000135）</v>
      </c>
      <c r="T9" s="59" t="s">
        <v>46</v>
      </c>
      <c r="U9" s="60" t="s">
        <v>48</v>
      </c>
      <c r="V9" s="61">
        <v>3</v>
      </c>
      <c r="W9" s="46" t="e">
        <f t="shared" si="3"/>
        <v>#VALUE!</v>
      </c>
    </row>
    <row r="10" spans="1:23" ht="105" x14ac:dyDescent="0.15">
      <c r="A10" s="48" t="s">
        <v>53</v>
      </c>
      <c r="B10" s="48" t="s">
        <v>54</v>
      </c>
      <c r="C10" s="49">
        <v>42110</v>
      </c>
      <c r="D10" s="50" t="s">
        <v>55</v>
      </c>
      <c r="E10" s="50" t="s">
        <v>56</v>
      </c>
      <c r="F10" s="51">
        <v>11553427</v>
      </c>
      <c r="G10" s="51">
        <v>11340000</v>
      </c>
      <c r="H10" s="52">
        <f t="shared" si="2"/>
        <v>0.98152695299844794</v>
      </c>
      <c r="I10" s="53" t="s">
        <v>31</v>
      </c>
      <c r="J10" s="54" t="s">
        <v>57</v>
      </c>
      <c r="K10" s="54" t="s">
        <v>33</v>
      </c>
      <c r="L10" s="55" t="s">
        <v>58</v>
      </c>
      <c r="M10" s="56" t="s">
        <v>59</v>
      </c>
      <c r="N10" s="64"/>
      <c r="O10" s="65">
        <v>12739606</v>
      </c>
      <c r="P10" s="65">
        <v>12420000</v>
      </c>
      <c r="Q10" s="66">
        <v>2240005012774</v>
      </c>
      <c r="R10" s="43" t="str">
        <f t="shared" si="0"/>
        <v>最終予定価格は12,739,606円、最終契約金額は12,420,000円</v>
      </c>
      <c r="S10" s="43" t="str">
        <f t="shared" si="1"/>
        <v>（公社）瀬戸内海海上安全協会
広島県広島市南区的場町１-３-６ 
（法人番号：2240005012774）</v>
      </c>
      <c r="T10" s="59" t="s">
        <v>56</v>
      </c>
      <c r="U10" s="67"/>
      <c r="V10" s="67"/>
      <c r="W10" s="46" t="e">
        <f t="shared" si="3"/>
        <v>#VALUE!</v>
      </c>
    </row>
    <row r="11" spans="1:23" ht="195" x14ac:dyDescent="0.15">
      <c r="A11" s="48" t="s">
        <v>60</v>
      </c>
      <c r="B11" s="48" t="s">
        <v>61</v>
      </c>
      <c r="C11" s="49">
        <v>42116</v>
      </c>
      <c r="D11" s="50" t="s">
        <v>45</v>
      </c>
      <c r="E11" s="50" t="s">
        <v>62</v>
      </c>
      <c r="F11" s="51">
        <v>22291200</v>
      </c>
      <c r="G11" s="51">
        <v>22248000</v>
      </c>
      <c r="H11" s="52">
        <f t="shared" si="2"/>
        <v>0.99806201550387597</v>
      </c>
      <c r="I11" s="53" t="s">
        <v>39</v>
      </c>
      <c r="J11" s="54" t="s">
        <v>40</v>
      </c>
      <c r="K11" s="54" t="s">
        <v>33</v>
      </c>
      <c r="L11" s="55">
        <v>1</v>
      </c>
      <c r="M11" s="56" t="s">
        <v>63</v>
      </c>
      <c r="N11" s="48"/>
      <c r="O11" s="62"/>
      <c r="P11" s="68">
        <v>25272000</v>
      </c>
      <c r="Q11" s="58">
        <v>9010005000135</v>
      </c>
      <c r="R11" s="43" t="str">
        <f t="shared" si="0"/>
        <v>最終契約金額は25,272,000円</v>
      </c>
      <c r="S11" s="43" t="str">
        <f t="shared" si="1"/>
        <v>（公財）河川財団
東京都中央区日本橋小伝馬町１１－９
（法人番号：9010005000135）</v>
      </c>
      <c r="T11" s="59" t="s">
        <v>62</v>
      </c>
      <c r="U11" s="53" t="s">
        <v>64</v>
      </c>
      <c r="V11" s="60">
        <v>3</v>
      </c>
      <c r="W11" s="46" t="e">
        <f t="shared" si="3"/>
        <v>#VALUE!</v>
      </c>
    </row>
    <row r="12" spans="1:23" ht="127.5" customHeight="1" x14ac:dyDescent="0.15">
      <c r="A12" s="48" t="s">
        <v>65</v>
      </c>
      <c r="B12" s="48" t="s">
        <v>66</v>
      </c>
      <c r="C12" s="49">
        <v>42131</v>
      </c>
      <c r="D12" s="50" t="s">
        <v>37</v>
      </c>
      <c r="E12" s="50" t="s">
        <v>67</v>
      </c>
      <c r="F12" s="51">
        <v>21870000</v>
      </c>
      <c r="G12" s="51">
        <v>19980000</v>
      </c>
      <c r="H12" s="52">
        <f t="shared" si="2"/>
        <v>0.9135802469135802</v>
      </c>
      <c r="I12" s="53" t="s">
        <v>39</v>
      </c>
      <c r="J12" s="54" t="s">
        <v>68</v>
      </c>
      <c r="K12" s="54" t="s">
        <v>69</v>
      </c>
      <c r="L12" s="55">
        <v>1</v>
      </c>
      <c r="M12" s="56" t="s">
        <v>70</v>
      </c>
      <c r="N12" s="48"/>
      <c r="O12" s="69">
        <v>26632800</v>
      </c>
      <c r="P12" s="69">
        <v>26632800</v>
      </c>
      <c r="Q12" s="70">
        <v>1010005018655</v>
      </c>
      <c r="R12" s="43" t="str">
        <f t="shared" si="0"/>
        <v>最終予定価格は26,632,800円、最終契約金額は26,632,800円</v>
      </c>
      <c r="S12" s="43" t="str">
        <f t="shared" si="1"/>
        <v>（公財）リバーフロント研究所
東京都中央区新川１－１７－２４
（法人番号：1010005018655）</v>
      </c>
      <c r="T12" s="59" t="s">
        <v>67</v>
      </c>
      <c r="U12" s="60" t="s">
        <v>71</v>
      </c>
      <c r="V12" s="61">
        <v>1</v>
      </c>
      <c r="W12" s="46" t="e">
        <f t="shared" si="3"/>
        <v>#VALUE!</v>
      </c>
    </row>
    <row r="13" spans="1:23" ht="255" x14ac:dyDescent="0.15">
      <c r="A13" s="48" t="s">
        <v>72</v>
      </c>
      <c r="B13" s="48" t="s">
        <v>73</v>
      </c>
      <c r="C13" s="49">
        <v>42137</v>
      </c>
      <c r="D13" s="50" t="s">
        <v>74</v>
      </c>
      <c r="E13" s="50" t="s">
        <v>75</v>
      </c>
      <c r="F13" s="51">
        <v>25056000</v>
      </c>
      <c r="G13" s="51">
        <v>24991200</v>
      </c>
      <c r="H13" s="52">
        <f t="shared" si="2"/>
        <v>0.99741379310344824</v>
      </c>
      <c r="I13" s="53" t="s">
        <v>39</v>
      </c>
      <c r="J13" s="54" t="s">
        <v>40</v>
      </c>
      <c r="K13" s="54" t="s">
        <v>33</v>
      </c>
      <c r="L13" s="55">
        <v>1</v>
      </c>
      <c r="M13" s="56" t="s">
        <v>76</v>
      </c>
      <c r="N13" s="48"/>
      <c r="O13" s="62"/>
      <c r="P13" s="68">
        <v>32443200</v>
      </c>
      <c r="Q13" s="58">
        <v>6013305001887</v>
      </c>
      <c r="R13" s="43" t="str">
        <f t="shared" si="0"/>
        <v>最終契約金額は32,443,200円</v>
      </c>
      <c r="S13" s="43" t="str">
        <f t="shared" si="1"/>
        <v>（公財）日本生態系協会
東京都豊島区西池袋２－３０－２０
（法人番号：6013305001887）</v>
      </c>
      <c r="T13" s="59" t="s">
        <v>75</v>
      </c>
      <c r="U13" s="53" t="s">
        <v>64</v>
      </c>
      <c r="V13" s="60">
        <v>1</v>
      </c>
      <c r="W13" s="46" t="e">
        <f t="shared" si="3"/>
        <v>#VALUE!</v>
      </c>
    </row>
    <row r="14" spans="1:23" ht="105" x14ac:dyDescent="0.15">
      <c r="A14" s="48" t="s">
        <v>77</v>
      </c>
      <c r="B14" s="48" t="s">
        <v>78</v>
      </c>
      <c r="C14" s="49">
        <v>42139</v>
      </c>
      <c r="D14" s="50" t="s">
        <v>79</v>
      </c>
      <c r="E14" s="50" t="s">
        <v>80</v>
      </c>
      <c r="F14" s="51">
        <v>8241480</v>
      </c>
      <c r="G14" s="51">
        <v>8100000</v>
      </c>
      <c r="H14" s="52">
        <v>0.98283318044817192</v>
      </c>
      <c r="I14" s="53" t="s">
        <v>39</v>
      </c>
      <c r="J14" s="54" t="s">
        <v>32</v>
      </c>
      <c r="K14" s="54" t="s">
        <v>33</v>
      </c>
      <c r="L14" s="55">
        <v>1</v>
      </c>
      <c r="M14" s="56" t="s">
        <v>81</v>
      </c>
      <c r="N14" s="71"/>
      <c r="O14" s="65"/>
      <c r="P14" s="65"/>
      <c r="Q14" s="66">
        <v>5290805003008</v>
      </c>
      <c r="R14" s="43" t="str">
        <f t="shared" si="0"/>
        <v/>
      </c>
      <c r="S14" s="43" t="str">
        <f t="shared" si="1"/>
        <v>（公社）西部海難防止協会
北九州市門司区港町７－８
（法人番号：5290805003008）</v>
      </c>
      <c r="T14" s="59" t="s">
        <v>80</v>
      </c>
      <c r="U14" s="72"/>
      <c r="V14" s="72"/>
      <c r="W14" s="46" t="e">
        <f t="shared" si="3"/>
        <v>#VALUE!</v>
      </c>
    </row>
    <row r="15" spans="1:23" ht="225" x14ac:dyDescent="0.15">
      <c r="A15" s="48" t="s">
        <v>82</v>
      </c>
      <c r="B15" s="48" t="s">
        <v>83</v>
      </c>
      <c r="C15" s="49">
        <v>42146</v>
      </c>
      <c r="D15" s="50" t="s">
        <v>74</v>
      </c>
      <c r="E15" s="50" t="s">
        <v>84</v>
      </c>
      <c r="F15" s="51">
        <v>14612400</v>
      </c>
      <c r="G15" s="51">
        <v>14256000</v>
      </c>
      <c r="H15" s="52">
        <f>G15/F15</f>
        <v>0.97560975609756095</v>
      </c>
      <c r="I15" s="53" t="s">
        <v>39</v>
      </c>
      <c r="J15" s="54" t="s">
        <v>40</v>
      </c>
      <c r="K15" s="54" t="s">
        <v>33</v>
      </c>
      <c r="L15" s="55">
        <v>1</v>
      </c>
      <c r="M15" s="56" t="s">
        <v>81</v>
      </c>
      <c r="N15" s="48"/>
      <c r="O15" s="73"/>
      <c r="P15" s="73"/>
      <c r="Q15" s="70">
        <v>6013305001887</v>
      </c>
      <c r="R15" s="43" t="str">
        <f t="shared" si="0"/>
        <v/>
      </c>
      <c r="S15" s="43" t="str">
        <f t="shared" si="1"/>
        <v>（公財）日本生態系協会
東京都豊島区西池袋２－３０－２０
（法人番号：6013305001887）</v>
      </c>
      <c r="T15" s="59" t="s">
        <v>84</v>
      </c>
      <c r="U15" s="60" t="s">
        <v>85</v>
      </c>
      <c r="V15" s="61">
        <v>1</v>
      </c>
      <c r="W15" s="46" t="e">
        <f t="shared" si="3"/>
        <v>#VALUE!</v>
      </c>
    </row>
    <row r="16" spans="1:23" ht="105" x14ac:dyDescent="0.15">
      <c r="A16" s="48" t="s">
        <v>86</v>
      </c>
      <c r="B16" s="48" t="s">
        <v>87</v>
      </c>
      <c r="C16" s="49">
        <v>42152</v>
      </c>
      <c r="D16" s="50" t="s">
        <v>45</v>
      </c>
      <c r="E16" s="50" t="s">
        <v>46</v>
      </c>
      <c r="F16" s="51">
        <v>16524000</v>
      </c>
      <c r="G16" s="51">
        <v>16308000</v>
      </c>
      <c r="H16" s="52">
        <f>G16/F16</f>
        <v>0.98692810457516345</v>
      </c>
      <c r="I16" s="53" t="s">
        <v>39</v>
      </c>
      <c r="J16" s="54" t="s">
        <v>40</v>
      </c>
      <c r="K16" s="54" t="s">
        <v>33</v>
      </c>
      <c r="L16" s="55">
        <v>1</v>
      </c>
      <c r="M16" s="56" t="s">
        <v>88</v>
      </c>
      <c r="N16" s="48"/>
      <c r="O16" s="62">
        <v>20952000</v>
      </c>
      <c r="P16" s="62">
        <v>20736000</v>
      </c>
      <c r="Q16" s="58">
        <v>9010005000135</v>
      </c>
      <c r="R16" s="43" t="str">
        <f t="shared" si="0"/>
        <v>最終予定価格は20,952,000円、最終契約金額は20,736,000円</v>
      </c>
      <c r="S16" s="43" t="str">
        <f t="shared" si="1"/>
        <v>（公財）河川財団
東京都中央区日本橋小伝馬町１１－９
（法人番号：9010005000135）</v>
      </c>
      <c r="T16" s="59" t="s">
        <v>46</v>
      </c>
      <c r="U16" s="60" t="s">
        <v>48</v>
      </c>
      <c r="V16" s="61">
        <v>5</v>
      </c>
      <c r="W16" s="46" t="e">
        <f t="shared" si="3"/>
        <v>#VALUE!</v>
      </c>
    </row>
    <row r="17" spans="1:23" ht="270" x14ac:dyDescent="0.15">
      <c r="A17" s="48" t="s">
        <v>89</v>
      </c>
      <c r="B17" s="48" t="s">
        <v>73</v>
      </c>
      <c r="C17" s="49">
        <v>42153</v>
      </c>
      <c r="D17" s="50" t="s">
        <v>45</v>
      </c>
      <c r="E17" s="50" t="s">
        <v>90</v>
      </c>
      <c r="F17" s="51">
        <v>43437600</v>
      </c>
      <c r="G17" s="51">
        <v>43200000</v>
      </c>
      <c r="H17" s="52">
        <f>G17/F17</f>
        <v>0.9945300845350572</v>
      </c>
      <c r="I17" s="53" t="s">
        <v>39</v>
      </c>
      <c r="J17" s="54" t="s">
        <v>40</v>
      </c>
      <c r="K17" s="54" t="s">
        <v>33</v>
      </c>
      <c r="L17" s="55">
        <v>1</v>
      </c>
      <c r="M17" s="56" t="s">
        <v>91</v>
      </c>
      <c r="N17" s="48"/>
      <c r="O17" s="62"/>
      <c r="P17" s="68">
        <v>44334000</v>
      </c>
      <c r="Q17" s="63">
        <v>9010005000135</v>
      </c>
      <c r="R17" s="43" t="str">
        <f t="shared" si="0"/>
        <v>最終契約金額は44,334,000円</v>
      </c>
      <c r="S17" s="43" t="str">
        <f t="shared" si="1"/>
        <v>（公財）河川財団
東京都中央区日本橋小伝馬町１１－９
（法人番号：9010005000135）</v>
      </c>
      <c r="T17" s="59" t="s">
        <v>90</v>
      </c>
      <c r="U17" s="53" t="s">
        <v>64</v>
      </c>
      <c r="V17" s="60">
        <v>2</v>
      </c>
      <c r="W17" s="46" t="e">
        <f t="shared" si="3"/>
        <v>#VALUE!</v>
      </c>
    </row>
    <row r="18" spans="1:23" ht="105" x14ac:dyDescent="0.15">
      <c r="A18" s="48" t="s">
        <v>92</v>
      </c>
      <c r="B18" s="48" t="s">
        <v>93</v>
      </c>
      <c r="C18" s="49">
        <v>42156</v>
      </c>
      <c r="D18" s="50" t="s">
        <v>37</v>
      </c>
      <c r="E18" s="50" t="s">
        <v>46</v>
      </c>
      <c r="F18" s="51">
        <v>39042000</v>
      </c>
      <c r="G18" s="51">
        <v>37800000</v>
      </c>
      <c r="H18" s="52">
        <f>G18/F18</f>
        <v>0.9681881051175657</v>
      </c>
      <c r="I18" s="53" t="s">
        <v>39</v>
      </c>
      <c r="J18" s="54" t="s">
        <v>40</v>
      </c>
      <c r="K18" s="54" t="s">
        <v>33</v>
      </c>
      <c r="L18" s="55">
        <v>1</v>
      </c>
      <c r="M18" s="56" t="s">
        <v>94</v>
      </c>
      <c r="N18" s="48"/>
      <c r="O18" s="62">
        <v>47001600</v>
      </c>
      <c r="P18" s="62">
        <v>45684000</v>
      </c>
      <c r="Q18" s="58">
        <v>1010005018655</v>
      </c>
      <c r="R18" s="43" t="str">
        <f t="shared" si="0"/>
        <v>最終予定価格は47,001,600円、最終契約金額は45,684,000円</v>
      </c>
      <c r="S18" s="43" t="str">
        <f t="shared" si="1"/>
        <v>（公財）リバーフロント研究所
東京都中央区新川１－１７－２４
（法人番号：1010005018655）</v>
      </c>
      <c r="T18" s="59" t="s">
        <v>46</v>
      </c>
      <c r="U18" s="60" t="s">
        <v>48</v>
      </c>
      <c r="V18" s="61">
        <v>1</v>
      </c>
      <c r="W18" s="46" t="e">
        <f t="shared" si="3"/>
        <v>#VALUE!</v>
      </c>
    </row>
    <row r="19" spans="1:23" s="46" customFormat="1" ht="106.5" customHeight="1" x14ac:dyDescent="0.15">
      <c r="A19" s="48" t="s">
        <v>95</v>
      </c>
      <c r="B19" s="48" t="s">
        <v>96</v>
      </c>
      <c r="C19" s="49">
        <v>42157</v>
      </c>
      <c r="D19" s="50" t="s">
        <v>97</v>
      </c>
      <c r="E19" s="50" t="s">
        <v>98</v>
      </c>
      <c r="F19" s="51">
        <v>12414280</v>
      </c>
      <c r="G19" s="51">
        <v>12312000</v>
      </c>
      <c r="H19" s="52">
        <v>0.99176110092570813</v>
      </c>
      <c r="I19" s="53">
        <v>4</v>
      </c>
      <c r="J19" s="54" t="s">
        <v>32</v>
      </c>
      <c r="K19" s="54" t="s">
        <v>33</v>
      </c>
      <c r="L19" s="55">
        <v>1</v>
      </c>
      <c r="M19" s="56" t="s">
        <v>99</v>
      </c>
      <c r="N19" s="71"/>
      <c r="O19" s="65">
        <v>12646632</v>
      </c>
      <c r="P19" s="65">
        <v>12528000</v>
      </c>
      <c r="Q19" s="66">
        <v>7010405000967</v>
      </c>
      <c r="R19" s="43" t="str">
        <f t="shared" si="0"/>
        <v>最終予定価格は12,646,632円、最終契約金額は12,528,000円</v>
      </c>
      <c r="S19" s="43" t="str">
        <f t="shared" si="1"/>
        <v>（公社）日本港湾協会
東京都港区赤坂３丁目３番５号
（法人番号：7010405000967）</v>
      </c>
      <c r="T19" s="59" t="s">
        <v>98</v>
      </c>
      <c r="U19" s="72"/>
      <c r="V19" s="72"/>
      <c r="W19" s="46" t="e">
        <f t="shared" si="3"/>
        <v>#VALUE!</v>
      </c>
    </row>
    <row r="20" spans="1:23" s="46" customFormat="1" ht="127.5" customHeight="1" x14ac:dyDescent="0.15">
      <c r="A20" s="48" t="s">
        <v>100</v>
      </c>
      <c r="B20" s="48" t="s">
        <v>101</v>
      </c>
      <c r="C20" s="49">
        <v>42158</v>
      </c>
      <c r="D20" s="50" t="s">
        <v>102</v>
      </c>
      <c r="E20" s="50" t="s">
        <v>67</v>
      </c>
      <c r="F20" s="51">
        <v>16232400</v>
      </c>
      <c r="G20" s="51">
        <v>16197300</v>
      </c>
      <c r="H20" s="52">
        <f>G20/F20</f>
        <v>0.99783765801729873</v>
      </c>
      <c r="I20" s="53" t="s">
        <v>39</v>
      </c>
      <c r="J20" s="54" t="s">
        <v>57</v>
      </c>
      <c r="K20" s="54" t="s">
        <v>33</v>
      </c>
      <c r="L20" s="55">
        <v>1</v>
      </c>
      <c r="M20" s="56" t="s">
        <v>103</v>
      </c>
      <c r="N20" s="48"/>
      <c r="O20" s="69">
        <v>16956000</v>
      </c>
      <c r="P20" s="69">
        <v>16956000</v>
      </c>
      <c r="Q20" s="74">
        <v>2240005000705</v>
      </c>
      <c r="R20" s="43" t="str">
        <f t="shared" si="0"/>
        <v>最終予定価格は16,956,000円、最終契約金額は16,956,000円</v>
      </c>
      <c r="S20" s="43" t="str">
        <f t="shared" si="1"/>
        <v>（公社）中国地方総合研究センター_x000D_
広島県広島市中区小町４番３３号
（法人番号：2240005000705）</v>
      </c>
      <c r="T20" s="59" t="s">
        <v>67</v>
      </c>
      <c r="U20" s="60" t="s">
        <v>71</v>
      </c>
      <c r="V20" s="61">
        <v>2</v>
      </c>
      <c r="W20" s="46" t="e">
        <f t="shared" si="3"/>
        <v>#VALUE!</v>
      </c>
    </row>
    <row r="21" spans="1:23" ht="105" x14ac:dyDescent="0.15">
      <c r="A21" s="48" t="s">
        <v>104</v>
      </c>
      <c r="B21" s="48" t="s">
        <v>105</v>
      </c>
      <c r="C21" s="49">
        <v>42160</v>
      </c>
      <c r="D21" s="50" t="s">
        <v>79</v>
      </c>
      <c r="E21" s="50" t="s">
        <v>80</v>
      </c>
      <c r="F21" s="51">
        <v>23519826</v>
      </c>
      <c r="G21" s="51">
        <v>23248080</v>
      </c>
      <c r="H21" s="52">
        <v>0.98844608799401834</v>
      </c>
      <c r="I21" s="53" t="s">
        <v>39</v>
      </c>
      <c r="J21" s="54" t="s">
        <v>32</v>
      </c>
      <c r="K21" s="54" t="s">
        <v>33</v>
      </c>
      <c r="L21" s="55">
        <v>1</v>
      </c>
      <c r="M21" s="56" t="s">
        <v>106</v>
      </c>
      <c r="N21" s="72"/>
      <c r="O21" s="65">
        <v>28663884</v>
      </c>
      <c r="P21" s="65">
        <v>28328400</v>
      </c>
      <c r="Q21" s="66">
        <v>5290805003008</v>
      </c>
      <c r="R21" s="43" t="str">
        <f t="shared" si="0"/>
        <v>最終予定価格は28,663,884円、最終契約金額は28,328,400円</v>
      </c>
      <c r="S21" s="43" t="str">
        <f t="shared" si="1"/>
        <v>（公社）西部海難防止協会
北九州市門司区港町７－８
（法人番号：5290805003008）</v>
      </c>
      <c r="T21" s="59" t="s">
        <v>80</v>
      </c>
      <c r="U21" s="75"/>
      <c r="V21" s="75"/>
      <c r="W21" s="46" t="e">
        <f t="shared" si="3"/>
        <v>#VALUE!</v>
      </c>
    </row>
    <row r="22" spans="1:23" ht="409.5" x14ac:dyDescent="0.15">
      <c r="A22" s="48" t="s">
        <v>107</v>
      </c>
      <c r="B22" s="48" t="s">
        <v>108</v>
      </c>
      <c r="C22" s="49">
        <v>42180</v>
      </c>
      <c r="D22" s="50" t="s">
        <v>109</v>
      </c>
      <c r="E22" s="50" t="s">
        <v>110</v>
      </c>
      <c r="F22" s="76" t="s">
        <v>111</v>
      </c>
      <c r="G22" s="51">
        <v>9000000</v>
      </c>
      <c r="H22" s="52" t="s">
        <v>31</v>
      </c>
      <c r="I22" s="53" t="s">
        <v>39</v>
      </c>
      <c r="J22" s="54" t="s">
        <v>40</v>
      </c>
      <c r="K22" s="54" t="s">
        <v>33</v>
      </c>
      <c r="L22" s="55">
        <v>1</v>
      </c>
      <c r="M22" s="56" t="s">
        <v>81</v>
      </c>
      <c r="N22" s="48"/>
      <c r="O22" s="62"/>
      <c r="P22" s="62"/>
      <c r="Q22" s="58">
        <v>2010005018547</v>
      </c>
      <c r="R22" s="43" t="str">
        <f t="shared" si="0"/>
        <v/>
      </c>
      <c r="S22" s="43" t="str">
        <f t="shared" si="1"/>
        <v>（公財）交通事故総合分析センター
東京都千代田区猿楽町2丁目7番8号
（法人番号：2010005018547）</v>
      </c>
      <c r="T22" s="59" t="s">
        <v>110</v>
      </c>
      <c r="U22" s="60" t="s">
        <v>112</v>
      </c>
      <c r="V22" s="61">
        <v>6</v>
      </c>
      <c r="W22" s="46" t="e">
        <f t="shared" si="3"/>
        <v>#VALUE!</v>
      </c>
    </row>
    <row r="23" spans="1:23" ht="135" x14ac:dyDescent="0.15">
      <c r="A23" s="48" t="s">
        <v>113</v>
      </c>
      <c r="B23" s="48" t="s">
        <v>114</v>
      </c>
      <c r="C23" s="49">
        <v>42181</v>
      </c>
      <c r="D23" s="50" t="s">
        <v>115</v>
      </c>
      <c r="E23" s="50" t="s">
        <v>116</v>
      </c>
      <c r="F23" s="51">
        <v>6711824</v>
      </c>
      <c r="G23" s="51">
        <v>6696000</v>
      </c>
      <c r="H23" s="52">
        <v>0.99764236964497277</v>
      </c>
      <c r="I23" s="53" t="s">
        <v>39</v>
      </c>
      <c r="J23" s="54" t="s">
        <v>32</v>
      </c>
      <c r="K23" s="54" t="s">
        <v>33</v>
      </c>
      <c r="L23" s="55">
        <v>1</v>
      </c>
      <c r="M23" s="56" t="s">
        <v>117</v>
      </c>
      <c r="N23" s="72"/>
      <c r="O23" s="65">
        <v>4713353</v>
      </c>
      <c r="P23" s="65">
        <v>4644000</v>
      </c>
      <c r="Q23" s="77">
        <v>2240005012774</v>
      </c>
      <c r="R23" s="43" t="str">
        <f t="shared" si="0"/>
        <v>最終予定価格は4,713,353円、最終契約金額は4,644,000円</v>
      </c>
      <c r="S23" s="43" t="str">
        <f t="shared" si="1"/>
        <v>（公社）瀬戸内海海上安全協会
広島県広島市南区的場町１－３－６
（法人番号：2240005012774）</v>
      </c>
      <c r="T23" s="59" t="s">
        <v>116</v>
      </c>
      <c r="U23" s="75"/>
      <c r="V23" s="75"/>
      <c r="W23" s="46" t="e">
        <f t="shared" si="3"/>
        <v>#VALUE!</v>
      </c>
    </row>
    <row r="24" spans="1:23" s="2" customFormat="1" ht="6.75" customHeight="1" x14ac:dyDescent="0.15">
      <c r="A24" s="78"/>
      <c r="B24" s="78"/>
      <c r="C24" s="78"/>
      <c r="D24" s="78"/>
      <c r="E24" s="78"/>
      <c r="F24" s="78"/>
      <c r="G24" s="79"/>
      <c r="H24" s="78"/>
      <c r="I24" s="78"/>
      <c r="J24" s="78"/>
      <c r="K24" s="80"/>
      <c r="L24" s="78"/>
      <c r="M24" s="78"/>
      <c r="N24" s="78"/>
      <c r="O24" s="81"/>
      <c r="P24" s="81"/>
      <c r="Q24" s="81"/>
      <c r="R24" s="43" t="str">
        <f t="shared" si="0"/>
        <v/>
      </c>
      <c r="S24" s="43"/>
      <c r="T24" s="78"/>
      <c r="U24" s="78"/>
      <c r="V24" s="82"/>
      <c r="W24" s="46" t="e">
        <f t="shared" si="3"/>
        <v>#VALUE!</v>
      </c>
    </row>
    <row r="25" spans="1:23" s="2" customFormat="1" ht="10.5" customHeight="1" x14ac:dyDescent="0.15">
      <c r="A25" s="83"/>
      <c r="B25" s="83"/>
      <c r="C25" s="83"/>
      <c r="D25" s="83"/>
      <c r="E25" s="83"/>
      <c r="F25" s="83"/>
      <c r="G25" s="84"/>
      <c r="H25" s="83"/>
      <c r="I25" s="83"/>
      <c r="J25" s="83"/>
      <c r="K25" s="85"/>
      <c r="L25" s="83"/>
      <c r="M25" s="83"/>
      <c r="N25" s="83"/>
      <c r="O25" s="47"/>
      <c r="P25" s="47"/>
      <c r="Q25" s="47"/>
      <c r="R25" s="47"/>
      <c r="S25" s="47"/>
      <c r="T25" s="83"/>
      <c r="U25" s="83"/>
      <c r="V25" s="86"/>
    </row>
    <row r="26" spans="1:23" s="88" customFormat="1" x14ac:dyDescent="0.15">
      <c r="A26" s="87" t="s">
        <v>118</v>
      </c>
      <c r="C26" s="89"/>
      <c r="G26" s="90"/>
      <c r="N26" s="91"/>
      <c r="O26" s="47"/>
      <c r="P26" s="47"/>
      <c r="Q26" s="47"/>
      <c r="R26" s="47"/>
      <c r="S26" s="47"/>
      <c r="V26" s="92"/>
    </row>
    <row r="27" spans="1:23" s="88" customFormat="1" x14ac:dyDescent="0.15">
      <c r="A27" s="87" t="s">
        <v>119</v>
      </c>
      <c r="C27" s="89"/>
      <c r="G27" s="90"/>
      <c r="N27" s="91"/>
      <c r="O27" s="47"/>
      <c r="P27" s="47"/>
      <c r="Q27" s="47"/>
      <c r="R27" s="47"/>
      <c r="S27" s="47"/>
      <c r="V27" s="92"/>
    </row>
    <row r="32" spans="1:23" x14ac:dyDescent="0.15">
      <c r="E32" s="94"/>
      <c r="F32" s="94"/>
      <c r="G32" s="95"/>
      <c r="T32" s="94">
        <f>COUNTIFS(T6:T24,"&lt;&gt;")</f>
        <v>18</v>
      </c>
    </row>
  </sheetData>
  <sheetProtection password="CC3D" sheet="1" objects="1" scenarios="1" formatColumns="0" formatRows="0" insertRows="0" deleteColumns="0" deleteRows="0" autoFilter="0"/>
  <autoFilter ref="A4:V24"/>
  <mergeCells count="18">
    <mergeCell ref="T3:T4"/>
    <mergeCell ref="U3:V3"/>
    <mergeCell ref="I3:I4"/>
    <mergeCell ref="J3:L3"/>
    <mergeCell ref="M3:M4"/>
    <mergeCell ref="N3:N4"/>
    <mergeCell ref="O3:Q3"/>
    <mergeCell ref="R3:S3"/>
    <mergeCell ref="A1:M1"/>
    <mergeCell ref="L2:M2"/>
    <mergeCell ref="A3:A4"/>
    <mergeCell ref="B3:B4"/>
    <mergeCell ref="C3:C4"/>
    <mergeCell ref="D3:D4"/>
    <mergeCell ref="E3:E4"/>
    <mergeCell ref="F3:F4"/>
    <mergeCell ref="G3:G4"/>
    <mergeCell ref="H3:H4"/>
  </mergeCells>
  <phoneticPr fontId="3"/>
  <dataValidations count="3">
    <dataValidation type="textLength" operator="equal" allowBlank="1" showInputMessage="1" showErrorMessage="1" errorTitle="エラー（法人番号）" error="法人番号は必ず13桁となります。_x000a_半角数字で正しい番号を入力してください。" sqref="Q5:Q9 Q11:Q23">
      <formula1>13</formula1>
    </dataValidation>
    <dataValidation type="list" allowBlank="1" showInputMessage="1" showErrorMessage="1" sqref="J5:J23">
      <formula1>"公財,公社,特財,特社"</formula1>
    </dataValidation>
    <dataValidation type="list" allowBlank="1" showInputMessage="1" showErrorMessage="1" sqref="K5:K23">
      <formula1>"国所管"</formula1>
    </dataValidation>
  </dataValidations>
  <printOptions horizontalCentered="1"/>
  <pageMargins left="0.55118110236220474" right="0.19685039370078741" top="0.82677165354330717" bottom="0.35433070866141736" header="0.43307086614173229" footer="0.19685039370078741"/>
  <pageSetup paperSize="9" scale="60" fitToHeight="0" orientation="landscape" r:id="rId1"/>
  <headerFooter alignWithMargins="0">
    <oddFooter>&amp;C&amp;P/&amp;N</oddFooter>
  </headerFooter>
  <rowBreaks count="1" manualBreakCount="1">
    <brk id="1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2016-09-20T06:52:14Z</dcterms:created>
  <dcterms:modified xsi:type="dcterms:W3CDTF">2016-09-20T06:52:39Z</dcterms:modified>
</cp:coreProperties>
</file>