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1-1.レビューシート全般\290914_レビュー最終公表（30年度新規）\運輸関係\港湾局\"/>
    </mc:Choice>
  </mc:AlternateContent>
  <bookViews>
    <workbookView xWindow="0" yWindow="0" windowWidth="20490" windowHeight="64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<sst xmlns="http://schemas.openxmlformats.org/spreadsheetml/2006/main" count="2811" uniqueCount="580">
  <si>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</si>
  <si>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</si>
  <si>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</si>
  <si>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</si>
  <si>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</si>
  <si>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</si>
  <si>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</si>
  <si>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</si>
  <si>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</si>
  <si>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</si>
  <si>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</si>
  <si>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</si>
  <si>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</si>
  <si>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</si>
  <si>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</si>
  <si>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</si>
  <si>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</si>
  <si>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</si>
  <si>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</si>
  <si>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</si>
  <si>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</si>
  <si>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</si>
  <si>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</si>
  <si>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</si>
  <si>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</si>
  <si>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</si>
  <si>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</si>
  <si>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</si>
  <si>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</si>
  <si>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</si>
  <si>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</si>
  <si>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</si>
  <si>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</si>
  <si>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</si>
  <si>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</si>
  <si>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</si>
  <si>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</si>
  <si>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</si>
  <si>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</si>
  <si>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</si>
  <si>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</si>
  <si>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</si>
  <si>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</si>
  <si>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</si>
  <si>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</si>
  <si>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</si>
  <si>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</si>
  <si>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</si>
  <si>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</si>
  <si>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</si>
  <si>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</si>
  <si>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</si>
  <si>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</si>
  <si>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</si>
  <si>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</si>
  <si>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</si>
  <si>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</si>
  <si>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</si>
  <si>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</si>
  <si>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</si>
  <si>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</si>
  <si>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</si>
  <si>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</si>
  <si>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</si>
  <si>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</si>
  <si>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</si>
  <si>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</si>
  <si>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</si>
  <si>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</si>
  <si>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</si>
  <si>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</si>
  <si>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</si>
  <si>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</si>
  <si>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</si>
  <si>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</si>
  <si>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</si>
  <si>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</si>
  <si>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</si>
  <si>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</si>
  <si>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</si>
  <si>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</si>
  <si>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</si>
  <si>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</si>
  <si>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</si>
  <si>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</si>
  <si>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</si>
  <si>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</si>
  <si>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</si>
  <si>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</si>
  <si>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</si>
  <si>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</si>
  <si>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</si>
  <si>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</si>
  <si>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</si>
  <si>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</si>
  <si>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</si>
  <si>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</si>
  <si>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</si>
  <si>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</si>
  <si>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</si>
  <si>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</si>
  <si>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</si>
  <si>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</si>
  <si>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</si>
  <si>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</si>
  <si>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</si>
  <si>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</si>
  <si>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</si>
  <si>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</si>
  <si>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</si>
  <si>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</si>
  <si>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</si>
  <si>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</si>
  <si>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</si>
  <si>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</si>
  <si>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</si>
  <si>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</si>
  <si>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</si>
  <si>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</si>
  <si>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</si>
  <si>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</si>
  <si>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</si>
  <si>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</si>
  <si>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</si>
  <si>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</si>
  <si>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</si>
  <si>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</si>
  <si>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</si>
  <si>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</si>
  <si>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</si>
  <si>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</si>
  <si>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</si>
  <si>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</si>
  <si>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</si>
  <si>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</si>
  <si>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</si>
  <si>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</si>
  <si>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</si>
  <si>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</si>
  <si>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</si>
  <si>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</si>
  <si>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</si>
  <si>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</si>
  <si>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</si>
  <si>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</si>
  <si>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</si>
  <si>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</si>
  <si>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</si>
  <si>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</si>
  <si>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</si>
  <si>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</si>
  <si>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</si>
  <si>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</si>
  <si>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</si>
  <si>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</si>
  <si>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</si>
  <si>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</si>
  <si>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</si>
  <si>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</si>
  <si>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</si>
  <si>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</si>
  <si>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</si>
  <si>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</si>
  <si>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</si>
  <si>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</si>
  <si>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</si>
  <si>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</si>
  <si>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</si>
  <si>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</si>
  <si>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</si>
  <si>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</si>
  <si>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</si>
  <si>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</si>
  <si>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</si>
  <si>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</si>
  <si>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</si>
  <si>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</si>
  <si>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</si>
  <si>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</si>
  <si>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</si>
  <si>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</si>
  <si>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</si>
  <si>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</si>
  <si>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</si>
  <si>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</si>
  <si>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</si>
  <si>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</si>
  <si>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</si>
  <si>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</si>
  <si>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</si>
  <si>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</si>
  <si>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</si>
  <si>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</si>
  <si>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</si>
  <si>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</si>
  <si>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</si>
  <si>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</si>
  <si>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</si>
  <si>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</si>
  <si>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</si>
  <si>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</si>
  <si>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</si>
  <si>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</si>
  <si>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</si>
  <si>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</si>
  <si>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</si>
  <si>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</si>
  <si>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</si>
  <si>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</si>
  <si>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</si>
  <si>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</si>
  <si>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</si>
  <si>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</si>
  <si>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</si>
  <si>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</si>
  <si>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</si>
  <si>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</si>
  <si>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</si>
  <si>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</si>
  <si>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</si>
  <si>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</si>
  <si>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</si>
  <si>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</si>
  <si>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</si>
  <si>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</si>
  <si>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</si>
  <si>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</si>
  <si>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</si>
  <si>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</si>
  <si>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</si>
  <si>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</si>
  <si>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</si>
  <si>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</si>
  <si>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</si>
  <si>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</si>
  <si>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</si>
  <si>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</si>
  <si>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</si>
  <si>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</si>
  <si>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</si>
  <si>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</si>
  <si>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</si>
  <si>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</si>
  <si>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</si>
  <si>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</si>
  <si>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</si>
  <si>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</si>
  <si>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</si>
  <si>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</si>
  <si>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</si>
  <si>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</si>
  <si>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</si>
  <si>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</si>
  <si>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</si>
  <si>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</si>
  <si>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</si>
  <si>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</si>
  <si>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</si>
  <si>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</si>
  <si>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</si>
  <si>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</si>
  <si>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</si>
  <si>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</si>
  <si>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</si>
  <si>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</si>
  <si>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</si>
  <si>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</si>
  <si>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</si>
  <si>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</si>
  <si>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</si>
  <si>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</si>
  <si>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</si>
  <si>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</si>
  <si>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</si>
  <si>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</si>
  <si>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</si>
  <si>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</si>
  <si>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</si>
  <si>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</si>
  <si>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</si>
  <si>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</si>
  <si>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</si>
  <si>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</si>
  <si>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</si>
  <si>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</si>
  <si>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</si>
  <si>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</si>
  <si>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</si>
  <si>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</si>
  <si>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</si>
  <si>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</si>
  <si>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</si>
  <si>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</si>
  <si>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</si>
  <si>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</si>
  <si>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</si>
  <si>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</si>
  <si>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</si>
  <si>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</si>
  <si>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</si>
  <si>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</si>
  <si>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</si>
  <si>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</si>
  <si>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</si>
  <si>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</si>
  <si>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</si>
  <si>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</si>
  <si>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</si>
  <si>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</si>
  <si>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</si>
  <si>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</si>
  <si>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</si>
  <si>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</si>
  <si>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</si>
  <si>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</si>
  <si>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</si>
  <si>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</si>
  <si>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</si>
  <si>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</si>
  <si>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</si>
  <si>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</si>
  <si>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</si>
  <si>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</si>
  <si>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</si>
  <si>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</si>
  <si>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</si>
  <si>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</si>
  <si>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</si>
  <si>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</si>
  <si>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</si>
  <si>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</si>
  <si>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</si>
  <si>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</si>
  <si>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</si>
  <si>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</si>
  <si>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</si>
  <si>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</si>
  <si>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</si>
  <si>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</si>
  <si>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</si>
  <si>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</si>
  <si>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</si>
  <si>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</si>
  <si>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</si>
  <si>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</si>
  <si>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</si>
  <si>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</si>
  <si>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</si>
  <si>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</si>
  <si>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</si>
  <si>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</si>
  <si>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</si>
  <si>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</si>
  <si>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</si>
  <si>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</si>
  <si>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</si>
  <si>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</si>
  <si>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</si>
  <si>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</si>
  <si>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</si>
  <si>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</si>
  <si>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</si>
  <si>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</si>
  <si>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</si>
  <si>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</si>
  <si>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</si>
  <si>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</si>
  <si>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</si>
  <si>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</si>
  <si>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</si>
  <si>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</si>
  <si>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</si>
  <si>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</si>
  <si>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</si>
  <si>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</si>
  <si>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</si>
  <si>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</si>
  <si>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</si>
  <si>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</si>
  <si>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</si>
  <si>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</si>
  <si>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</si>
  <si>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</si>
  <si>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</si>
  <si>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</si>
  <si>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</si>
  <si>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</si>
  <si>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</si>
  <si>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</si>
  <si>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</si>
  <si>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</si>
  <si>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</si>
  <si>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</si>
  <si>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</si>
  <si>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</si>
  <si>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</si>
  <si>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</si>
  <si>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</si>
  <si>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</si>
  <si>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</si>
  <si>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</si>
  <si>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</si>
  <si>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</si>
  <si>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</si>
  <si>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</si>
  <si>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</si>
  <si>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</si>
  <si>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</si>
  <si>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</si>
  <si>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</si>
  <si>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</si>
  <si>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</si>
  <si>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</si>
  <si>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</si>
  <si>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</si>
  <si>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</si>
  <si>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</si>
  <si>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</si>
  <si>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</si>
  <si>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</si>
  <si>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</si>
  <si>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</si>
  <si>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</si>
  <si>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</si>
  <si>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</si>
  <si>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</si>
  <si>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</si>
  <si>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</si>
  <si>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</si>
  <si>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</si>
  <si>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</si>
  <si>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</si>
  <si>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</si>
  <si>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</si>
  <si>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</si>
  <si>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</si>
  <si>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</si>
  <si>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</si>
  <si>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</si>
  <si>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</si>
  <si>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</si>
  <si>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</si>
  <si>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</si>
  <si>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</si>
  <si>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</si>
  <si>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</si>
  <si>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</si>
  <si>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</si>
  <si>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</si>
  <si>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</si>
  <si>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</si>
  <si>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</si>
  <si>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</si>
  <si>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</si>
  <si>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</si>
  <si>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</si>
  <si>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</si>
  <si>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</si>
  <si>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</si>
  <si>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</si>
  <si>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</si>
  <si>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</si>
  <si>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</si>
  <si>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</si>
  <si>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</si>
  <si>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</si>
  <si>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</si>
  <si>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</si>
  <si>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</si>
  <si>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</si>
  <si>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</si>
  <si>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</si>
  <si>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</si>
  <si>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</si>
  <si>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</si>
  <si>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</si>
  <si>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</si>
  <si>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</si>
  <si>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</si>
  <si>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</si>
  <si>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</si>
  <si>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</si>
  <si>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</si>
  <si>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</si>
  <si>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</si>
  <si>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</si>
  <si>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</si>
  <si>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</si>
  <si>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</si>
  <si>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</si>
  <si>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</si>
  <si>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</si>
  <si>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</si>
  <si>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</si>
  <si>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</si>
  <si>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</si>
  <si>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</si>
  <si>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</si>
  <si>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</si>
  <si>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</si>
  <si>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</si>
  <si>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</si>
  <si>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</si>
  <si>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</si>
  <si>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</si>
  <si>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</si>
  <si>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</si>
  <si>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</si>
  <si>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</si>
  <si>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</si>
  <si>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</si>
  <si>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</si>
  <si>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</si>
  <si>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</si>
  <si>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</si>
  <si>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</si>
  <si>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</si>
  <si>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</si>
  <si>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</si>
  <si>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</si>
  <si>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</si>
  <si>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</si>
  <si>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</si>
  <si>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</si>
  <si>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</si>
  <si>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</si>
  <si>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</si>
  <si>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</si>
  <si>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</si>
  <si>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</si>
  <si>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</si>
  <si>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</si>
  <si>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</si>
  <si>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</si>
  <si>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</si>
  <si>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</si>
  <si>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</si>
  <si>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</si>
  <si>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</si>
  <si>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</si>
  <si>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</si>
  <si>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</si>
  <si>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</si>
  <si>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</si>
  <si>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</si>
  <si>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</si>
  <si>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</si>
  <si>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水門・陸閘等の閉鎖に係る共通認識形成に必要な経費</t>
    <rPh sb="0" eb="2">
      <t>スイモン</t>
    </rPh>
    <rPh sb="3" eb="5">
      <t>リッコウ</t>
    </rPh>
    <rPh sb="5" eb="6">
      <t>トウ</t>
    </rPh>
    <rPh sb="7" eb="9">
      <t>ヘイサ</t>
    </rPh>
    <rPh sb="10" eb="11">
      <t>カカ</t>
    </rPh>
    <rPh sb="12" eb="14">
      <t>キョウツウ</t>
    </rPh>
    <rPh sb="14" eb="16">
      <t>ニンシキ</t>
    </rPh>
    <rPh sb="16" eb="18">
      <t>ケイセイ</t>
    </rPh>
    <rPh sb="19" eb="21">
      <t>ヒツヨウ</t>
    </rPh>
    <rPh sb="22" eb="24">
      <t>ケイヒ</t>
    </rPh>
    <phoneticPr fontId="5"/>
  </si>
  <si>
    <t>港湾局</t>
    <rPh sb="0" eb="3">
      <t>コウワンキョク</t>
    </rPh>
    <phoneticPr fontId="5"/>
  </si>
  <si>
    <t>海岸・防災課</t>
    <rPh sb="0" eb="2">
      <t>カイガン</t>
    </rPh>
    <rPh sb="3" eb="6">
      <t>ボウサイカ</t>
    </rPh>
    <phoneticPr fontId="5"/>
  </si>
  <si>
    <t>課長　加藤　雅啓</t>
    <rPh sb="0" eb="2">
      <t>カチョウ</t>
    </rPh>
    <rPh sb="3" eb="5">
      <t>カトウ</t>
    </rPh>
    <rPh sb="6" eb="8">
      <t>マサヒロ</t>
    </rPh>
    <phoneticPr fontId="5"/>
  </si>
  <si>
    <t>○</t>
  </si>
  <si>
    <t>-</t>
    <phoneticPr fontId="5"/>
  </si>
  <si>
    <t>・国土強靱化基本計画
・防災基本計画
・南海トラフ地震防災対策推進基本計画
・首都直下地震緊急対策推進基本計画</t>
    <rPh sb="1" eb="3">
      <t>コクド</t>
    </rPh>
    <rPh sb="3" eb="6">
      <t>キョウジンカ</t>
    </rPh>
    <rPh sb="6" eb="8">
      <t>キホン</t>
    </rPh>
    <rPh sb="8" eb="10">
      <t>ケイカク</t>
    </rPh>
    <rPh sb="12" eb="14">
      <t>ボウサイ</t>
    </rPh>
    <rPh sb="14" eb="16">
      <t>キホン</t>
    </rPh>
    <rPh sb="16" eb="18">
      <t>ケイカク</t>
    </rPh>
    <rPh sb="20" eb="22">
      <t>ナンカイ</t>
    </rPh>
    <rPh sb="25" eb="27">
      <t>ジシン</t>
    </rPh>
    <rPh sb="27" eb="29">
      <t>ボウサイ</t>
    </rPh>
    <rPh sb="29" eb="31">
      <t>タイサク</t>
    </rPh>
    <rPh sb="31" eb="33">
      <t>スイシン</t>
    </rPh>
    <rPh sb="33" eb="35">
      <t>キホン</t>
    </rPh>
    <rPh sb="35" eb="37">
      <t>ケイカク</t>
    </rPh>
    <rPh sb="39" eb="41">
      <t>シュト</t>
    </rPh>
    <rPh sb="41" eb="43">
      <t>チョッカ</t>
    </rPh>
    <rPh sb="43" eb="45">
      <t>ジシン</t>
    </rPh>
    <rPh sb="45" eb="47">
      <t>キンキュウ</t>
    </rPh>
    <rPh sb="47" eb="49">
      <t>タイサク</t>
    </rPh>
    <rPh sb="49" eb="51">
      <t>スイシン</t>
    </rPh>
    <rPh sb="51" eb="53">
      <t>キホン</t>
    </rPh>
    <rPh sb="53" eb="55">
      <t>ケイカク</t>
    </rPh>
    <phoneticPr fontId="5"/>
  </si>
  <si>
    <t>百万円</t>
    <rPh sb="0" eb="3">
      <t>ヒャクマンエン</t>
    </rPh>
    <phoneticPr fontId="5"/>
  </si>
  <si>
    <t>４　水害等災害による被害の軽減</t>
    <rPh sb="2" eb="4">
      <t>スイガイ</t>
    </rPh>
    <rPh sb="4" eb="5">
      <t>トウ</t>
    </rPh>
    <rPh sb="5" eb="7">
      <t>サイガイ</t>
    </rPh>
    <rPh sb="10" eb="12">
      <t>ヒガイ</t>
    </rPh>
    <rPh sb="13" eb="15">
      <t>ケイゲン</t>
    </rPh>
    <phoneticPr fontId="5"/>
  </si>
  <si>
    <t>１２　水害・土砂災害の防止・軽減を推進する</t>
    <rPh sb="3" eb="5">
      <t>スイガイ</t>
    </rPh>
    <rPh sb="6" eb="8">
      <t>ドシャ</t>
    </rPh>
    <rPh sb="8" eb="10">
      <t>サイガイ</t>
    </rPh>
    <rPh sb="11" eb="13">
      <t>ボウシ</t>
    </rPh>
    <rPh sb="14" eb="16">
      <t>ケイゲン</t>
    </rPh>
    <rPh sb="17" eb="19">
      <t>スイシン</t>
    </rPh>
    <phoneticPr fontId="5"/>
  </si>
  <si>
    <t>―</t>
    <phoneticPr fontId="5"/>
  </si>
  <si>
    <t>津波・高潮等の的確な情報伝達、水門等の効果的な管理運用は、国土強靭化基本計画・国土強靭化アクションプラン2017、防災基本計画等に位置付けられている。</t>
    <rPh sb="0" eb="2">
      <t>ツナミ</t>
    </rPh>
    <rPh sb="3" eb="5">
      <t>タカシオ</t>
    </rPh>
    <rPh sb="5" eb="6">
      <t>トウ</t>
    </rPh>
    <rPh sb="7" eb="9">
      <t>テキカク</t>
    </rPh>
    <rPh sb="10" eb="12">
      <t>ジョウホウ</t>
    </rPh>
    <rPh sb="12" eb="14">
      <t>デンタツ</t>
    </rPh>
    <rPh sb="15" eb="17">
      <t>スイモン</t>
    </rPh>
    <rPh sb="17" eb="18">
      <t>トウ</t>
    </rPh>
    <rPh sb="19" eb="22">
      <t>コウカテキ</t>
    </rPh>
    <rPh sb="23" eb="25">
      <t>カンリ</t>
    </rPh>
    <rPh sb="25" eb="27">
      <t>ウンヨウ</t>
    </rPh>
    <rPh sb="29" eb="31">
      <t>コクド</t>
    </rPh>
    <rPh sb="31" eb="33">
      <t>キョウジン</t>
    </rPh>
    <rPh sb="33" eb="34">
      <t>カ</t>
    </rPh>
    <rPh sb="34" eb="36">
      <t>キホン</t>
    </rPh>
    <rPh sb="36" eb="38">
      <t>ケイカク</t>
    </rPh>
    <rPh sb="39" eb="41">
      <t>コクド</t>
    </rPh>
    <rPh sb="41" eb="43">
      <t>キョウジン</t>
    </rPh>
    <rPh sb="43" eb="44">
      <t>カ</t>
    </rPh>
    <rPh sb="57" eb="59">
      <t>ボウサイ</t>
    </rPh>
    <rPh sb="59" eb="61">
      <t>キホン</t>
    </rPh>
    <rPh sb="61" eb="63">
      <t>ケイカク</t>
    </rPh>
    <rPh sb="63" eb="64">
      <t>トウ</t>
    </rPh>
    <rPh sb="65" eb="68">
      <t>イチヅ</t>
    </rPh>
    <phoneticPr fontId="5"/>
  </si>
  <si>
    <t>広域的な災害が起こった際には、複数の海岸管理者等に被害がまたがる可能性があることから、体制構築に向けては国が実施する必要がある。</t>
    <rPh sb="0" eb="3">
      <t>コウイキテキ</t>
    </rPh>
    <rPh sb="4" eb="6">
      <t>サイガイ</t>
    </rPh>
    <rPh sb="7" eb="8">
      <t>オ</t>
    </rPh>
    <rPh sb="11" eb="12">
      <t>サイ</t>
    </rPh>
    <rPh sb="15" eb="17">
      <t>フクスウ</t>
    </rPh>
    <rPh sb="18" eb="20">
      <t>カイガン</t>
    </rPh>
    <rPh sb="20" eb="23">
      <t>カンリシャ</t>
    </rPh>
    <rPh sb="23" eb="24">
      <t>トウ</t>
    </rPh>
    <rPh sb="25" eb="27">
      <t>ヒガイ</t>
    </rPh>
    <rPh sb="32" eb="35">
      <t>カノウセイ</t>
    </rPh>
    <rPh sb="43" eb="45">
      <t>タイセイ</t>
    </rPh>
    <rPh sb="45" eb="47">
      <t>コウチク</t>
    </rPh>
    <rPh sb="48" eb="49">
      <t>ム</t>
    </rPh>
    <rPh sb="52" eb="53">
      <t>クニ</t>
    </rPh>
    <rPh sb="54" eb="56">
      <t>ジッシ</t>
    </rPh>
    <rPh sb="58" eb="60">
      <t>ヒツヨウ</t>
    </rPh>
    <phoneticPr fontId="5"/>
  </si>
  <si>
    <t>水害・土砂災害対策調査費</t>
    <rPh sb="0" eb="2">
      <t>スイガイ</t>
    </rPh>
    <rPh sb="3" eb="5">
      <t>ドシャ</t>
    </rPh>
    <rPh sb="5" eb="7">
      <t>サイガイ</t>
    </rPh>
    <rPh sb="7" eb="9">
      <t>タイサク</t>
    </rPh>
    <rPh sb="9" eb="12">
      <t>チョウサヒ</t>
    </rPh>
    <phoneticPr fontId="5"/>
  </si>
  <si>
    <t>-</t>
  </si>
  <si>
    <t>-</t>
    <phoneticPr fontId="5"/>
  </si>
  <si>
    <t>職員旅費</t>
    <rPh sb="0" eb="2">
      <t>ショクイン</t>
    </rPh>
    <rPh sb="2" eb="4">
      <t>リョヒ</t>
    </rPh>
    <phoneticPr fontId="5"/>
  </si>
  <si>
    <t>-</t>
    <phoneticPr fontId="5"/>
  </si>
  <si>
    <t>委員等旅費</t>
    <rPh sb="0" eb="2">
      <t>イイン</t>
    </rPh>
    <rPh sb="2" eb="3">
      <t>トウ</t>
    </rPh>
    <rPh sb="3" eb="5">
      <t>リョヒ</t>
    </rPh>
    <phoneticPr fontId="5"/>
  </si>
  <si>
    <t>諸謝金</t>
    <rPh sb="0" eb="3">
      <t>ショシャキン</t>
    </rPh>
    <phoneticPr fontId="5"/>
  </si>
  <si>
    <t>‐</t>
  </si>
  <si>
    <t>国土交通省港湾局調べ（平成29年8月）</t>
    <rPh sb="0" eb="2">
      <t>コクド</t>
    </rPh>
    <rPh sb="2" eb="5">
      <t>コウツウショウ</t>
    </rPh>
    <rPh sb="5" eb="8">
      <t>コウワンキョク</t>
    </rPh>
    <rPh sb="8" eb="9">
      <t>シラ</t>
    </rPh>
    <rPh sb="11" eb="13">
      <t>ヘイセイ</t>
    </rPh>
    <rPh sb="15" eb="16">
      <t>ネン</t>
    </rPh>
    <rPh sb="17" eb="18">
      <t>ガツ</t>
    </rPh>
    <phoneticPr fontId="5"/>
  </si>
  <si>
    <t xml:space="preserve">　南海トラフ地震等による広域的な津波の来襲が懸念されており、海岸管理者をはじめとする複数の関係者間において水門・陸閘等の閉鎖について共通認識の形成を目的とする。
</t>
    <rPh sb="8" eb="9">
      <t>トウ</t>
    </rPh>
    <rPh sb="16" eb="18">
      <t>ツナミ</t>
    </rPh>
    <rPh sb="19" eb="21">
      <t>ライシュウ</t>
    </rPh>
    <rPh sb="53" eb="55">
      <t>スイモン</t>
    </rPh>
    <rPh sb="56" eb="59">
      <t>リッコウトウ</t>
    </rPh>
    <rPh sb="60" eb="62">
      <t>ヘイサ</t>
    </rPh>
    <rPh sb="74" eb="76">
      <t>モクテキ</t>
    </rPh>
    <phoneticPr fontId="5"/>
  </si>
  <si>
    <t>　水門・陸閘等の常時閉鎖・統廃合、閉鎖のタイミングの決定及び情報共有体制の構築等について事例の収集を行うとともに、複数の関係者による共通認識形成に向けたケーススタディーを実施し、その成果を事例集として全国の海岸管理者に周知する。</t>
    <rPh sb="1" eb="3">
      <t>スイモン</t>
    </rPh>
    <rPh sb="4" eb="7">
      <t>リッコウトウ</t>
    </rPh>
    <rPh sb="8" eb="10">
      <t>ジョウジ</t>
    </rPh>
    <rPh sb="10" eb="12">
      <t>ヘイサ</t>
    </rPh>
    <rPh sb="13" eb="16">
      <t>トウハイゴウ</t>
    </rPh>
    <rPh sb="26" eb="28">
      <t>ケッテイ</t>
    </rPh>
    <rPh sb="28" eb="29">
      <t>オヨ</t>
    </rPh>
    <rPh sb="30" eb="32">
      <t>ジョウホウ</t>
    </rPh>
    <rPh sb="32" eb="34">
      <t>キョウユウ</t>
    </rPh>
    <rPh sb="34" eb="36">
      <t>タイセイ</t>
    </rPh>
    <rPh sb="37" eb="39">
      <t>コウチク</t>
    </rPh>
    <rPh sb="39" eb="40">
      <t>トウ</t>
    </rPh>
    <rPh sb="44" eb="46">
      <t>ジレイ</t>
    </rPh>
    <rPh sb="47" eb="49">
      <t>シュウシュウ</t>
    </rPh>
    <rPh sb="50" eb="51">
      <t>オコナ</t>
    </rPh>
    <rPh sb="57" eb="59">
      <t>フクスウ</t>
    </rPh>
    <rPh sb="60" eb="63">
      <t>カンケイシャ</t>
    </rPh>
    <rPh sb="66" eb="68">
      <t>キョウツウ</t>
    </rPh>
    <rPh sb="68" eb="70">
      <t>ニンシキ</t>
    </rPh>
    <rPh sb="70" eb="72">
      <t>ケイセイ</t>
    </rPh>
    <rPh sb="73" eb="74">
      <t>ム</t>
    </rPh>
    <rPh sb="85" eb="87">
      <t>ジッシ</t>
    </rPh>
    <rPh sb="91" eb="93">
      <t>セイカ</t>
    </rPh>
    <rPh sb="94" eb="97">
      <t>ジレイシュウ</t>
    </rPh>
    <rPh sb="100" eb="102">
      <t>ゼンコク</t>
    </rPh>
    <rPh sb="103" eb="105">
      <t>カイガン</t>
    </rPh>
    <rPh sb="105" eb="108">
      <t>カンリシャ</t>
    </rPh>
    <rPh sb="109" eb="111">
      <t>シュウチ</t>
    </rPh>
    <phoneticPr fontId="5"/>
  </si>
  <si>
    <t>　　百万円/基数</t>
    <rPh sb="2" eb="5">
      <t>ヒャクマンエン</t>
    </rPh>
    <rPh sb="6" eb="8">
      <t>キスウ</t>
    </rPh>
    <phoneticPr fontId="5"/>
  </si>
  <si>
    <t>全国の海岸管理者等において、広域的な災害に対する体制構築に必要な合意形成を図る際に必要な基礎的な資料となることから、必要かつ適切な事業である。
また、国土強靭化基本計画等に位置付けられた水門等の自動化・遠隔操作化及び効率的な管理・運用に関する事業内容であり、政策体系の中での優先度は高いといえる。</t>
    <rPh sb="58" eb="60">
      <t>ヒツヨウ</t>
    </rPh>
    <rPh sb="62" eb="64">
      <t>テキセツ</t>
    </rPh>
    <rPh sb="65" eb="67">
      <t>ジギョウ</t>
    </rPh>
    <rPh sb="129" eb="131">
      <t>セイサク</t>
    </rPh>
    <rPh sb="131" eb="133">
      <t>タイケイ</t>
    </rPh>
    <rPh sb="134" eb="135">
      <t>ナカ</t>
    </rPh>
    <rPh sb="137" eb="140">
      <t>ユウセンド</t>
    </rPh>
    <phoneticPr fontId="5"/>
  </si>
  <si>
    <t>閉鎖不可能としている水門・陸閘等のうち、調査実施箇所数</t>
    <rPh sb="0" eb="2">
      <t>ヘイサ</t>
    </rPh>
    <rPh sb="2" eb="5">
      <t>フカノウ</t>
    </rPh>
    <rPh sb="10" eb="12">
      <t>スイモン</t>
    </rPh>
    <rPh sb="13" eb="15">
      <t>リッコウ</t>
    </rPh>
    <rPh sb="15" eb="16">
      <t>トウ</t>
    </rPh>
    <rPh sb="20" eb="22">
      <t>チョウサ</t>
    </rPh>
    <rPh sb="22" eb="24">
      <t>ジッシ</t>
    </rPh>
    <rPh sb="24" eb="26">
      <t>カショ</t>
    </rPh>
    <rPh sb="26" eb="27">
      <t>スウ</t>
    </rPh>
    <phoneticPr fontId="5"/>
  </si>
  <si>
    <t>執行額／調査実施箇所数　　　　　　　　　　　　　</t>
    <rPh sb="0" eb="2">
      <t>シッコウ</t>
    </rPh>
    <rPh sb="2" eb="3">
      <t>ガク</t>
    </rPh>
    <rPh sb="4" eb="6">
      <t>チョウサ</t>
    </rPh>
    <rPh sb="6" eb="8">
      <t>ジッシ</t>
    </rPh>
    <rPh sb="8" eb="10">
      <t>カショ</t>
    </rPh>
    <rPh sb="10" eb="11">
      <t>カズ</t>
    </rPh>
    <phoneticPr fontId="5"/>
  </si>
  <si>
    <t>-</t>
    <phoneticPr fontId="5"/>
  </si>
  <si>
    <t>-</t>
    <phoneticPr fontId="5"/>
  </si>
  <si>
    <t>水門・陸閘等の閉鎖等に関する共通認識形成の事例集の作成・周知を図ることで、水門・陸閘等の統廃合や確実な閉鎖等を推進するため、水門・樋門等の自動化・遠隔操作化率を平成３２年度に８２％とする。</t>
    <rPh sb="0" eb="2">
      <t>スイモン</t>
    </rPh>
    <rPh sb="3" eb="6">
      <t>リッコウトウ</t>
    </rPh>
    <rPh sb="7" eb="9">
      <t>ヘイサ</t>
    </rPh>
    <rPh sb="9" eb="10">
      <t>トウ</t>
    </rPh>
    <rPh sb="11" eb="12">
      <t>カン</t>
    </rPh>
    <rPh sb="14" eb="16">
      <t>キョウツウ</t>
    </rPh>
    <rPh sb="16" eb="18">
      <t>ニンシキ</t>
    </rPh>
    <rPh sb="18" eb="20">
      <t>ケイセイ</t>
    </rPh>
    <rPh sb="23" eb="24">
      <t>アツ</t>
    </rPh>
    <rPh sb="25" eb="27">
      <t>サクセイ</t>
    </rPh>
    <rPh sb="28" eb="30">
      <t>シュウチ</t>
    </rPh>
    <rPh sb="31" eb="32">
      <t>ハカ</t>
    </rPh>
    <rPh sb="37" eb="39">
      <t>スイモン</t>
    </rPh>
    <rPh sb="40" eb="43">
      <t>リッコウトウ</t>
    </rPh>
    <rPh sb="44" eb="47">
      <t>トウハイゴウ</t>
    </rPh>
    <rPh sb="48" eb="50">
      <t>カクジツ</t>
    </rPh>
    <rPh sb="51" eb="53">
      <t>ヘイサ</t>
    </rPh>
    <rPh sb="53" eb="54">
      <t>トウ</t>
    </rPh>
    <rPh sb="55" eb="57">
      <t>スイシン</t>
    </rPh>
    <phoneticPr fontId="5"/>
  </si>
  <si>
    <t>南海トラフ巨大地震・首都直下地震等の大規模地震が想定されている地域等における水門・樋門等の自動化・遠隔操作化率</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8" eb="40">
      <t>スイモン</t>
    </rPh>
    <rPh sb="41" eb="44">
      <t>ヒモンナド</t>
    </rPh>
    <rPh sb="45" eb="48">
      <t>ジドウカ</t>
    </rPh>
    <rPh sb="49" eb="51">
      <t>エンカク</t>
    </rPh>
    <rPh sb="51" eb="53">
      <t>ソウサ</t>
    </rPh>
    <rPh sb="53" eb="54">
      <t>カ</t>
    </rPh>
    <rPh sb="54" eb="55">
      <t>リツ</t>
    </rPh>
    <phoneticPr fontId="5"/>
  </si>
  <si>
    <t>南海トラフ地震等による広域的な津波の危険が指摘されている状況を踏まえ、当初計画期間内で計画的にケーススタディーを実施し、内容がとりまとまるよう留意すべき。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</si>
</sst>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127000</xdr:colOff>
      <xdr:row>742</xdr:row>
      <xdr:rowOff>12700</xdr:rowOff>
    </xdr:from>
    <xdr:to>
      <xdr:col>24</xdr:col>
      <xdr:colOff>152400</xdr:colOff>
      <xdr:row>745</xdr:row>
      <xdr:rowOff>12700</xdr:rowOff>
    </xdr:to>
    <xdr:sp macro="" textlink="">
      <xdr:nvSpPr>
        <xdr:cNvPr id="3" name="正方形/長方形 2"/>
        <xdr:cNvSpPr/>
      </xdr:nvSpPr>
      <xdr:spPr>
        <a:xfrm>
          <a:off x="2159000" y="41643300"/>
          <a:ext cx="2870200" cy="10668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000">
            <a:solidFill>
              <a:schemeClr val="tx1"/>
            </a:solidFill>
            <a:latin typeface="+mj-ea"/>
            <a:ea typeface="+mj-ea"/>
          </a:endParaRPr>
        </a:p>
        <a:p>
          <a:pPr algn="ctr"/>
          <a:r>
            <a:rPr kumimoji="1" lang="ja-JP" altLang="en-US" sz="1600">
              <a:solidFill>
                <a:schemeClr val="tx1"/>
              </a:solidFill>
              <a:latin typeface="+mj-ea"/>
              <a:ea typeface="+mj-ea"/>
            </a:rPr>
            <a:t>国土交通省</a:t>
          </a:r>
          <a:endParaRPr kumimoji="1" lang="en-US" altLang="ja-JP" sz="1600">
            <a:solidFill>
              <a:schemeClr val="tx1"/>
            </a:solidFill>
            <a:latin typeface="+mj-ea"/>
            <a:ea typeface="+mj-ea"/>
          </a:endParaRPr>
        </a:p>
      </xdr:txBody>
    </xdr:sp>
    <xdr:clientData/>
  </xdr:twoCellAnchor>
  <xdr:oneCellAnchor>
    <xdr:from>
      <xdr:col>11</xdr:col>
      <xdr:colOff>12701</xdr:colOff>
      <xdr:row>745</xdr:row>
      <xdr:rowOff>177800</xdr:rowOff>
    </xdr:from>
    <xdr:ext cx="2717800" cy="1159292"/>
    <xdr:sp macro="" textlink="">
      <xdr:nvSpPr>
        <xdr:cNvPr id="4" name="テキスト ボックス 3"/>
        <xdr:cNvSpPr txBox="1"/>
      </xdr:nvSpPr>
      <xdr:spPr>
        <a:xfrm>
          <a:off x="2247901" y="42875200"/>
          <a:ext cx="2717800" cy="1159292"/>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t>水門・陸閘等の閉鎖に係る共通認識形成に係る予算の総合調整、予算の執行管理、業務発注を行う。</a:t>
          </a:r>
          <a:endParaRPr kumimoji="1" lang="en-US" altLang="ja-JP" sz="1600"/>
        </a:p>
      </xdr:txBody>
    </xdr:sp>
    <xdr:clientData/>
  </xdr:oneCellAnchor>
  <xdr:twoCellAnchor>
    <xdr:from>
      <xdr:col>10</xdr:col>
      <xdr:colOff>38100</xdr:colOff>
      <xdr:row>745</xdr:row>
      <xdr:rowOff>203200</xdr:rowOff>
    </xdr:from>
    <xdr:to>
      <xdr:col>25</xdr:col>
      <xdr:colOff>114300</xdr:colOff>
      <xdr:row>748</xdr:row>
      <xdr:rowOff>215900</xdr:rowOff>
    </xdr:to>
    <xdr:sp macro="" textlink="">
      <xdr:nvSpPr>
        <xdr:cNvPr id="5" name="大かっこ 4"/>
        <xdr:cNvSpPr/>
      </xdr:nvSpPr>
      <xdr:spPr>
        <a:xfrm>
          <a:off x="2070100" y="42900600"/>
          <a:ext cx="3124200" cy="1079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127000</xdr:colOff>
      <xdr:row>749</xdr:row>
      <xdr:rowOff>127000</xdr:rowOff>
    </xdr:from>
    <xdr:to>
      <xdr:col>17</xdr:col>
      <xdr:colOff>127000</xdr:colOff>
      <xdr:row>756</xdr:row>
      <xdr:rowOff>292100</xdr:rowOff>
    </xdr:to>
    <xdr:cxnSp macro="">
      <xdr:nvCxnSpPr>
        <xdr:cNvPr id="7" name="直線矢印コネクタ 6"/>
        <xdr:cNvCxnSpPr/>
      </xdr:nvCxnSpPr>
      <xdr:spPr>
        <a:xfrm>
          <a:off x="3581400" y="44246800"/>
          <a:ext cx="0" cy="2654300"/>
        </a:xfrm>
        <a:prstGeom prst="straightConnector1">
          <a:avLst/>
        </a:prstGeom>
        <a:ln>
          <a:solidFill>
            <a:schemeClr val="tx1"/>
          </a:solidFill>
          <a:tailEnd type="arrow"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25400</xdr:colOff>
      <xdr:row>756</xdr:row>
      <xdr:rowOff>444500</xdr:rowOff>
    </xdr:from>
    <xdr:to>
      <xdr:col>25</xdr:col>
      <xdr:colOff>50800</xdr:colOff>
      <xdr:row>758</xdr:row>
      <xdr:rowOff>165100</xdr:rowOff>
    </xdr:to>
    <xdr:sp macro="" textlink="">
      <xdr:nvSpPr>
        <xdr:cNvPr id="9" name="正方形/長方形 8"/>
        <xdr:cNvSpPr/>
      </xdr:nvSpPr>
      <xdr:spPr>
        <a:xfrm>
          <a:off x="2260600" y="47053500"/>
          <a:ext cx="2870200" cy="10668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000">
            <a:solidFill>
              <a:schemeClr val="tx1"/>
            </a:solidFill>
          </a:endParaRPr>
        </a:p>
        <a:p>
          <a:pPr algn="ctr"/>
          <a:r>
            <a:rPr kumimoji="1" lang="ja-JP" altLang="en-US" sz="1600">
              <a:solidFill>
                <a:schemeClr val="tx1"/>
              </a:solidFill>
            </a:rPr>
            <a:t>民間事業者等</a:t>
          </a:r>
          <a:endParaRPr kumimoji="1" lang="en-US" altLang="ja-JP" sz="1600">
            <a:solidFill>
              <a:schemeClr val="tx1"/>
            </a:solidFill>
          </a:endParaRPr>
        </a:p>
        <a:p>
          <a:pPr algn="ctr"/>
          <a:endParaRPr kumimoji="1" lang="en-US" altLang="ja-JP" sz="1000">
            <a:solidFill>
              <a:schemeClr val="tx1"/>
            </a:solidFill>
          </a:endParaRPr>
        </a:p>
      </xdr:txBody>
    </xdr:sp>
    <xdr:clientData/>
  </xdr:twoCellAnchor>
  <xdr:oneCellAnchor>
    <xdr:from>
      <xdr:col>11</xdr:col>
      <xdr:colOff>114301</xdr:colOff>
      <xdr:row>758</xdr:row>
      <xdr:rowOff>330200</xdr:rowOff>
    </xdr:from>
    <xdr:ext cx="2717800" cy="1159292"/>
    <xdr:sp macro="" textlink="">
      <xdr:nvSpPr>
        <xdr:cNvPr id="11" name="テキスト ボックス 10"/>
        <xdr:cNvSpPr txBox="1"/>
      </xdr:nvSpPr>
      <xdr:spPr>
        <a:xfrm>
          <a:off x="2349501" y="48285400"/>
          <a:ext cx="2717800" cy="1159292"/>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t>水門・陸閘等の閉鎖に係る共通認識形成に係るケーススタディの実施、合意形成事例の作成</a:t>
          </a:r>
          <a:endParaRPr kumimoji="1" lang="en-US" altLang="ja-JP" sz="1600"/>
        </a:p>
      </xdr:txBody>
    </xdr:sp>
    <xdr:clientData/>
  </xdr:oneCellAnchor>
  <xdr:twoCellAnchor>
    <xdr:from>
      <xdr:col>10</xdr:col>
      <xdr:colOff>139700</xdr:colOff>
      <xdr:row>758</xdr:row>
      <xdr:rowOff>355600</xdr:rowOff>
    </xdr:from>
    <xdr:to>
      <xdr:col>26</xdr:col>
      <xdr:colOff>12700</xdr:colOff>
      <xdr:row>761</xdr:row>
      <xdr:rowOff>165100</xdr:rowOff>
    </xdr:to>
    <xdr:sp macro="" textlink="">
      <xdr:nvSpPr>
        <xdr:cNvPr id="12" name="大かっこ 11"/>
        <xdr:cNvSpPr/>
      </xdr:nvSpPr>
      <xdr:spPr>
        <a:xfrm>
          <a:off x="2171700" y="48310800"/>
          <a:ext cx="3124200" cy="1079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0</xdr:colOff>
      <xdr:row>742</xdr:row>
      <xdr:rowOff>0</xdr:rowOff>
    </xdr:from>
    <xdr:to>
      <xdr:col>40</xdr:col>
      <xdr:colOff>177987</xdr:colOff>
      <xdr:row>745</xdr:row>
      <xdr:rowOff>3562</xdr:rowOff>
    </xdr:to>
    <xdr:sp macro="" textlink="">
      <xdr:nvSpPr>
        <xdr:cNvPr id="13" name="テキスト ボックス 12"/>
        <xdr:cNvSpPr txBox="1"/>
      </xdr:nvSpPr>
      <xdr:spPr>
        <a:xfrm>
          <a:off x="5667375" y="41100375"/>
          <a:ext cx="2606862" cy="1075125"/>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t>諸謝金、職員旅費、</a:t>
          </a:r>
          <a:endParaRPr kumimoji="1" lang="en-US" altLang="ja-JP" sz="1600"/>
        </a:p>
        <a:p>
          <a:pPr algn="ctr"/>
          <a:r>
            <a:rPr kumimoji="1" lang="ja-JP" altLang="en-US" sz="1600"/>
            <a:t>委員等旅費</a:t>
          </a:r>
          <a:endParaRPr kumimoji="1" lang="en-US" altLang="ja-JP" sz="1600"/>
        </a:p>
        <a:p>
          <a:pPr algn="ctr"/>
          <a:endParaRPr kumimoji="1" lang="en-US" altLang="ja-JP"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showWhiteSpace="0" view="pageBreakPreview" topLeftCell="A724" zoomScale="75" zoomScaleNormal="75" zoomScaleSheetLayoutView="75" zoomScalePageLayoutView="85" workbookViewId="0">
      <selection activeCell="A728" sqref="A728:AX72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472</v>
      </c>
      <c r="AP2" s="186"/>
      <c r="AQ2" s="186"/>
      <c r="AR2" s="86" t="str">
        <f>IF(OR(AO2="　", AO2=""), "", "-")</f>
        <v>-</v>
      </c>
      <c r="AS2" s="187">
        <v>10</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546</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548</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473</v>
      </c>
      <c r="H5" s="527"/>
      <c r="I5" s="527"/>
      <c r="J5" s="527"/>
      <c r="K5" s="527"/>
      <c r="L5" s="527"/>
      <c r="M5" s="528" t="s">
        <v>67</v>
      </c>
      <c r="N5" s="529"/>
      <c r="O5" s="529"/>
      <c r="P5" s="529"/>
      <c r="Q5" s="529"/>
      <c r="R5" s="530"/>
      <c r="S5" s="531" t="s">
        <v>82</v>
      </c>
      <c r="T5" s="527"/>
      <c r="U5" s="527"/>
      <c r="V5" s="527"/>
      <c r="W5" s="527"/>
      <c r="X5" s="532"/>
      <c r="Y5" s="701" t="s">
        <v>3</v>
      </c>
      <c r="Z5" s="702"/>
      <c r="AA5" s="702"/>
      <c r="AB5" s="702"/>
      <c r="AC5" s="702"/>
      <c r="AD5" s="703"/>
      <c r="AE5" s="704" t="s">
        <v>549</v>
      </c>
      <c r="AF5" s="704"/>
      <c r="AG5" s="704"/>
      <c r="AH5" s="704"/>
      <c r="AI5" s="704"/>
      <c r="AJ5" s="704"/>
      <c r="AK5" s="704"/>
      <c r="AL5" s="704"/>
      <c r="AM5" s="704"/>
      <c r="AN5" s="704"/>
      <c r="AO5" s="704"/>
      <c r="AP5" s="705"/>
      <c r="AQ5" s="706" t="s">
        <v>550</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59.25" customHeight="1" x14ac:dyDescent="0.15">
      <c r="A7" s="813" t="s">
        <v>23</v>
      </c>
      <c r="B7" s="814"/>
      <c r="C7" s="814"/>
      <c r="D7" s="814"/>
      <c r="E7" s="814"/>
      <c r="F7" s="815"/>
      <c r="G7" s="816" t="s">
        <v>552</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553</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569</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570</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t="s">
        <v>564</v>
      </c>
      <c r="Q13" s="183"/>
      <c r="R13" s="183"/>
      <c r="S13" s="183"/>
      <c r="T13" s="183"/>
      <c r="U13" s="183"/>
      <c r="V13" s="184"/>
      <c r="W13" s="182" t="s">
        <v>561</v>
      </c>
      <c r="X13" s="183"/>
      <c r="Y13" s="183"/>
      <c r="Z13" s="183"/>
      <c r="AA13" s="183"/>
      <c r="AB13" s="183"/>
      <c r="AC13" s="184"/>
      <c r="AD13" s="182" t="s">
        <v>561</v>
      </c>
      <c r="AE13" s="183"/>
      <c r="AF13" s="183"/>
      <c r="AG13" s="183"/>
      <c r="AH13" s="183"/>
      <c r="AI13" s="183"/>
      <c r="AJ13" s="184"/>
      <c r="AK13" s="182" t="s">
        <v>561</v>
      </c>
      <c r="AL13" s="183"/>
      <c r="AM13" s="183"/>
      <c r="AN13" s="183"/>
      <c r="AO13" s="183"/>
      <c r="AP13" s="183"/>
      <c r="AQ13" s="184"/>
      <c r="AR13" s="179">
        <v>7</v>
      </c>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561</v>
      </c>
      <c r="Q14" s="183"/>
      <c r="R14" s="183"/>
      <c r="S14" s="183"/>
      <c r="T14" s="183"/>
      <c r="U14" s="183"/>
      <c r="V14" s="184"/>
      <c r="W14" s="182" t="s">
        <v>561</v>
      </c>
      <c r="X14" s="183"/>
      <c r="Y14" s="183"/>
      <c r="Z14" s="183"/>
      <c r="AA14" s="183"/>
      <c r="AB14" s="183"/>
      <c r="AC14" s="184"/>
      <c r="AD14" s="182" t="s">
        <v>561</v>
      </c>
      <c r="AE14" s="183"/>
      <c r="AF14" s="183"/>
      <c r="AG14" s="183"/>
      <c r="AH14" s="183"/>
      <c r="AI14" s="183"/>
      <c r="AJ14" s="184"/>
      <c r="AK14" s="182" t="s">
        <v>561</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561</v>
      </c>
      <c r="Q15" s="183"/>
      <c r="R15" s="183"/>
      <c r="S15" s="183"/>
      <c r="T15" s="183"/>
      <c r="U15" s="183"/>
      <c r="V15" s="184"/>
      <c r="W15" s="182" t="s">
        <v>561</v>
      </c>
      <c r="X15" s="183"/>
      <c r="Y15" s="183"/>
      <c r="Z15" s="183"/>
      <c r="AA15" s="183"/>
      <c r="AB15" s="183"/>
      <c r="AC15" s="184"/>
      <c r="AD15" s="182" t="s">
        <v>561</v>
      </c>
      <c r="AE15" s="183"/>
      <c r="AF15" s="183"/>
      <c r="AG15" s="183"/>
      <c r="AH15" s="183"/>
      <c r="AI15" s="183"/>
      <c r="AJ15" s="184"/>
      <c r="AK15" s="182" t="s">
        <v>561</v>
      </c>
      <c r="AL15" s="183"/>
      <c r="AM15" s="183"/>
      <c r="AN15" s="183"/>
      <c r="AO15" s="183"/>
      <c r="AP15" s="183"/>
      <c r="AQ15" s="184"/>
      <c r="AR15" s="182"/>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561</v>
      </c>
      <c r="Q16" s="183"/>
      <c r="R16" s="183"/>
      <c r="S16" s="183"/>
      <c r="T16" s="183"/>
      <c r="U16" s="183"/>
      <c r="V16" s="184"/>
      <c r="W16" s="182" t="s">
        <v>561</v>
      </c>
      <c r="X16" s="183"/>
      <c r="Y16" s="183"/>
      <c r="Z16" s="183"/>
      <c r="AA16" s="183"/>
      <c r="AB16" s="183"/>
      <c r="AC16" s="184"/>
      <c r="AD16" s="182" t="s">
        <v>561</v>
      </c>
      <c r="AE16" s="183"/>
      <c r="AF16" s="183"/>
      <c r="AG16" s="183"/>
      <c r="AH16" s="183"/>
      <c r="AI16" s="183"/>
      <c r="AJ16" s="184"/>
      <c r="AK16" s="182" t="s">
        <v>561</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561</v>
      </c>
      <c r="Q17" s="183"/>
      <c r="R17" s="183"/>
      <c r="S17" s="183"/>
      <c r="T17" s="183"/>
      <c r="U17" s="183"/>
      <c r="V17" s="184"/>
      <c r="W17" s="182" t="s">
        <v>561</v>
      </c>
      <c r="X17" s="183"/>
      <c r="Y17" s="183"/>
      <c r="Z17" s="183"/>
      <c r="AA17" s="183"/>
      <c r="AB17" s="183"/>
      <c r="AC17" s="184"/>
      <c r="AD17" s="182" t="s">
        <v>561</v>
      </c>
      <c r="AE17" s="183"/>
      <c r="AF17" s="183"/>
      <c r="AG17" s="183"/>
      <c r="AH17" s="183"/>
      <c r="AI17" s="183"/>
      <c r="AJ17" s="184"/>
      <c r="AK17" s="182" t="s">
        <v>561</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0</v>
      </c>
      <c r="Q18" s="204"/>
      <c r="R18" s="204"/>
      <c r="S18" s="204"/>
      <c r="T18" s="204"/>
      <c r="U18" s="204"/>
      <c r="V18" s="205"/>
      <c r="W18" s="203">
        <f>SUM(W13:AC17)</f>
        <v>0</v>
      </c>
      <c r="X18" s="204"/>
      <c r="Y18" s="204"/>
      <c r="Z18" s="204"/>
      <c r="AA18" s="204"/>
      <c r="AB18" s="204"/>
      <c r="AC18" s="205"/>
      <c r="AD18" s="203">
        <f>SUM(AD13:AJ17)</f>
        <v>0</v>
      </c>
      <c r="AE18" s="204"/>
      <c r="AF18" s="204"/>
      <c r="AG18" s="204"/>
      <c r="AH18" s="204"/>
      <c r="AI18" s="204"/>
      <c r="AJ18" s="205"/>
      <c r="AK18" s="203">
        <f>SUM(AK13:AQ17)</f>
        <v>0</v>
      </c>
      <c r="AL18" s="204"/>
      <c r="AM18" s="204"/>
      <c r="AN18" s="204"/>
      <c r="AO18" s="204"/>
      <c r="AP18" s="204"/>
      <c r="AQ18" s="205"/>
      <c r="AR18" s="203">
        <f>SUM(AR13:AX17)</f>
        <v>7</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t="s">
        <v>564</v>
      </c>
      <c r="Q19" s="183"/>
      <c r="R19" s="183"/>
      <c r="S19" s="183"/>
      <c r="T19" s="183"/>
      <c r="U19" s="183"/>
      <c r="V19" s="184"/>
      <c r="W19" s="182" t="s">
        <v>564</v>
      </c>
      <c r="X19" s="183"/>
      <c r="Y19" s="183"/>
      <c r="Z19" s="183"/>
      <c r="AA19" s="183"/>
      <c r="AB19" s="183"/>
      <c r="AC19" s="184"/>
      <c r="AD19" s="182" t="s">
        <v>564</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t="str">
        <f t="shared" ref="W20" si="0">IF(W18=0, "-", SUM(W19)/W18)</f>
        <v>-</v>
      </c>
      <c r="X20" s="509"/>
      <c r="Y20" s="509"/>
      <c r="Z20" s="509"/>
      <c r="AA20" s="509"/>
      <c r="AB20" s="509"/>
      <c r="AC20" s="509"/>
      <c r="AD20" s="509" t="str">
        <f t="shared" ref="AD20" si="1">IF(AD18=0, "-", SUM(AD19)/AD18)</f>
        <v>-</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508</v>
      </c>
      <c r="H21" s="899"/>
      <c r="I21" s="899"/>
      <c r="J21" s="899"/>
      <c r="K21" s="899"/>
      <c r="L21" s="899"/>
      <c r="M21" s="899"/>
      <c r="N21" s="899"/>
      <c r="O21" s="899"/>
      <c r="P21" s="509" t="e">
        <f>IF(P19=0, "-", SUM(P19)/SUM(P13,P14))</f>
        <v>#DIV/0!</v>
      </c>
      <c r="Q21" s="509"/>
      <c r="R21" s="509"/>
      <c r="S21" s="509"/>
      <c r="T21" s="509"/>
      <c r="U21" s="509"/>
      <c r="V21" s="509"/>
      <c r="W21" s="509" t="e">
        <f t="shared" ref="W21" si="2">IF(W19=0, "-", SUM(W19)/SUM(W13,W14))</f>
        <v>#DIV/0!</v>
      </c>
      <c r="X21" s="509"/>
      <c r="Y21" s="509"/>
      <c r="Z21" s="509"/>
      <c r="AA21" s="509"/>
      <c r="AB21" s="509"/>
      <c r="AC21" s="509"/>
      <c r="AD21" s="509" t="e">
        <f t="shared" ref="AD21" si="3">IF(AD19=0, "-", SUM(AD19)/SUM(AD13,AD14))</f>
        <v>#DIV/0!</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560</v>
      </c>
      <c r="H23" s="148"/>
      <c r="I23" s="148"/>
      <c r="J23" s="148"/>
      <c r="K23" s="148"/>
      <c r="L23" s="148"/>
      <c r="M23" s="148"/>
      <c r="N23" s="148"/>
      <c r="O23" s="149"/>
      <c r="P23" s="179" t="s">
        <v>562</v>
      </c>
      <c r="Q23" s="180"/>
      <c r="R23" s="180"/>
      <c r="S23" s="180"/>
      <c r="T23" s="180"/>
      <c r="U23" s="180"/>
      <c r="V23" s="181"/>
      <c r="W23" s="179">
        <v>6</v>
      </c>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563</v>
      </c>
      <c r="H24" s="151"/>
      <c r="I24" s="151"/>
      <c r="J24" s="151"/>
      <c r="K24" s="151"/>
      <c r="L24" s="151"/>
      <c r="M24" s="151"/>
      <c r="N24" s="151"/>
      <c r="O24" s="152"/>
      <c r="P24" s="182" t="s">
        <v>564</v>
      </c>
      <c r="Q24" s="183"/>
      <c r="R24" s="183"/>
      <c r="S24" s="183"/>
      <c r="T24" s="183"/>
      <c r="U24" s="183"/>
      <c r="V24" s="184"/>
      <c r="W24" s="182">
        <v>0.1</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565</v>
      </c>
      <c r="H25" s="151"/>
      <c r="I25" s="151"/>
      <c r="J25" s="151"/>
      <c r="K25" s="151"/>
      <c r="L25" s="151"/>
      <c r="M25" s="151"/>
      <c r="N25" s="151"/>
      <c r="O25" s="152"/>
      <c r="P25" s="182" t="s">
        <v>564</v>
      </c>
      <c r="Q25" s="183"/>
      <c r="R25" s="183"/>
      <c r="S25" s="183"/>
      <c r="T25" s="183"/>
      <c r="U25" s="183"/>
      <c r="V25" s="184"/>
      <c r="W25" s="182">
        <v>0.1</v>
      </c>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t="s">
        <v>566</v>
      </c>
      <c r="H26" s="151"/>
      <c r="I26" s="151"/>
      <c r="J26" s="151"/>
      <c r="K26" s="151"/>
      <c r="L26" s="151"/>
      <c r="M26" s="151"/>
      <c r="N26" s="151"/>
      <c r="O26" s="152"/>
      <c r="P26" s="182" t="s">
        <v>564</v>
      </c>
      <c r="Q26" s="183"/>
      <c r="R26" s="183"/>
      <c r="S26" s="183"/>
      <c r="T26" s="183"/>
      <c r="U26" s="183"/>
      <c r="V26" s="184"/>
      <c r="W26" s="182">
        <v>0</v>
      </c>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t="e">
        <f>P29-SUM(P23:P27)</f>
        <v>#VALUE!</v>
      </c>
      <c r="Q28" s="204"/>
      <c r="R28" s="204"/>
      <c r="S28" s="204"/>
      <c r="T28" s="204"/>
      <c r="U28" s="204"/>
      <c r="V28" s="205"/>
      <c r="W28" s="203">
        <f>W29-SUM(W23:W27)</f>
        <v>0.80000000000000071</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t="str">
        <f>AK13</f>
        <v>-</v>
      </c>
      <c r="Q29" s="207"/>
      <c r="R29" s="207"/>
      <c r="S29" s="207"/>
      <c r="T29" s="207"/>
      <c r="U29" s="207"/>
      <c r="V29" s="208"/>
      <c r="W29" s="206">
        <f>AR13</f>
        <v>7</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v>30</v>
      </c>
      <c r="AR31" s="198"/>
      <c r="AS31" s="132" t="s">
        <v>357</v>
      </c>
      <c r="AT31" s="133"/>
      <c r="AU31" s="265">
        <v>32</v>
      </c>
      <c r="AV31" s="265"/>
      <c r="AW31" s="368" t="s">
        <v>301</v>
      </c>
      <c r="AX31" s="369"/>
    </row>
    <row r="32" spans="1:50" ht="34.5" customHeight="1" x14ac:dyDescent="0.15">
      <c r="A32" s="536"/>
      <c r="B32" s="534"/>
      <c r="C32" s="534"/>
      <c r="D32" s="534"/>
      <c r="E32" s="534"/>
      <c r="F32" s="535"/>
      <c r="G32" s="510" t="s">
        <v>577</v>
      </c>
      <c r="H32" s="511"/>
      <c r="I32" s="511"/>
      <c r="J32" s="511"/>
      <c r="K32" s="511"/>
      <c r="L32" s="511"/>
      <c r="M32" s="511"/>
      <c r="N32" s="511"/>
      <c r="O32" s="512"/>
      <c r="P32" s="121" t="s">
        <v>578</v>
      </c>
      <c r="Q32" s="121"/>
      <c r="R32" s="121"/>
      <c r="S32" s="121"/>
      <c r="T32" s="121"/>
      <c r="U32" s="121"/>
      <c r="V32" s="121"/>
      <c r="W32" s="121"/>
      <c r="X32" s="212"/>
      <c r="Y32" s="335" t="s">
        <v>13</v>
      </c>
      <c r="Z32" s="519"/>
      <c r="AA32" s="520"/>
      <c r="AB32" s="521" t="s">
        <v>530</v>
      </c>
      <c r="AC32" s="521"/>
      <c r="AD32" s="521"/>
      <c r="AE32" s="348" t="s">
        <v>564</v>
      </c>
      <c r="AF32" s="349"/>
      <c r="AG32" s="349"/>
      <c r="AH32" s="349"/>
      <c r="AI32" s="348" t="s">
        <v>564</v>
      </c>
      <c r="AJ32" s="349"/>
      <c r="AK32" s="349"/>
      <c r="AL32" s="349"/>
      <c r="AM32" s="348" t="s">
        <v>564</v>
      </c>
      <c r="AN32" s="349"/>
      <c r="AO32" s="349"/>
      <c r="AP32" s="349"/>
      <c r="AQ32" s="189" t="s">
        <v>564</v>
      </c>
      <c r="AR32" s="190"/>
      <c r="AS32" s="190"/>
      <c r="AT32" s="191"/>
      <c r="AU32" s="349" t="s">
        <v>564</v>
      </c>
      <c r="AV32" s="349"/>
      <c r="AW32" s="349"/>
      <c r="AX32" s="365"/>
    </row>
    <row r="33" spans="1:50" ht="34.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530</v>
      </c>
      <c r="AC33" s="491"/>
      <c r="AD33" s="491"/>
      <c r="AE33" s="348">
        <v>43</v>
      </c>
      <c r="AF33" s="349"/>
      <c r="AG33" s="349"/>
      <c r="AH33" s="349"/>
      <c r="AI33" s="348" t="s">
        <v>564</v>
      </c>
      <c r="AJ33" s="349"/>
      <c r="AK33" s="349"/>
      <c r="AL33" s="349"/>
      <c r="AM33" s="348" t="s">
        <v>564</v>
      </c>
      <c r="AN33" s="349"/>
      <c r="AO33" s="349"/>
      <c r="AP33" s="349"/>
      <c r="AQ33" s="189" t="s">
        <v>575</v>
      </c>
      <c r="AR33" s="190"/>
      <c r="AS33" s="190"/>
      <c r="AT33" s="191"/>
      <c r="AU33" s="349">
        <v>82</v>
      </c>
      <c r="AV33" s="349"/>
      <c r="AW33" s="349"/>
      <c r="AX33" s="365"/>
    </row>
    <row r="34" spans="1:50" ht="5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576</v>
      </c>
      <c r="AF34" s="349"/>
      <c r="AG34" s="349"/>
      <c r="AH34" s="349"/>
      <c r="AI34" s="348" t="s">
        <v>564</v>
      </c>
      <c r="AJ34" s="349"/>
      <c r="AK34" s="349"/>
      <c r="AL34" s="349"/>
      <c r="AM34" s="348" t="s">
        <v>564</v>
      </c>
      <c r="AN34" s="349"/>
      <c r="AO34" s="349"/>
      <c r="AP34" s="349"/>
      <c r="AQ34" s="189" t="s">
        <v>575</v>
      </c>
      <c r="AR34" s="190"/>
      <c r="AS34" s="190"/>
      <c r="AT34" s="191"/>
      <c r="AU34" s="349"/>
      <c r="AV34" s="349"/>
      <c r="AW34" s="349"/>
      <c r="AX34" s="365"/>
    </row>
    <row r="35" spans="1:50" ht="23.25" customHeight="1" x14ac:dyDescent="0.15">
      <c r="A35" s="872" t="s">
        <v>539</v>
      </c>
      <c r="B35" s="873"/>
      <c r="C35" s="873"/>
      <c r="D35" s="873"/>
      <c r="E35" s="873"/>
      <c r="F35" s="874"/>
      <c r="G35" s="878" t="s">
        <v>568</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500</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529</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529</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530</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528</v>
      </c>
      <c r="X70" s="981"/>
      <c r="Y70" s="973" t="s">
        <v>13</v>
      </c>
      <c r="Z70" s="973"/>
      <c r="AA70" s="974"/>
      <c r="AB70" s="975" t="s">
        <v>529</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529</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530</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542</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15">
      <c r="A101" s="470"/>
      <c r="B101" s="471"/>
      <c r="C101" s="471"/>
      <c r="D101" s="471"/>
      <c r="E101" s="471"/>
      <c r="F101" s="472"/>
      <c r="G101" s="121" t="s">
        <v>573</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c r="AC101" s="521"/>
      <c r="AD101" s="521"/>
      <c r="AE101" s="348" t="s">
        <v>564</v>
      </c>
      <c r="AF101" s="349"/>
      <c r="AG101" s="349"/>
      <c r="AH101" s="350"/>
      <c r="AI101" s="348" t="s">
        <v>564</v>
      </c>
      <c r="AJ101" s="349"/>
      <c r="AK101" s="349"/>
      <c r="AL101" s="350"/>
      <c r="AM101" s="348" t="s">
        <v>564</v>
      </c>
      <c r="AN101" s="349"/>
      <c r="AO101" s="349"/>
      <c r="AP101" s="350"/>
      <c r="AQ101" s="348" t="s">
        <v>564</v>
      </c>
      <c r="AR101" s="349"/>
      <c r="AS101" s="349"/>
      <c r="AT101" s="350"/>
      <c r="AU101" s="348"/>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c r="AC102" s="521"/>
      <c r="AD102" s="521"/>
      <c r="AE102" s="325" t="s">
        <v>564</v>
      </c>
      <c r="AF102" s="325"/>
      <c r="AG102" s="325"/>
      <c r="AH102" s="325"/>
      <c r="AI102" s="325" t="s">
        <v>564</v>
      </c>
      <c r="AJ102" s="325"/>
      <c r="AK102" s="325"/>
      <c r="AL102" s="325"/>
      <c r="AM102" s="325" t="s">
        <v>564</v>
      </c>
      <c r="AN102" s="325"/>
      <c r="AO102" s="325"/>
      <c r="AP102" s="325"/>
      <c r="AQ102" s="869" t="s">
        <v>564</v>
      </c>
      <c r="AR102" s="870"/>
      <c r="AS102" s="870"/>
      <c r="AT102" s="871"/>
      <c r="AU102" s="869">
        <v>1026</v>
      </c>
      <c r="AV102" s="870"/>
      <c r="AW102" s="870"/>
      <c r="AX102" s="871"/>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574</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554</v>
      </c>
      <c r="AC116" s="280"/>
      <c r="AD116" s="281"/>
      <c r="AE116" s="325" t="s">
        <v>564</v>
      </c>
      <c r="AF116" s="325"/>
      <c r="AG116" s="325"/>
      <c r="AH116" s="325"/>
      <c r="AI116" s="325" t="s">
        <v>564</v>
      </c>
      <c r="AJ116" s="325"/>
      <c r="AK116" s="325"/>
      <c r="AL116" s="325"/>
      <c r="AM116" s="325" t="s">
        <v>564</v>
      </c>
      <c r="AN116" s="325"/>
      <c r="AO116" s="325"/>
      <c r="AP116" s="325"/>
      <c r="AQ116" s="348" t="s">
        <v>564</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571</v>
      </c>
      <c r="AC117" s="339"/>
      <c r="AD117" s="340"/>
      <c r="AE117" s="285" t="s">
        <v>564</v>
      </c>
      <c r="AF117" s="285"/>
      <c r="AG117" s="285"/>
      <c r="AH117" s="285"/>
      <c r="AI117" s="285" t="s">
        <v>564</v>
      </c>
      <c r="AJ117" s="285"/>
      <c r="AK117" s="285"/>
      <c r="AL117" s="285"/>
      <c r="AM117" s="285" t="s">
        <v>564</v>
      </c>
      <c r="AN117" s="285"/>
      <c r="AO117" s="285"/>
      <c r="AP117" s="285"/>
      <c r="AQ117" s="285" t="s">
        <v>564</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1" t="s">
        <v>371</v>
      </c>
      <c r="B130" s="999"/>
      <c r="C130" s="998" t="s">
        <v>368</v>
      </c>
      <c r="D130" s="999"/>
      <c r="E130" s="287" t="s">
        <v>401</v>
      </c>
      <c r="F130" s="288"/>
      <c r="G130" s="289" t="s">
        <v>555</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400</v>
      </c>
      <c r="F131" s="223"/>
      <c r="G131" s="216" t="s">
        <v>556</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customHeight="1" x14ac:dyDescent="0.15">
      <c r="A134" s="1002"/>
      <c r="B134" s="236"/>
      <c r="C134" s="235"/>
      <c r="D134" s="236"/>
      <c r="E134" s="235"/>
      <c r="F134" s="297"/>
      <c r="G134" s="211" t="s">
        <v>557</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c r="AC134" s="188"/>
      <c r="AD134" s="188"/>
      <c r="AE134" s="266"/>
      <c r="AF134" s="190"/>
      <c r="AG134" s="190"/>
      <c r="AH134" s="190"/>
      <c r="AI134" s="266"/>
      <c r="AJ134" s="190"/>
      <c r="AK134" s="190"/>
      <c r="AL134" s="190"/>
      <c r="AM134" s="266"/>
      <c r="AN134" s="190"/>
      <c r="AO134" s="190"/>
      <c r="AP134" s="190"/>
      <c r="AQ134" s="266"/>
      <c r="AR134" s="190"/>
      <c r="AS134" s="190"/>
      <c r="AT134" s="190"/>
      <c r="AU134" s="266"/>
      <c r="AV134" s="190"/>
      <c r="AW134" s="190"/>
      <c r="AX134" s="192"/>
    </row>
    <row r="135" spans="1:50" ht="39.75"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c r="AC135" s="202"/>
      <c r="AD135" s="202"/>
      <c r="AE135" s="266"/>
      <c r="AF135" s="190"/>
      <c r="AG135" s="190"/>
      <c r="AH135" s="190"/>
      <c r="AI135" s="266"/>
      <c r="AJ135" s="190"/>
      <c r="AK135" s="190"/>
      <c r="AL135" s="190"/>
      <c r="AM135" s="266"/>
      <c r="AN135" s="190"/>
      <c r="AO135" s="190"/>
      <c r="AP135" s="190"/>
      <c r="AQ135" s="266"/>
      <c r="AR135" s="190"/>
      <c r="AS135" s="190"/>
      <c r="AT135" s="190"/>
      <c r="AU135" s="266"/>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6"/>
      <c r="C188" s="235"/>
      <c r="D188" s="236"/>
      <c r="E188" s="120"/>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2"/>
      <c r="B430" s="236"/>
      <c r="C430" s="233" t="s">
        <v>370</v>
      </c>
      <c r="D430" s="234"/>
      <c r="E430" s="222" t="s">
        <v>390</v>
      </c>
      <c r="F430" s="223"/>
      <c r="G430" s="224" t="s">
        <v>386</v>
      </c>
      <c r="H430" s="118"/>
      <c r="I430" s="118"/>
      <c r="J430" s="225" t="s">
        <v>564</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02"/>
      <c r="B433" s="236"/>
      <c r="C433" s="235"/>
      <c r="D433" s="236"/>
      <c r="E433" s="126"/>
      <c r="F433" s="127"/>
      <c r="G433" s="211" t="s">
        <v>564</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02"/>
      <c r="B458" s="236"/>
      <c r="C458" s="235"/>
      <c r="D458" s="236"/>
      <c r="E458" s="126"/>
      <c r="F458" s="127"/>
      <c r="G458" s="211" t="s">
        <v>564</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thickBot="1" x14ac:dyDescent="0.2">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02"/>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54"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551</v>
      </c>
      <c r="AE702" s="866"/>
      <c r="AF702" s="866"/>
      <c r="AG702" s="855" t="s">
        <v>558</v>
      </c>
      <c r="AH702" s="856"/>
      <c r="AI702" s="856"/>
      <c r="AJ702" s="856"/>
      <c r="AK702" s="856"/>
      <c r="AL702" s="856"/>
      <c r="AM702" s="856"/>
      <c r="AN702" s="856"/>
      <c r="AO702" s="856"/>
      <c r="AP702" s="856"/>
      <c r="AQ702" s="856"/>
      <c r="AR702" s="856"/>
      <c r="AS702" s="856"/>
      <c r="AT702" s="856"/>
      <c r="AU702" s="856"/>
      <c r="AV702" s="856"/>
      <c r="AW702" s="856"/>
      <c r="AX702" s="857"/>
    </row>
    <row r="703" spans="1:50" ht="47.25"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551</v>
      </c>
      <c r="AE703" s="115"/>
      <c r="AF703" s="115"/>
      <c r="AG703" s="656" t="s">
        <v>559</v>
      </c>
      <c r="AH703" s="657"/>
      <c r="AI703" s="657"/>
      <c r="AJ703" s="657"/>
      <c r="AK703" s="657"/>
      <c r="AL703" s="657"/>
      <c r="AM703" s="657"/>
      <c r="AN703" s="657"/>
      <c r="AO703" s="657"/>
      <c r="AP703" s="657"/>
      <c r="AQ703" s="657"/>
      <c r="AR703" s="657"/>
      <c r="AS703" s="657"/>
      <c r="AT703" s="657"/>
      <c r="AU703" s="657"/>
      <c r="AV703" s="657"/>
      <c r="AW703" s="657"/>
      <c r="AX703" s="658"/>
    </row>
    <row r="704" spans="1:50" ht="103.5"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551</v>
      </c>
      <c r="AE704" s="568"/>
      <c r="AF704" s="568"/>
      <c r="AG704" s="422" t="s">
        <v>572</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567</v>
      </c>
      <c r="AE705" s="720"/>
      <c r="AF705" s="720"/>
      <c r="AG705" s="120"/>
      <c r="AH705" s="121"/>
      <c r="AI705" s="121"/>
      <c r="AJ705" s="121"/>
      <c r="AK705" s="121"/>
      <c r="AL705" s="121"/>
      <c r="AM705" s="121"/>
      <c r="AN705" s="121"/>
      <c r="AO705" s="121"/>
      <c r="AP705" s="121"/>
      <c r="AQ705" s="121"/>
      <c r="AR705" s="121"/>
      <c r="AS705" s="121"/>
      <c r="AT705" s="121"/>
      <c r="AU705" s="121"/>
      <c r="AV705" s="121"/>
      <c r="AW705" s="121"/>
      <c r="AX705" s="122"/>
    </row>
    <row r="706" spans="1:50" ht="28.5" customHeight="1" x14ac:dyDescent="0.15">
      <c r="A706" s="647"/>
      <c r="B706" s="763"/>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567</v>
      </c>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567</v>
      </c>
      <c r="AE709" s="115"/>
      <c r="AF709" s="115"/>
      <c r="AG709" s="656"/>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567</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567</v>
      </c>
      <c r="AE711" s="115"/>
      <c r="AF711" s="115"/>
      <c r="AG711" s="656"/>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567</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567</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567</v>
      </c>
      <c r="AE714" s="578"/>
      <c r="AF714" s="579"/>
      <c r="AG714" s="682"/>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567</v>
      </c>
      <c r="AE715" s="671"/>
      <c r="AF715" s="672"/>
      <c r="AG715" s="495"/>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567</v>
      </c>
      <c r="AE716" s="752"/>
      <c r="AF716" s="752"/>
      <c r="AG716" s="656"/>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567</v>
      </c>
      <c r="AE717" s="115"/>
      <c r="AF717" s="115"/>
      <c r="AG717" s="656"/>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567</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4"/>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0"/>
      <c r="B727" s="611"/>
      <c r="C727" s="789" t="s">
        <v>58</v>
      </c>
      <c r="D727" s="790"/>
      <c r="E727" s="790"/>
      <c r="F727" s="791"/>
      <c r="G727" s="792"/>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c r="B731" s="606"/>
      <c r="C731" s="606"/>
      <c r="D731" s="606"/>
      <c r="E731" s="607"/>
      <c r="F731" s="673" t="s">
        <v>579</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t="s">
        <v>564</v>
      </c>
      <c r="H737" s="924"/>
      <c r="I737" s="924"/>
      <c r="J737" s="924"/>
      <c r="K737" s="924"/>
      <c r="L737" s="924"/>
      <c r="M737" s="924"/>
      <c r="N737" s="924"/>
      <c r="O737" s="924"/>
      <c r="P737" s="925"/>
      <c r="Q737" s="613" t="s">
        <v>360</v>
      </c>
      <c r="R737" s="613"/>
      <c r="S737" s="613"/>
      <c r="T737" s="613"/>
      <c r="U737" s="613"/>
      <c r="V737" s="613"/>
      <c r="W737" s="923" t="s">
        <v>564</v>
      </c>
      <c r="X737" s="924"/>
      <c r="Y737" s="924"/>
      <c r="Z737" s="924"/>
      <c r="AA737" s="924"/>
      <c r="AB737" s="924"/>
      <c r="AC737" s="924"/>
      <c r="AD737" s="924"/>
      <c r="AE737" s="924"/>
      <c r="AF737" s="925"/>
      <c r="AG737" s="613" t="s">
        <v>361</v>
      </c>
      <c r="AH737" s="613"/>
      <c r="AI737" s="613"/>
      <c r="AJ737" s="613"/>
      <c r="AK737" s="613"/>
      <c r="AL737" s="613"/>
      <c r="AM737" s="923" t="s">
        <v>564</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t="s">
        <v>564</v>
      </c>
      <c r="H738" s="924"/>
      <c r="I738" s="924"/>
      <c r="J738" s="924"/>
      <c r="K738" s="924"/>
      <c r="L738" s="924"/>
      <c r="M738" s="924"/>
      <c r="N738" s="924"/>
      <c r="O738" s="924"/>
      <c r="P738" s="924"/>
      <c r="Q738" s="613" t="s">
        <v>363</v>
      </c>
      <c r="R738" s="613"/>
      <c r="S738" s="613"/>
      <c r="T738" s="613"/>
      <c r="U738" s="613"/>
      <c r="V738" s="613"/>
      <c r="W738" s="923" t="s">
        <v>564</v>
      </c>
      <c r="X738" s="924"/>
      <c r="Y738" s="924"/>
      <c r="Z738" s="924"/>
      <c r="AA738" s="924"/>
      <c r="AB738" s="924"/>
      <c r="AC738" s="924"/>
      <c r="AD738" s="924"/>
      <c r="AE738" s="924"/>
      <c r="AF738" s="925"/>
      <c r="AG738" s="901" t="s">
        <v>364</v>
      </c>
      <c r="AH738" s="901"/>
      <c r="AI738" s="901"/>
      <c r="AJ738" s="901"/>
      <c r="AK738" s="901"/>
      <c r="AL738" s="901"/>
      <c r="AM738" s="923" t="s">
        <v>564</v>
      </c>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t="s">
        <v>564</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545</v>
      </c>
      <c r="B779" s="754"/>
      <c r="C779" s="754"/>
      <c r="D779" s="754"/>
      <c r="E779" s="754"/>
      <c r="F779" s="755"/>
      <c r="G779" s="419" t="s">
        <v>519</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6"/>
      <c r="C781" s="756"/>
      <c r="D781" s="756"/>
      <c r="E781" s="756"/>
      <c r="F781" s="757"/>
      <c r="G781" s="434"/>
      <c r="H781" s="435"/>
      <c r="I781" s="435"/>
      <c r="J781" s="435"/>
      <c r="K781" s="436"/>
      <c r="L781" s="437"/>
      <c r="M781" s="438"/>
      <c r="N781" s="438"/>
      <c r="O781" s="438"/>
      <c r="P781" s="438"/>
      <c r="Q781" s="438"/>
      <c r="R781" s="438"/>
      <c r="S781" s="438"/>
      <c r="T781" s="438"/>
      <c r="U781" s="438"/>
      <c r="V781" s="438"/>
      <c r="W781" s="438"/>
      <c r="X781" s="439"/>
      <c r="Y781" s="464"/>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x14ac:dyDescent="0.15">
      <c r="A837" s="393">
        <v>1</v>
      </c>
      <c r="B837" s="393">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407"/>
      <c r="AD837" s="413"/>
      <c r="AE837" s="413"/>
      <c r="AF837" s="413"/>
      <c r="AG837" s="413"/>
      <c r="AH837" s="408"/>
      <c r="AI837" s="409"/>
      <c r="AJ837" s="409"/>
      <c r="AK837" s="409"/>
      <c r="AL837" s="313"/>
      <c r="AM837" s="314"/>
      <c r="AN837" s="314"/>
      <c r="AO837" s="315"/>
      <c r="AP837" s="309"/>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714" max="49" man="1"/>
    <brk id="735"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551</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539</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539</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539</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539</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539</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539</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2017-09-13T09:41:34Z</cp:lastPrinted>
  <dcterms:created xsi:type="dcterms:W3CDTF">2012-03-13T00:50:25Z</dcterms:created>
  <dcterms:modified xsi:type="dcterms:W3CDTF">2017-09-13T09:42:18Z</dcterms:modified>
</cp:coreProperties>
</file>