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784" i="3" l="1"/>
  <c r="Y783" i="3"/>
  <c r="Y782" i="3"/>
  <c r="Y781"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<sst xmlns="http://schemas.openxmlformats.org/spreadsheetml/2006/main" count="2909" uniqueCount="642">
  <si>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</si>
  <si>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</si>
  <si>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</si>
  <si>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</si>
  <si>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</si>
  <si>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</si>
  <si>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</si>
  <si>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</si>
  <si>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</si>
  <si>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</si>
  <si>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</si>
  <si>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</si>
  <si>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</si>
  <si>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</si>
  <si>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</si>
  <si>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</si>
  <si>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</si>
  <si>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</si>
  <si>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</si>
  <si>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</si>
  <si>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</si>
  <si>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</si>
  <si>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</si>
  <si>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</si>
  <si>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</si>
  <si>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</si>
  <si>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</si>
  <si>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</si>
  <si>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</si>
  <si>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</si>
  <si>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</si>
  <si>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</si>
  <si>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</si>
  <si>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</si>
  <si>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</si>
  <si>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</si>
  <si>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</si>
  <si>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</si>
  <si>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</si>
  <si>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</si>
  <si>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</si>
  <si>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</si>
  <si>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</si>
  <si>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</si>
  <si>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</si>
  <si>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</si>
  <si>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</si>
  <si>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</si>
  <si>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</si>
  <si>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</si>
  <si>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</si>
  <si>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</si>
  <si>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</si>
  <si>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</si>
  <si>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</si>
  <si>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</si>
  <si>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</si>
  <si>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</si>
  <si>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</si>
  <si>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</si>
  <si>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</si>
  <si>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</si>
  <si>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</si>
  <si>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</si>
  <si>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</si>
  <si>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</si>
  <si>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</si>
  <si>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</si>
  <si>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</si>
  <si>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</si>
  <si>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</si>
  <si>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</si>
  <si>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</si>
  <si>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</si>
  <si>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</si>
  <si>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</si>
  <si>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</si>
  <si>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</si>
  <si>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</si>
  <si>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</si>
  <si>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</si>
  <si>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</si>
  <si>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</si>
  <si>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</si>
  <si>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</si>
  <si>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</si>
  <si>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</si>
  <si>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</si>
  <si>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</si>
  <si>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</si>
  <si>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</si>
  <si>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</si>
  <si>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</si>
  <si>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</si>
  <si>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</si>
  <si>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</si>
  <si>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</si>
  <si>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</si>
  <si>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</si>
  <si>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</si>
  <si>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</si>
  <si>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</si>
  <si>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</si>
  <si>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</si>
  <si>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</si>
  <si>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</si>
  <si>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</si>
  <si>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</si>
  <si>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</si>
  <si>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</si>
  <si>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</si>
  <si>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</si>
  <si>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</si>
  <si>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</si>
  <si>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</si>
  <si>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</si>
  <si>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</si>
  <si>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</si>
  <si>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</si>
  <si>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</si>
  <si>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</si>
  <si>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</si>
  <si>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</si>
  <si>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</si>
  <si>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</si>
  <si>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</si>
  <si>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</si>
  <si>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</si>
  <si>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</si>
  <si>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</si>
  <si>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</si>
  <si>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</si>
  <si>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</si>
  <si>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</si>
  <si>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</si>
  <si>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</si>
  <si>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</si>
  <si>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</si>
  <si>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</si>
  <si>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</si>
  <si>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</si>
  <si>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</si>
  <si>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</si>
  <si>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</si>
  <si>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</si>
  <si>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</si>
  <si>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</si>
  <si>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</si>
  <si>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</si>
  <si>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</si>
  <si>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</si>
  <si>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</si>
  <si>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</si>
  <si>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</si>
  <si>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</si>
  <si>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</si>
  <si>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</si>
  <si>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</si>
  <si>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</si>
  <si>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</si>
  <si>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</si>
  <si>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</si>
  <si>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</si>
  <si>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</si>
  <si>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</si>
  <si>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</si>
  <si>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</si>
  <si>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</si>
  <si>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</si>
  <si>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</si>
  <si>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</si>
  <si>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</si>
  <si>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</si>
  <si>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</si>
  <si>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</si>
  <si>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</si>
  <si>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</si>
  <si>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</si>
  <si>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</si>
  <si>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</si>
  <si>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</si>
  <si>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</si>
  <si>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</si>
  <si>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</si>
  <si>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</si>
  <si>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</si>
  <si>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</si>
  <si>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</si>
  <si>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</si>
  <si>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</si>
  <si>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</si>
  <si>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</si>
  <si>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</si>
  <si>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</si>
  <si>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</si>
  <si>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</si>
  <si>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</si>
  <si>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</si>
  <si>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</si>
  <si>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</si>
  <si>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</si>
  <si>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</si>
  <si>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</si>
  <si>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</si>
  <si>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</si>
  <si>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</si>
  <si>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</si>
  <si>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</si>
  <si>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</si>
  <si>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</si>
  <si>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</si>
  <si>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</si>
  <si>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</si>
  <si>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</si>
  <si>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</si>
  <si>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</si>
  <si>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</si>
  <si>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</si>
  <si>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</si>
  <si>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</si>
  <si>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</si>
  <si>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</si>
  <si>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</si>
  <si>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</si>
  <si>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</si>
  <si>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</si>
  <si>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</si>
  <si>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</si>
  <si>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</si>
  <si>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</si>
  <si>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</si>
  <si>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</si>
  <si>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</si>
  <si>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</si>
  <si>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</si>
  <si>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</si>
  <si>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</si>
  <si>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</si>
  <si>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</si>
  <si>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</si>
  <si>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</si>
  <si>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</si>
  <si>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</si>
  <si>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</si>
  <si>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</si>
  <si>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</si>
  <si>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</si>
  <si>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</si>
  <si>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</si>
  <si>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</si>
  <si>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</si>
  <si>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</si>
  <si>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</si>
  <si>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</si>
  <si>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</si>
  <si>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</si>
  <si>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</si>
  <si>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</si>
  <si>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</si>
  <si>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</si>
  <si>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</si>
  <si>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</si>
  <si>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</si>
  <si>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</si>
  <si>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</si>
  <si>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</si>
  <si>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</si>
  <si>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</si>
  <si>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</si>
  <si>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</si>
  <si>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</si>
  <si>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</si>
  <si>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</si>
  <si>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</si>
  <si>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</si>
  <si>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</si>
  <si>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</si>
  <si>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</si>
  <si>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</si>
  <si>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</si>
  <si>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</si>
  <si>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</si>
  <si>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</si>
  <si>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</si>
  <si>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</si>
  <si>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</si>
  <si>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</si>
  <si>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</si>
  <si>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</si>
  <si>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</si>
  <si>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</si>
  <si>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</si>
  <si>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</si>
  <si>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</si>
  <si>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</si>
  <si>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</si>
  <si>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</si>
  <si>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</si>
  <si>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</si>
  <si>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</si>
  <si>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</si>
  <si>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</si>
  <si>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</si>
  <si>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</si>
  <si>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</si>
  <si>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</si>
  <si>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</si>
  <si>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</si>
  <si>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</si>
  <si>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</si>
  <si>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</si>
  <si>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</si>
  <si>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</si>
  <si>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</si>
  <si>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</si>
  <si>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</si>
  <si>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</si>
  <si>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</si>
  <si>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</si>
  <si>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</si>
  <si>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</si>
  <si>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</si>
  <si>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</si>
  <si>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</si>
  <si>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</si>
  <si>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</si>
  <si>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</si>
  <si>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</si>
  <si>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</si>
  <si>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</si>
  <si>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</si>
  <si>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</si>
  <si>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</si>
  <si>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</si>
  <si>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</si>
  <si>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</si>
  <si>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</si>
  <si>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</si>
  <si>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</si>
  <si>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</si>
  <si>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</si>
  <si>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</si>
  <si>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</si>
  <si>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</si>
  <si>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</si>
  <si>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</si>
  <si>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</si>
  <si>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</si>
  <si>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</si>
  <si>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</si>
  <si>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</si>
  <si>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</si>
  <si>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</si>
  <si>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</si>
  <si>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</si>
  <si>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</si>
  <si>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</si>
  <si>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</si>
  <si>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</si>
  <si>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</si>
  <si>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</si>
  <si>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</si>
  <si>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</si>
  <si>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</si>
  <si>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</si>
  <si>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</si>
  <si>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</si>
  <si>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</si>
  <si>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</si>
  <si>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</si>
  <si>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</si>
  <si>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</si>
  <si>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</si>
  <si>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</si>
  <si>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</si>
  <si>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</si>
  <si>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</si>
  <si>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</si>
  <si>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</si>
  <si>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</si>
  <si>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</si>
  <si>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</si>
  <si>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</si>
  <si>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</si>
  <si>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</si>
  <si>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</si>
  <si>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</si>
  <si>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</si>
  <si>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</si>
  <si>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</si>
  <si>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</si>
  <si>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</si>
  <si>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</si>
  <si>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</si>
  <si>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</si>
  <si>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</si>
  <si>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</si>
  <si>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</si>
  <si>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</si>
  <si>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</si>
  <si>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</si>
  <si>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</si>
  <si>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</si>
  <si>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</si>
  <si>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</si>
  <si>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</si>
  <si>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</si>
  <si>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</si>
  <si>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</si>
  <si>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</si>
  <si>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</si>
  <si>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</si>
  <si>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</si>
  <si>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</si>
  <si>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</si>
  <si>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</si>
  <si>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</si>
  <si>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</si>
  <si>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</si>
  <si>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</si>
  <si>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</si>
  <si>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</si>
  <si>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</si>
  <si>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</si>
  <si>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</si>
  <si>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</si>
  <si>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</si>
  <si>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</si>
  <si>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</si>
  <si>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</si>
  <si>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</si>
  <si>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</si>
  <si>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</si>
  <si>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</si>
  <si>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</si>
  <si>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</si>
  <si>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</si>
  <si>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</si>
  <si>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</si>
  <si>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</si>
  <si>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</si>
  <si>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</si>
  <si>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</si>
  <si>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</si>
  <si>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</si>
  <si>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</si>
  <si>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</si>
  <si>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</si>
  <si>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</si>
  <si>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</si>
  <si>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</si>
  <si>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</si>
  <si>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</si>
  <si>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</si>
  <si>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</si>
  <si>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</si>
  <si>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</si>
  <si>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</si>
  <si>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</si>
  <si>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</si>
  <si>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</si>
  <si>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</si>
  <si>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</si>
  <si>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</si>
  <si>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</si>
  <si>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</si>
  <si>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</si>
  <si>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</si>
  <si>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</si>
  <si>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</si>
  <si>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</si>
  <si>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</si>
  <si>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</si>
  <si>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</si>
  <si>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</si>
  <si>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</si>
  <si>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</si>
  <si>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</si>
  <si>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</si>
  <si>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</si>
  <si>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</si>
  <si>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</si>
  <si>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</si>
  <si>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</si>
  <si>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</si>
  <si>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</si>
  <si>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</si>
  <si>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</si>
  <si>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</si>
  <si>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</si>
  <si>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</si>
  <si>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</si>
  <si>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</si>
  <si>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</si>
  <si>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</si>
  <si>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</si>
  <si>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</si>
  <si>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</si>
  <si>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</si>
  <si>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</si>
  <si>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</si>
  <si>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</si>
  <si>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</si>
  <si>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</si>
  <si>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</si>
  <si>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</si>
  <si>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</si>
  <si>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</si>
  <si>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</si>
  <si>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</si>
  <si>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</si>
  <si>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</si>
  <si>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</si>
  <si>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</si>
  <si>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</si>
  <si>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</si>
  <si>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</si>
  <si>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</si>
  <si>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</si>
  <si>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</si>
  <si>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</si>
  <si>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</si>
  <si>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</si>
  <si>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</si>
  <si>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</si>
  <si>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</si>
  <si>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</si>
  <si>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</si>
  <si>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</si>
  <si>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</si>
  <si>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</si>
  <si>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</si>
  <si>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</si>
  <si>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</si>
  <si>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</si>
  <si>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</si>
  <si>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</si>
  <si>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</si>
  <si>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</si>
  <si>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</si>
  <si>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</si>
  <si>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</si>
  <si>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</si>
  <si>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</si>
  <si>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</si>
  <si>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</si>
  <si>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</si>
  <si>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</si>
  <si>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幹線鉄道等活性化事業</t>
    <rPh sb="0" eb="2">
      <t>カンセン</t>
    </rPh>
    <rPh sb="2" eb="4">
      <t>テツドウ</t>
    </rPh>
    <rPh sb="4" eb="5">
      <t>トウ</t>
    </rPh>
    <rPh sb="5" eb="8">
      <t>カッセイカ</t>
    </rPh>
    <rPh sb="8" eb="10">
      <t>ジギョウ</t>
    </rPh>
    <phoneticPr fontId="5"/>
  </si>
  <si>
    <t>・鉄道事業課
・都市鉄道政策課</t>
    <rPh sb="1" eb="3">
      <t>テツドウ</t>
    </rPh>
    <rPh sb="3" eb="5">
      <t>ジギョウ</t>
    </rPh>
    <rPh sb="5" eb="6">
      <t>カ</t>
    </rPh>
    <rPh sb="8" eb="10">
      <t>トシ</t>
    </rPh>
    <rPh sb="10" eb="12">
      <t>テツドウ</t>
    </rPh>
    <rPh sb="12" eb="15">
      <t>セイサクカ</t>
    </rPh>
    <phoneticPr fontId="5"/>
  </si>
  <si>
    <t>国土交通省</t>
  </si>
  <si>
    <t>○</t>
  </si>
  <si>
    <t>-</t>
  </si>
  <si>
    <t>-</t>
    <phoneticPr fontId="5"/>
  </si>
  <si>
    <t>【補助対象者】法定協議会、地方公共団体の出資に係る鉄道施設の整備・保有を目的とする法人
【補　 助 　率】〔高速化、旅客線化、貨物拠点整備、乗継円滑化〕補助対象経費の２／１０以内
　　　　　　　　　〔まちづくり連携高速化工事及び形成計画事業〕補助対象経費の１／３以内
　　　　　　　　　〔鉄道貨物輸送力増強〕補助対象経費の３／１０以内</t>
    <phoneticPr fontId="5"/>
  </si>
  <si>
    <t>幹線鉄道等活性化事業費補助</t>
    <rPh sb="0" eb="2">
      <t>カンセン</t>
    </rPh>
    <rPh sb="2" eb="4">
      <t>テツドウ</t>
    </rPh>
    <rPh sb="4" eb="5">
      <t>トウ</t>
    </rPh>
    <rPh sb="5" eb="8">
      <t>カッセイカ</t>
    </rPh>
    <rPh sb="8" eb="11">
      <t>ジギョウヒ</t>
    </rPh>
    <rPh sb="11" eb="13">
      <t>ホジョ</t>
    </rPh>
    <phoneticPr fontId="5"/>
  </si>
  <si>
    <t>都市鉄道路線整備区間の1日当たりの平均輸送人員</t>
    <phoneticPr fontId="5"/>
  </si>
  <si>
    <t>千人</t>
    <rPh sb="0" eb="2">
      <t>センニン</t>
    </rPh>
    <phoneticPr fontId="5"/>
  </si>
  <si>
    <t>形成計画事業について、事後評価時の輸送人員が事業完了時の輸送人員に比べ増加した事業数を累計で１２とする</t>
    <phoneticPr fontId="5"/>
  </si>
  <si>
    <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等を図る。</t>
    <phoneticPr fontId="5"/>
  </si>
  <si>
    <t>事業数</t>
    <rPh sb="0" eb="2">
      <t>ジギョウ</t>
    </rPh>
    <rPh sb="2" eb="3">
      <t>スウ</t>
    </rPh>
    <phoneticPr fontId="5"/>
  </si>
  <si>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</si>
  <si>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</si>
  <si>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</si>
  <si>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</si>
  <si>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幹線鉄道等活性化事業の実施箇所数</t>
    <phoneticPr fontId="5"/>
  </si>
  <si>
    <t>執行額／事業実施箇所数　　　　　　</t>
    <phoneticPr fontId="5"/>
  </si>
  <si>
    <t>個所</t>
    <rPh sb="0" eb="2">
      <t>カショ</t>
    </rPh>
    <phoneticPr fontId="5"/>
  </si>
  <si>
    <t>百万円</t>
    <rPh sb="0" eb="3">
      <t>ヒャクマンエン</t>
    </rPh>
    <phoneticPr fontId="5"/>
  </si>
  <si>
    <t>執行額／
箇所数</t>
    <phoneticPr fontId="5"/>
  </si>
  <si>
    <t>1,205/6</t>
  </si>
  <si>
    <t>1,505/6</t>
  </si>
  <si>
    <t>８　都市・地域交通等の快適性、利便性の向上</t>
    <phoneticPr fontId="5"/>
  </si>
  <si>
    <t>２６　鉄道網を充実・活性化させる</t>
    <phoneticPr fontId="5"/>
  </si>
  <si>
    <t>-</t>
    <phoneticPr fontId="5"/>
  </si>
  <si>
    <t>-</t>
    <phoneticPr fontId="5"/>
  </si>
  <si>
    <t>本事業により実施される旅客線化等の内容は、鉄道網の充実・活性化のための施策に資することになる。</t>
    <rPh sb="0" eb="1">
      <t>ホン</t>
    </rPh>
    <rPh sb="1" eb="3">
      <t>ジギョウ</t>
    </rPh>
    <rPh sb="6" eb="8">
      <t>ジッシ</t>
    </rPh>
    <rPh sb="11" eb="13">
      <t>リョカク</t>
    </rPh>
    <rPh sb="13" eb="15">
      <t>センカ</t>
    </rPh>
    <rPh sb="15" eb="16">
      <t>トウ</t>
    </rPh>
    <rPh sb="17" eb="19">
      <t>ナイヨウ</t>
    </rPh>
    <rPh sb="21" eb="24">
      <t>テツドウモウ</t>
    </rPh>
    <rPh sb="25" eb="27">
      <t>ジュウジツ</t>
    </rPh>
    <rPh sb="28" eb="31">
      <t>カッセイカ</t>
    </rPh>
    <rPh sb="35" eb="36">
      <t>セ</t>
    </rPh>
    <rPh sb="36" eb="37">
      <t>サク</t>
    </rPh>
    <rPh sb="38" eb="39">
      <t>シ</t>
    </rPh>
    <phoneticPr fontId="5"/>
  </si>
  <si>
    <t>-</t>
    <phoneticPr fontId="5"/>
  </si>
  <si>
    <t>公共交通として鉄道が果たす役割の増す中、通勤・通学混雑の緩和等を図る本事業の目的は国民や社会のニーズに適している。</t>
    <phoneticPr fontId="5"/>
  </si>
  <si>
    <t>事業者のみでは進まない事業に対して、国、地方公共団体で協調して補助を行っている。</t>
    <phoneticPr fontId="5"/>
  </si>
  <si>
    <t>鉄道網・沿線地域の活性化、国民の通勤・通学の混雑の緩和、モーダルシフトの推進等に資する事業であり、優先度は高い。</t>
    <phoneticPr fontId="5"/>
  </si>
  <si>
    <t>政策目的に即した事業を優先的・重点的に採択している。</t>
    <phoneticPr fontId="5"/>
  </si>
  <si>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</si>
  <si>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</si>
  <si>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</si>
  <si>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</si>
  <si>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現地再精査の結果、新設橋梁架設において、工法の再検討及び道路管理者、河川管理者との調整に時間を要したこと等によるもの。</t>
    <rPh sb="52" eb="53">
      <t>ナド</t>
    </rPh>
    <phoneticPr fontId="5"/>
  </si>
  <si>
    <t>利用促進の取組をあわせて実施することを要件とするなど、より効率的に事業目的を達成するための工夫を行っている。</t>
  </si>
  <si>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</si>
  <si>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法定計画の作成を要件とするなど、より効果的に事業を実施している。</t>
  </si>
  <si>
    <t>活動実績は当初の見込みどおり、着実な進捗を見せた。</t>
  </si>
  <si>
    <t>整備された施設は供用され、十分に活用されている。</t>
  </si>
  <si>
    <t>276</t>
    <phoneticPr fontId="5"/>
  </si>
  <si>
    <t>253</t>
    <phoneticPr fontId="5"/>
  </si>
  <si>
    <t>262</t>
    <phoneticPr fontId="5"/>
  </si>
  <si>
    <t>283</t>
    <phoneticPr fontId="5"/>
  </si>
  <si>
    <t>274</t>
    <phoneticPr fontId="5"/>
  </si>
  <si>
    <t>280</t>
    <phoneticPr fontId="5"/>
  </si>
  <si>
    <t>289</t>
    <phoneticPr fontId="5"/>
  </si>
  <si>
    <t>A.独立行政法人鉄道建設・運輸施設整備支援機構</t>
    <phoneticPr fontId="5"/>
  </si>
  <si>
    <t>B.大阪外環状鉄道（株）</t>
    <phoneticPr fontId="5"/>
  </si>
  <si>
    <t>土木費</t>
    <rPh sb="0" eb="2">
      <t>ドボク</t>
    </rPh>
    <rPh sb="2" eb="3">
      <t>ヒ</t>
    </rPh>
    <phoneticPr fontId="5"/>
  </si>
  <si>
    <t>線路設備費</t>
    <rPh sb="0" eb="2">
      <t>センロ</t>
    </rPh>
    <rPh sb="2" eb="4">
      <t>セツビ</t>
    </rPh>
    <rPh sb="4" eb="5">
      <t>ヒ</t>
    </rPh>
    <phoneticPr fontId="5"/>
  </si>
  <si>
    <t>開業設備費</t>
    <rPh sb="0" eb="2">
      <t>カイギョウ</t>
    </rPh>
    <rPh sb="2" eb="4">
      <t>セツビ</t>
    </rPh>
    <rPh sb="4" eb="5">
      <t>ヒ</t>
    </rPh>
    <phoneticPr fontId="5"/>
  </si>
  <si>
    <t>用地費</t>
    <rPh sb="0" eb="3">
      <t>ヨウチヒ</t>
    </rPh>
    <phoneticPr fontId="5"/>
  </si>
  <si>
    <t>土木工事施工費等</t>
    <rPh sb="0" eb="2">
      <t>ドボク</t>
    </rPh>
    <rPh sb="2" eb="4">
      <t>コウジ</t>
    </rPh>
    <rPh sb="4" eb="6">
      <t>セコウ</t>
    </rPh>
    <rPh sb="6" eb="7">
      <t>ヒ</t>
    </rPh>
    <rPh sb="7" eb="8">
      <t>トウ</t>
    </rPh>
    <phoneticPr fontId="5"/>
  </si>
  <si>
    <t>軌道工事施工費等</t>
    <rPh sb="0" eb="2">
      <t>キドウ</t>
    </rPh>
    <rPh sb="2" eb="4">
      <t>コウジ</t>
    </rPh>
    <rPh sb="4" eb="6">
      <t>セコウ</t>
    </rPh>
    <rPh sb="6" eb="7">
      <t>ヒ</t>
    </rPh>
    <rPh sb="7" eb="8">
      <t>トウ</t>
    </rPh>
    <phoneticPr fontId="5"/>
  </si>
  <si>
    <t>電気設備工事施工費等</t>
    <rPh sb="0" eb="2">
      <t>デンキ</t>
    </rPh>
    <rPh sb="2" eb="4">
      <t>セツビ</t>
    </rPh>
    <rPh sb="4" eb="6">
      <t>コウジ</t>
    </rPh>
    <rPh sb="6" eb="8">
      <t>セコウ</t>
    </rPh>
    <rPh sb="8" eb="9">
      <t>ヒ</t>
    </rPh>
    <rPh sb="9" eb="10">
      <t>トウ</t>
    </rPh>
    <phoneticPr fontId="5"/>
  </si>
  <si>
    <t>用地買収費等</t>
    <rPh sb="0" eb="2">
      <t>ヨウチ</t>
    </rPh>
    <rPh sb="2" eb="4">
      <t>バイシュウ</t>
    </rPh>
    <rPh sb="4" eb="5">
      <t>ヒ</t>
    </rPh>
    <rPh sb="5" eb="6">
      <t>トウ</t>
    </rPh>
    <phoneticPr fontId="5"/>
  </si>
  <si>
    <t>路盤造成等</t>
    <rPh sb="0" eb="2">
      <t>ロバン</t>
    </rPh>
    <rPh sb="2" eb="4">
      <t>ゾウセイ</t>
    </rPh>
    <rPh sb="4" eb="5">
      <t>トウ</t>
    </rPh>
    <phoneticPr fontId="5"/>
  </si>
  <si>
    <t>軌道新設等</t>
    <rPh sb="0" eb="2">
      <t>キドウ</t>
    </rPh>
    <rPh sb="2" eb="4">
      <t>シンセツ</t>
    </rPh>
    <rPh sb="4" eb="5">
      <t>トウ</t>
    </rPh>
    <phoneticPr fontId="5"/>
  </si>
  <si>
    <t>ホーム新設等</t>
    <rPh sb="3" eb="5">
      <t>シンセツ</t>
    </rPh>
    <rPh sb="5" eb="6">
      <t>トウ</t>
    </rPh>
    <phoneticPr fontId="5"/>
  </si>
  <si>
    <t>終点駅用地買収等</t>
    <rPh sb="0" eb="2">
      <t>シュウテン</t>
    </rPh>
    <rPh sb="2" eb="3">
      <t>エキ</t>
    </rPh>
    <rPh sb="3" eb="5">
      <t>ヨウチ</t>
    </rPh>
    <rPh sb="5" eb="7">
      <t>バイシュウ</t>
    </rPh>
    <rPh sb="7" eb="8">
      <t>トウ</t>
    </rPh>
    <phoneticPr fontId="5"/>
  </si>
  <si>
    <t>土木工事施工費</t>
    <rPh sb="0" eb="2">
      <t>ドボク</t>
    </rPh>
    <rPh sb="2" eb="4">
      <t>コウジ</t>
    </rPh>
    <rPh sb="4" eb="6">
      <t>セコウ</t>
    </rPh>
    <rPh sb="6" eb="7">
      <t>ヒ</t>
    </rPh>
    <phoneticPr fontId="5"/>
  </si>
  <si>
    <t>軌道工事施工費</t>
    <rPh sb="0" eb="2">
      <t>キドウ</t>
    </rPh>
    <rPh sb="2" eb="4">
      <t>コウジ</t>
    </rPh>
    <rPh sb="4" eb="6">
      <t>セコウ</t>
    </rPh>
    <rPh sb="6" eb="7">
      <t>ヒ</t>
    </rPh>
    <phoneticPr fontId="5"/>
  </si>
  <si>
    <t>電気設備工事施工費</t>
    <rPh sb="0" eb="2">
      <t>デンキ</t>
    </rPh>
    <rPh sb="2" eb="4">
      <t>セツビ</t>
    </rPh>
    <rPh sb="4" eb="6">
      <t>コウジ</t>
    </rPh>
    <rPh sb="6" eb="8">
      <t>セコウ</t>
    </rPh>
    <rPh sb="8" eb="9">
      <t>ヒ</t>
    </rPh>
    <phoneticPr fontId="5"/>
  </si>
  <si>
    <t>用地買収費</t>
    <rPh sb="0" eb="2">
      <t>ヨウチ</t>
    </rPh>
    <rPh sb="2" eb="4">
      <t>バイシュウ</t>
    </rPh>
    <rPh sb="4" eb="5">
      <t>ヒ</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</si>
  <si>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</si>
  <si>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phoneticPr fontId="5"/>
  </si>
  <si>
    <t>補助金等交付</t>
  </si>
  <si>
    <t>貨物線の旅客線化に係る施設整備等</t>
    <phoneticPr fontId="5"/>
  </si>
  <si>
    <t>JR可部線活性化協議会</t>
    <rPh sb="2" eb="5">
      <t>カベセン</t>
    </rPh>
    <rPh sb="5" eb="8">
      <t>カッセイカ</t>
    </rPh>
    <rPh sb="8" eb="11">
      <t>キョウギカイ</t>
    </rPh>
    <phoneticPr fontId="5"/>
  </si>
  <si>
    <t>伊賀市地域公共交通活性化再生協議会</t>
    <rPh sb="0" eb="3">
      <t>イガシ</t>
    </rPh>
    <rPh sb="3" eb="5">
      <t>チイキ</t>
    </rPh>
    <rPh sb="5" eb="7">
      <t>コウキョウ</t>
    </rPh>
    <rPh sb="7" eb="9">
      <t>コウツウ</t>
    </rPh>
    <rPh sb="9" eb="12">
      <t>カッセイカ</t>
    </rPh>
    <rPh sb="12" eb="14">
      <t>サイセイ</t>
    </rPh>
    <rPh sb="14" eb="17">
      <t>キョウギカイ</t>
    </rPh>
    <phoneticPr fontId="5"/>
  </si>
  <si>
    <t>地域公共交通の活性化及び再生に係る施設整備等</t>
    <phoneticPr fontId="5"/>
  </si>
  <si>
    <t>1,707/6</t>
    <phoneticPr fontId="5"/>
  </si>
  <si>
    <t>2,037/7</t>
    <phoneticPr fontId="5"/>
  </si>
  <si>
    <t>-</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</si>
  <si>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</si>
  <si>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</si>
  <si>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課長　石原　大
課長　岡野　まさ子</t>
    <rPh sb="0" eb="2">
      <t>カチョウ</t>
    </rPh>
    <rPh sb="3" eb="5">
      <t>イシハラ</t>
    </rPh>
    <rPh sb="6" eb="7">
      <t>ダイ</t>
    </rPh>
    <rPh sb="8" eb="10">
      <t>カチョウ</t>
    </rPh>
    <rPh sb="11" eb="13">
      <t>オカノ</t>
    </rPh>
    <rPh sb="16" eb="17">
      <t>コ</t>
    </rPh>
    <phoneticPr fontId="5"/>
  </si>
  <si>
    <t>C.伊賀市地域公共交通活性化再生協議会</t>
    <rPh sb="2" eb="5">
      <t>イガシ</t>
    </rPh>
    <rPh sb="5" eb="7">
      <t>チイキ</t>
    </rPh>
    <rPh sb="7" eb="9">
      <t>コウキョウ</t>
    </rPh>
    <rPh sb="9" eb="11">
      <t>コウツウ</t>
    </rPh>
    <rPh sb="11" eb="14">
      <t>カッセイカ</t>
    </rPh>
    <rPh sb="14" eb="16">
      <t>サイセイ</t>
    </rPh>
    <rPh sb="16" eb="19">
      <t>キョウギカイ</t>
    </rPh>
    <phoneticPr fontId="5"/>
  </si>
  <si>
    <t>地域公共交通の活性化及び再生に係る施設整備等</t>
    <phoneticPr fontId="5"/>
  </si>
  <si>
    <t>高松市総合都市交通推進協議会</t>
    <phoneticPr fontId="5"/>
  </si>
  <si>
    <t>鳥取県東部地域公共交通活性化協議会</t>
    <phoneticPr fontId="5"/>
  </si>
  <si>
    <t>-</t>
    <phoneticPr fontId="5"/>
  </si>
  <si>
    <t>地域公共交通の活性化及び再生に係る施設整備等</t>
    <phoneticPr fontId="5"/>
  </si>
  <si>
    <t>大阪外環状鉄道（株）</t>
    <rPh sb="8" eb="9">
      <t>カブ</t>
    </rPh>
    <phoneticPr fontId="5"/>
  </si>
  <si>
    <t>あいの風とやま鉄道（株）</t>
    <rPh sb="10" eb="11">
      <t>カブ</t>
    </rPh>
    <phoneticPr fontId="5"/>
  </si>
  <si>
    <t>事後評価時の輸送人員が事業完了時の輸送人員に比べ増加した事業数の累計</t>
    <rPh sb="32" eb="34">
      <t>ルイケイ</t>
    </rPh>
    <phoneticPr fontId="5"/>
  </si>
  <si>
    <t>・鉄道統計年報（鉄道局ホームページ）
・鉄道事業等報告規則に基づく鉄道事業実績報告書</t>
    <rPh sb="8" eb="10">
      <t>テツドウ</t>
    </rPh>
    <rPh sb="10" eb="11">
      <t>キョク</t>
    </rPh>
    <rPh sb="20" eb="22">
      <t>テツドウ</t>
    </rPh>
    <rPh sb="22" eb="24">
      <t>ジギョウ</t>
    </rPh>
    <rPh sb="24" eb="25">
      <t>トウ</t>
    </rPh>
    <rPh sb="25" eb="27">
      <t>ホウコク</t>
    </rPh>
    <rPh sb="27" eb="29">
      <t>キソク</t>
    </rPh>
    <rPh sb="30" eb="31">
      <t>モト</t>
    </rPh>
    <rPh sb="33" eb="35">
      <t>テツドウ</t>
    </rPh>
    <rPh sb="35" eb="37">
      <t>ジギョウ</t>
    </rPh>
    <rPh sb="37" eb="39">
      <t>ジッセキ</t>
    </rPh>
    <rPh sb="39" eb="42">
      <t>ホウコクショ</t>
    </rPh>
    <phoneticPr fontId="5"/>
  </si>
  <si>
    <t>鉄道関係公共事業の評価結果（鉄道局ホームページ）
http://www.mlit.go.jp/tetudo/tetudo_fr1_000003.html
※貨物線の旅客線化事業は、開業して初めて事業効果が発現するものであり、開業（平成３０年度予定）までの間は実績値を記入することが出来ない。</t>
    <phoneticPr fontId="5"/>
  </si>
  <si>
    <t>都市鉄道路線整備区間（新線整備区間）の利用者数を平成35年度に139千人とする</t>
    <rPh sb="11" eb="13">
      <t>シンセン</t>
    </rPh>
    <rPh sb="13" eb="15">
      <t>セイビ</t>
    </rPh>
    <rPh sb="15" eb="17">
      <t>クカン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</si>
</sst>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76200</xdr:colOff>
      <xdr:row>740</xdr:row>
      <xdr:rowOff>254000</xdr:rowOff>
    </xdr:from>
    <xdr:to>
      <xdr:col>33</xdr:col>
      <xdr:colOff>99070</xdr:colOff>
      <xdr:row>743</xdr:row>
      <xdr:rowOff>130712</xdr:rowOff>
    </xdr:to>
    <xdr:sp macro="" textlink="">
      <xdr:nvSpPr>
        <xdr:cNvPr id="2" name="正方形/長方形 1"/>
        <xdr:cNvSpPr/>
      </xdr:nvSpPr>
      <xdr:spPr>
        <a:xfrm>
          <a:off x="4343400" y="233832400"/>
          <a:ext cx="2461270" cy="9435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１，７０７百万円</a:t>
          </a:r>
        </a:p>
      </xdr:txBody>
    </xdr:sp>
    <xdr:clientData/>
  </xdr:twoCellAnchor>
  <xdr:twoCellAnchor>
    <xdr:from>
      <xdr:col>9</xdr:col>
      <xdr:colOff>152400</xdr:colOff>
      <xdr:row>743</xdr:row>
      <xdr:rowOff>254000</xdr:rowOff>
    </xdr:from>
    <xdr:to>
      <xdr:col>46</xdr:col>
      <xdr:colOff>56244</xdr:colOff>
      <xdr:row>746</xdr:row>
      <xdr:rowOff>21844</xdr:rowOff>
    </xdr:to>
    <xdr:sp macro="" textlink="">
      <xdr:nvSpPr>
        <xdr:cNvPr id="3" name="大かっこ 2"/>
        <xdr:cNvSpPr/>
      </xdr:nvSpPr>
      <xdr:spPr>
        <a:xfrm>
          <a:off x="1981200" y="234899200"/>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を図る。</a:t>
          </a:r>
        </a:p>
      </xdr:txBody>
    </xdr:sp>
    <xdr:clientData/>
  </xdr:twoCellAnchor>
  <xdr:twoCellAnchor>
    <xdr:from>
      <xdr:col>26</xdr:col>
      <xdr:colOff>41472</xdr:colOff>
      <xdr:row>747</xdr:row>
      <xdr:rowOff>320504</xdr:rowOff>
    </xdr:from>
    <xdr:to>
      <xdr:col>29</xdr:col>
      <xdr:colOff>103158</xdr:colOff>
      <xdr:row>748</xdr:row>
      <xdr:rowOff>314877</xdr:rowOff>
    </xdr:to>
    <xdr:sp macro="" textlink="">
      <xdr:nvSpPr>
        <xdr:cNvPr id="4" name="テキスト ボックス 3"/>
        <xdr:cNvSpPr txBox="1"/>
      </xdr:nvSpPr>
      <xdr:spPr>
        <a:xfrm>
          <a:off x="5324672" y="236388104"/>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194153</xdr:colOff>
      <xdr:row>748</xdr:row>
      <xdr:rowOff>275677</xdr:rowOff>
    </xdr:from>
    <xdr:to>
      <xdr:col>34</xdr:col>
      <xdr:colOff>68725</xdr:colOff>
      <xdr:row>751</xdr:row>
      <xdr:rowOff>82455</xdr:rowOff>
    </xdr:to>
    <xdr:sp macro="" textlink="">
      <xdr:nvSpPr>
        <xdr:cNvPr id="5" name="正方形/長方形 4"/>
        <xdr:cNvSpPr/>
      </xdr:nvSpPr>
      <xdr:spPr>
        <a:xfrm>
          <a:off x="4258153" y="236698877"/>
          <a:ext cx="2719372" cy="87357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１，７０７百万円</a:t>
          </a:r>
        </a:p>
      </xdr:txBody>
    </xdr:sp>
    <xdr:clientData/>
  </xdr:twoCellAnchor>
  <xdr:twoCellAnchor>
    <xdr:from>
      <xdr:col>17</xdr:col>
      <xdr:colOff>103241</xdr:colOff>
      <xdr:row>751</xdr:row>
      <xdr:rowOff>202623</xdr:rowOff>
    </xdr:from>
    <xdr:to>
      <xdr:col>37</xdr:col>
      <xdr:colOff>180379</xdr:colOff>
      <xdr:row>754</xdr:row>
      <xdr:rowOff>50723</xdr:rowOff>
    </xdr:to>
    <xdr:sp macro="" textlink="">
      <xdr:nvSpPr>
        <xdr:cNvPr id="6" name="大かっこ 5"/>
        <xdr:cNvSpPr/>
      </xdr:nvSpPr>
      <xdr:spPr>
        <a:xfrm>
          <a:off x="3557641" y="237692623"/>
          <a:ext cx="4141138" cy="914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216</xdr:colOff>
      <xdr:row>754</xdr:row>
      <xdr:rowOff>81449</xdr:rowOff>
    </xdr:from>
    <xdr:to>
      <xdr:col>26</xdr:col>
      <xdr:colOff>46891</xdr:colOff>
      <xdr:row>758</xdr:row>
      <xdr:rowOff>104918</xdr:rowOff>
    </xdr:to>
    <xdr:cxnSp macro="">
      <xdr:nvCxnSpPr>
        <xdr:cNvPr id="7" name="直線矢印コネクタ 6"/>
        <xdr:cNvCxnSpPr/>
      </xdr:nvCxnSpPr>
      <xdr:spPr>
        <a:xfrm flipH="1">
          <a:off x="4267416" y="238638249"/>
          <a:ext cx="1062675" cy="20808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179608</xdr:colOff>
      <xdr:row>754</xdr:row>
      <xdr:rowOff>338932</xdr:rowOff>
    </xdr:from>
    <xdr:to>
      <xdr:col>16</xdr:col>
      <xdr:colOff>37014</xdr:colOff>
      <xdr:row>756</xdr:row>
      <xdr:rowOff>71326</xdr:rowOff>
    </xdr:to>
    <xdr:sp macro="" textlink="">
      <xdr:nvSpPr>
        <xdr:cNvPr id="8" name="正方形/長方形 7"/>
        <xdr:cNvSpPr/>
      </xdr:nvSpPr>
      <xdr:spPr>
        <a:xfrm>
          <a:off x="1805208" y="238895732"/>
          <a:ext cx="1483006" cy="44359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8</xdr:col>
      <xdr:colOff>76200</xdr:colOff>
      <xdr:row>757</xdr:row>
      <xdr:rowOff>325914</xdr:rowOff>
    </xdr:from>
    <xdr:to>
      <xdr:col>17</xdr:col>
      <xdr:colOff>8932</xdr:colOff>
      <xdr:row>758</xdr:row>
      <xdr:rowOff>26557</xdr:rowOff>
    </xdr:to>
    <xdr:sp macro="" textlink="">
      <xdr:nvSpPr>
        <xdr:cNvPr id="9" name="正方形/長方形 8"/>
        <xdr:cNvSpPr/>
      </xdr:nvSpPr>
      <xdr:spPr>
        <a:xfrm>
          <a:off x="1701800" y="240267014"/>
          <a:ext cx="1761532"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87640</xdr:colOff>
      <xdr:row>756</xdr:row>
      <xdr:rowOff>136733</xdr:rowOff>
    </xdr:from>
    <xdr:to>
      <xdr:col>18</xdr:col>
      <xdr:colOff>17993</xdr:colOff>
      <xdr:row>758</xdr:row>
      <xdr:rowOff>104199</xdr:rowOff>
    </xdr:to>
    <xdr:cxnSp macro="">
      <xdr:nvCxnSpPr>
        <xdr:cNvPr id="10" name="直線矢印コネクタ 9"/>
        <xdr:cNvCxnSpPr/>
      </xdr:nvCxnSpPr>
      <xdr:spPr>
        <a:xfrm>
          <a:off x="3135640" y="239404733"/>
          <a:ext cx="539953" cy="131366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120380</xdr:colOff>
      <xdr:row>758</xdr:row>
      <xdr:rowOff>199055</xdr:rowOff>
    </xdr:from>
    <xdr:to>
      <xdr:col>24</xdr:col>
      <xdr:colOff>108737</xdr:colOff>
      <xdr:row>760</xdr:row>
      <xdr:rowOff>165491</xdr:rowOff>
    </xdr:to>
    <xdr:sp macro="" textlink="">
      <xdr:nvSpPr>
        <xdr:cNvPr id="11" name="正方形/長方形 10"/>
        <xdr:cNvSpPr/>
      </xdr:nvSpPr>
      <xdr:spPr>
        <a:xfrm>
          <a:off x="2355580" y="240813255"/>
          <a:ext cx="2629957" cy="10078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１，５５５百万円</a:t>
          </a:r>
          <a:endParaRPr kumimoji="1" lang="en-US" altLang="ja-JP" sz="1200">
            <a:solidFill>
              <a:sysClr val="windowText" lastClr="000000"/>
            </a:solidFill>
          </a:endParaRPr>
        </a:p>
      </xdr:txBody>
    </xdr:sp>
    <xdr:clientData/>
  </xdr:twoCellAnchor>
  <xdr:twoCellAnchor>
    <xdr:from>
      <xdr:col>10</xdr:col>
      <xdr:colOff>169870</xdr:colOff>
      <xdr:row>761</xdr:row>
      <xdr:rowOff>27300</xdr:rowOff>
    </xdr:from>
    <xdr:to>
      <xdr:col>25</xdr:col>
      <xdr:colOff>63673</xdr:colOff>
      <xdr:row>767</xdr:row>
      <xdr:rowOff>7602</xdr:rowOff>
    </xdr:to>
    <xdr:sp macro="" textlink="">
      <xdr:nvSpPr>
        <xdr:cNvPr id="12" name="大かっこ 11"/>
        <xdr:cNvSpPr/>
      </xdr:nvSpPr>
      <xdr:spPr>
        <a:xfrm>
          <a:off x="2201870" y="241911500"/>
          <a:ext cx="2941803" cy="2075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幹線鉄道の高速化、貨物鉄道の旅客線化、貨物列車の輸送力増強、乗継円滑化</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latin typeface="+mn-lt"/>
              <a:ea typeface="+mn-ea"/>
              <a:cs typeface="+mn-cs"/>
            </a:rPr>
            <a:t>また、</a:t>
          </a:r>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a:p>
          <a:pPr algn="l"/>
          <a:endParaRPr kumimoji="1" lang="ja-JP" altLang="en-US" sz="1000"/>
        </a:p>
      </xdr:txBody>
    </xdr:sp>
    <xdr:clientData/>
  </xdr:twoCellAnchor>
  <xdr:twoCellAnchor>
    <xdr:from>
      <xdr:col>38</xdr:col>
      <xdr:colOff>5254</xdr:colOff>
      <xdr:row>757</xdr:row>
      <xdr:rowOff>133339</xdr:rowOff>
    </xdr:from>
    <xdr:to>
      <xdr:col>47</xdr:col>
      <xdr:colOff>160440</xdr:colOff>
      <xdr:row>758</xdr:row>
      <xdr:rowOff>234033</xdr:rowOff>
    </xdr:to>
    <xdr:sp macro="" textlink="">
      <xdr:nvSpPr>
        <xdr:cNvPr id="13" name="正方形/長方形 12"/>
        <xdr:cNvSpPr/>
      </xdr:nvSpPr>
      <xdr:spPr>
        <a:xfrm>
          <a:off x="7726854" y="240074439"/>
          <a:ext cx="1983986" cy="77379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140081</xdr:colOff>
      <xdr:row>757</xdr:row>
      <xdr:rowOff>373108</xdr:rowOff>
    </xdr:from>
    <xdr:to>
      <xdr:col>26</xdr:col>
      <xdr:colOff>104077</xdr:colOff>
      <xdr:row>758</xdr:row>
      <xdr:rowOff>5715</xdr:rowOff>
    </xdr:to>
    <xdr:sp macro="" textlink="">
      <xdr:nvSpPr>
        <xdr:cNvPr id="14" name="正方形/長方形 13"/>
        <xdr:cNvSpPr/>
      </xdr:nvSpPr>
      <xdr:spPr>
        <a:xfrm>
          <a:off x="4407281" y="240314208"/>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140102</xdr:colOff>
      <xdr:row>757</xdr:row>
      <xdr:rowOff>329991</xdr:rowOff>
    </xdr:from>
    <xdr:to>
      <xdr:col>34</xdr:col>
      <xdr:colOff>22359</xdr:colOff>
      <xdr:row>758</xdr:row>
      <xdr:rowOff>57848</xdr:rowOff>
    </xdr:to>
    <xdr:sp macro="" textlink="">
      <xdr:nvSpPr>
        <xdr:cNvPr id="15" name="正方形/長方形 14"/>
        <xdr:cNvSpPr/>
      </xdr:nvSpPr>
      <xdr:spPr>
        <a:xfrm rot="10800000" flipV="1">
          <a:off x="5829702" y="240271091"/>
          <a:ext cx="1101457"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141997</xdr:colOff>
      <xdr:row>746</xdr:row>
      <xdr:rowOff>203200</xdr:rowOff>
    </xdr:from>
    <xdr:to>
      <xdr:col>27</xdr:col>
      <xdr:colOff>142675</xdr:colOff>
      <xdr:row>748</xdr:row>
      <xdr:rowOff>5978</xdr:rowOff>
    </xdr:to>
    <xdr:cxnSp macro="">
      <xdr:nvCxnSpPr>
        <xdr:cNvPr id="16" name="直線矢印コネクタ 15"/>
        <xdr:cNvCxnSpPr/>
      </xdr:nvCxnSpPr>
      <xdr:spPr>
        <a:xfrm flipH="1">
          <a:off x="5628397" y="235915200"/>
          <a:ext cx="678" cy="51397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4898</xdr:colOff>
      <xdr:row>754</xdr:row>
      <xdr:rowOff>320034</xdr:rowOff>
    </xdr:from>
    <xdr:to>
      <xdr:col>47</xdr:col>
      <xdr:colOff>83646</xdr:colOff>
      <xdr:row>756</xdr:row>
      <xdr:rowOff>52428</xdr:rowOff>
    </xdr:to>
    <xdr:sp macro="" textlink="">
      <xdr:nvSpPr>
        <xdr:cNvPr id="17" name="正方形/長方形 16"/>
        <xdr:cNvSpPr/>
      </xdr:nvSpPr>
      <xdr:spPr>
        <a:xfrm>
          <a:off x="8132898" y="238876834"/>
          <a:ext cx="1501148" cy="44359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31</xdr:col>
      <xdr:colOff>161093</xdr:colOff>
      <xdr:row>758</xdr:row>
      <xdr:rowOff>206507</xdr:rowOff>
    </xdr:from>
    <xdr:to>
      <xdr:col>44</xdr:col>
      <xdr:colOff>136233</xdr:colOff>
      <xdr:row>760</xdr:row>
      <xdr:rowOff>172943</xdr:rowOff>
    </xdr:to>
    <xdr:sp macro="" textlink="">
      <xdr:nvSpPr>
        <xdr:cNvPr id="18" name="正方形/長方形 17"/>
        <xdr:cNvSpPr/>
      </xdr:nvSpPr>
      <xdr:spPr>
        <a:xfrm>
          <a:off x="6460293" y="240820707"/>
          <a:ext cx="2616740" cy="10078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４</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１５２</a:t>
          </a:r>
          <a:r>
            <a:rPr kumimoji="1" lang="ja-JP" altLang="ja-JP" sz="1200">
              <a:solidFill>
                <a:sysClr val="windowText" lastClr="000000"/>
              </a:solidFill>
              <a:latin typeface="+mn-lt"/>
              <a:ea typeface="+mn-ea"/>
              <a:cs typeface="+mn-cs"/>
            </a:rPr>
            <a:t>百万円</a:t>
          </a:r>
        </a:p>
      </xdr:txBody>
    </xdr:sp>
    <xdr:clientData/>
  </xdr:twoCellAnchor>
  <xdr:twoCellAnchor>
    <xdr:from>
      <xdr:col>30</xdr:col>
      <xdr:colOff>197393</xdr:colOff>
      <xdr:row>761</xdr:row>
      <xdr:rowOff>24879</xdr:rowOff>
    </xdr:from>
    <xdr:to>
      <xdr:col>45</xdr:col>
      <xdr:colOff>93852</xdr:colOff>
      <xdr:row>763</xdr:row>
      <xdr:rowOff>171837</xdr:rowOff>
    </xdr:to>
    <xdr:sp macro="" textlink="">
      <xdr:nvSpPr>
        <xdr:cNvPr id="19" name="大かっこ 18"/>
        <xdr:cNvSpPr/>
      </xdr:nvSpPr>
      <xdr:spPr>
        <a:xfrm>
          <a:off x="6293393" y="241909079"/>
          <a:ext cx="2944459" cy="972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29</xdr:col>
      <xdr:colOff>37898</xdr:colOff>
      <xdr:row>754</xdr:row>
      <xdr:rowOff>86572</xdr:rowOff>
    </xdr:from>
    <xdr:to>
      <xdr:col>34</xdr:col>
      <xdr:colOff>84460</xdr:colOff>
      <xdr:row>758</xdr:row>
      <xdr:rowOff>110041</xdr:rowOff>
    </xdr:to>
    <xdr:cxnSp macro="">
      <xdr:nvCxnSpPr>
        <xdr:cNvPr id="20" name="直線矢印コネクタ 19"/>
        <xdr:cNvCxnSpPr/>
      </xdr:nvCxnSpPr>
      <xdr:spPr>
        <a:xfrm>
          <a:off x="5930698" y="238643372"/>
          <a:ext cx="1062562" cy="20808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24647</xdr:colOff>
      <xdr:row>756</xdr:row>
      <xdr:rowOff>128798</xdr:rowOff>
    </xdr:from>
    <xdr:to>
      <xdr:col>40</xdr:col>
      <xdr:colOff>169993</xdr:colOff>
      <xdr:row>758</xdr:row>
      <xdr:rowOff>96264</xdr:rowOff>
    </xdr:to>
    <xdr:cxnSp macro="">
      <xdr:nvCxnSpPr>
        <xdr:cNvPr id="21" name="直線矢印コネクタ 20"/>
        <xdr:cNvCxnSpPr/>
      </xdr:nvCxnSpPr>
      <xdr:spPr>
        <a:xfrm flipH="1">
          <a:off x="7746247" y="239396798"/>
          <a:ext cx="551746" cy="131366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286</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629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1561</v>
      </c>
      <c r="Q13" s="657"/>
      <c r="R13" s="657"/>
      <c r="S13" s="657"/>
      <c r="T13" s="657"/>
      <c r="U13" s="657"/>
      <c r="V13" s="658"/>
      <c r="W13" s="656">
        <v>1677</v>
      </c>
      <c r="X13" s="657"/>
      <c r="Y13" s="657"/>
      <c r="Z13" s="657"/>
      <c r="AA13" s="657"/>
      <c r="AB13" s="657"/>
      <c r="AC13" s="658"/>
      <c r="AD13" s="656">
        <v>1274</v>
      </c>
      <c r="AE13" s="657"/>
      <c r="AF13" s="657"/>
      <c r="AG13" s="657"/>
      <c r="AH13" s="657"/>
      <c r="AI13" s="657"/>
      <c r="AJ13" s="658"/>
      <c r="AK13" s="656">
        <v>1286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762</v>
      </c>
      <c r="Q15" s="657"/>
      <c r="R15" s="657"/>
      <c r="S15" s="657"/>
      <c r="T15" s="657"/>
      <c r="U15" s="657"/>
      <c r="V15" s="658"/>
      <c r="W15" s="656">
        <v>1096</v>
      </c>
      <c r="X15" s="657"/>
      <c r="Y15" s="657"/>
      <c r="Z15" s="657"/>
      <c r="AA15" s="657"/>
      <c r="AB15" s="657"/>
      <c r="AC15" s="658"/>
      <c r="AD15" s="656">
        <v>1206</v>
      </c>
      <c r="AE15" s="657"/>
      <c r="AF15" s="657"/>
      <c r="AG15" s="657"/>
      <c r="AH15" s="657"/>
      <c r="AI15" s="657"/>
      <c r="AJ15" s="658"/>
      <c r="AK15" s="656">
        <v>751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-1096</v>
      </c>
      <c r="Q16" s="657"/>
      <c r="R16" s="657"/>
      <c r="S16" s="657"/>
      <c r="T16" s="657"/>
      <c r="U16" s="657"/>
      <c r="V16" s="658"/>
      <c r="W16" s="656">
        <v>-1206</v>
      </c>
      <c r="X16" s="657"/>
      <c r="Y16" s="657"/>
      <c r="Z16" s="657"/>
      <c r="AA16" s="657"/>
      <c r="AB16" s="657"/>
      <c r="AC16" s="658"/>
      <c r="AD16" s="656">
        <v>-751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1227</v>
      </c>
      <c r="Q18" s="878"/>
      <c r="R18" s="878"/>
      <c r="S18" s="878"/>
      <c r="T18" s="878"/>
      <c r="U18" s="878"/>
      <c r="V18" s="879"/>
      <c r="W18" s="877">
        <f>SUM(W13:AC17)</f>
        <v>1567</v>
      </c>
      <c r="X18" s="878"/>
      <c r="Y18" s="878"/>
      <c r="Z18" s="878"/>
      <c r="AA18" s="878"/>
      <c r="AB18" s="878"/>
      <c r="AC18" s="879"/>
      <c r="AD18" s="877">
        <f>SUM(AD13:AJ17)</f>
        <v>1729</v>
      </c>
      <c r="AE18" s="878"/>
      <c r="AF18" s="878"/>
      <c r="AG18" s="878"/>
      <c r="AH18" s="878"/>
      <c r="AI18" s="878"/>
      <c r="AJ18" s="879"/>
      <c r="AK18" s="877">
        <f>SUM(AK13:AQ17)</f>
        <v>2037</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1205</v>
      </c>
      <c r="Q19" s="657"/>
      <c r="R19" s="657"/>
      <c r="S19" s="657"/>
      <c r="T19" s="657"/>
      <c r="U19" s="657"/>
      <c r="V19" s="658"/>
      <c r="W19" s="656">
        <v>1505</v>
      </c>
      <c r="X19" s="657"/>
      <c r="Y19" s="657"/>
      <c r="Z19" s="657"/>
      <c r="AA19" s="657"/>
      <c r="AB19" s="657"/>
      <c r="AC19" s="658"/>
      <c r="AD19" s="656">
        <v>1707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0.98207008964955178</v>
      </c>
      <c r="Q20" s="311"/>
      <c r="R20" s="311"/>
      <c r="S20" s="311"/>
      <c r="T20" s="311"/>
      <c r="U20" s="311"/>
      <c r="V20" s="311"/>
      <c r="W20" s="311">
        <f t="shared" ref="W20" si="0">IF(W18=0, "-", SUM(W19)/W18)</f>
        <v>0.96043395022335676</v>
      </c>
      <c r="X20" s="311"/>
      <c r="Y20" s="311"/>
      <c r="Z20" s="311"/>
      <c r="AA20" s="311"/>
      <c r="AB20" s="311"/>
      <c r="AC20" s="311"/>
      <c r="AD20" s="311">
        <f t="shared" ref="AD20" si="1">IF(AD18=0, "-", SUM(AD19)/AD18)</f>
        <v>0.98727588201272409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0.77194106342088409</v>
      </c>
      <c r="Q21" s="311"/>
      <c r="R21" s="311"/>
      <c r="S21" s="311"/>
      <c r="T21" s="311"/>
      <c r="U21" s="311"/>
      <c r="V21" s="311"/>
      <c r="W21" s="311">
        <f t="shared" ref="W21" si="2">IF(W19=0, "-", SUM(W19)/SUM(W13,W14))</f>
        <v>0.89743589743589747</v>
      </c>
      <c r="X21" s="311"/>
      <c r="Y21" s="311"/>
      <c r="Z21" s="311"/>
      <c r="AA21" s="311"/>
      <c r="AB21" s="311"/>
      <c r="AC21" s="311"/>
      <c r="AD21" s="311">
        <f t="shared" ref="AD21" si="3">IF(AD19=0, "-", SUM(AD19)/SUM(AD13,AD14))</f>
        <v>1.3398744113029828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555</v>
      </c>
      <c r="H23" s="951"/>
      <c r="I23" s="951"/>
      <c r="J23" s="951"/>
      <c r="K23" s="951"/>
      <c r="L23" s="951"/>
      <c r="M23" s="951"/>
      <c r="N23" s="951"/>
      <c r="O23" s="952"/>
      <c r="P23" s="917">
        <v>1286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1286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31</v>
      </c>
      <c r="AR31" s="193"/>
      <c r="AS31" s="126" t="s">
        <v>356</v>
      </c>
      <c r="AT31" s="127"/>
      <c r="AU31" s="192">
        <v>35</v>
      </c>
      <c r="AV31" s="192"/>
      <c r="AW31" s="394" t="s">
        <v>300</v>
      </c>
      <c r="AX31" s="395"/>
    </row>
    <row r="32" spans="1:50" ht="23.25" customHeight="1" x14ac:dyDescent="0.15">
      <c r="A32" s="399"/>
      <c r="B32" s="397"/>
      <c r="C32" s="397"/>
      <c r="D32" s="397"/>
      <c r="E32" s="397"/>
      <c r="F32" s="398"/>
      <c r="G32" s="560" t="s">
        <v>641</v>
      </c>
      <c r="H32" s="561"/>
      <c r="I32" s="561"/>
      <c r="J32" s="561"/>
      <c r="K32" s="561"/>
      <c r="L32" s="561"/>
      <c r="M32" s="561"/>
      <c r="N32" s="561"/>
      <c r="O32" s="562"/>
      <c r="P32" s="98" t="s">
        <v>556</v>
      </c>
      <c r="Q32" s="98"/>
      <c r="R32" s="98"/>
      <c r="S32" s="98"/>
      <c r="T32" s="98"/>
      <c r="U32" s="98"/>
      <c r="V32" s="98"/>
      <c r="W32" s="98"/>
      <c r="X32" s="99"/>
      <c r="Y32" s="467" t="s">
        <v>12</v>
      </c>
      <c r="Z32" s="527"/>
      <c r="AA32" s="528"/>
      <c r="AB32" s="457" t="s">
        <v>557</v>
      </c>
      <c r="AC32" s="457"/>
      <c r="AD32" s="457"/>
      <c r="AE32" s="211" t="s">
        <v>553</v>
      </c>
      <c r="AF32" s="212"/>
      <c r="AG32" s="212"/>
      <c r="AH32" s="212"/>
      <c r="AI32" s="211" t="s">
        <v>553</v>
      </c>
      <c r="AJ32" s="212"/>
      <c r="AK32" s="212"/>
      <c r="AL32" s="212"/>
      <c r="AM32" s="211" t="s">
        <v>552</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553</v>
      </c>
      <c r="AF33" s="212"/>
      <c r="AG33" s="212"/>
      <c r="AH33" s="212"/>
      <c r="AI33" s="211" t="s">
        <v>553</v>
      </c>
      <c r="AJ33" s="212"/>
      <c r="AK33" s="212"/>
      <c r="AL33" s="212"/>
      <c r="AM33" s="211" t="s">
        <v>552</v>
      </c>
      <c r="AN33" s="212"/>
      <c r="AO33" s="212"/>
      <c r="AP33" s="212"/>
      <c r="AQ33" s="333">
        <v>87</v>
      </c>
      <c r="AR33" s="200"/>
      <c r="AS33" s="200"/>
      <c r="AT33" s="334"/>
      <c r="AU33" s="212">
        <v>139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553</v>
      </c>
      <c r="AJ34" s="212"/>
      <c r="AK34" s="212"/>
      <c r="AL34" s="212"/>
      <c r="AM34" s="211" t="s">
        <v>552</v>
      </c>
      <c r="AN34" s="212"/>
      <c r="AO34" s="212"/>
      <c r="AP34" s="212"/>
      <c r="AQ34" s="333"/>
      <c r="AR34" s="200"/>
      <c r="AS34" s="200"/>
      <c r="AT34" s="334"/>
      <c r="AU34" s="212"/>
      <c r="AV34" s="212"/>
      <c r="AW34" s="212"/>
      <c r="AX34" s="214"/>
    </row>
    <row r="35" spans="1:50" ht="24.95" customHeight="1" x14ac:dyDescent="0.15">
      <c r="A35" s="219" t="s">
        <v>526</v>
      </c>
      <c r="B35" s="220"/>
      <c r="C35" s="220"/>
      <c r="D35" s="220"/>
      <c r="E35" s="220"/>
      <c r="F35" s="221"/>
      <c r="G35" s="225" t="s">
        <v>640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3"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35</v>
      </c>
      <c r="AV38" s="192"/>
      <c r="AW38" s="394" t="s">
        <v>300</v>
      </c>
      <c r="AX38" s="395"/>
    </row>
    <row r="39" spans="1:50" ht="23.25" customHeight="1" x14ac:dyDescent="0.15">
      <c r="A39" s="399"/>
      <c r="B39" s="397"/>
      <c r="C39" s="397"/>
      <c r="D39" s="397"/>
      <c r="E39" s="397"/>
      <c r="F39" s="398"/>
      <c r="G39" s="560" t="s">
        <v>558</v>
      </c>
      <c r="H39" s="561"/>
      <c r="I39" s="561"/>
      <c r="J39" s="561"/>
      <c r="K39" s="561"/>
      <c r="L39" s="561"/>
      <c r="M39" s="561"/>
      <c r="N39" s="561"/>
      <c r="O39" s="562"/>
      <c r="P39" s="98" t="s">
        <v>638</v>
      </c>
      <c r="Q39" s="98"/>
      <c r="R39" s="98"/>
      <c r="S39" s="98"/>
      <c r="T39" s="98"/>
      <c r="U39" s="98"/>
      <c r="V39" s="98"/>
      <c r="W39" s="98"/>
      <c r="X39" s="99"/>
      <c r="Y39" s="467" t="s">
        <v>12</v>
      </c>
      <c r="Z39" s="527"/>
      <c r="AA39" s="528"/>
      <c r="AB39" s="457" t="s">
        <v>560</v>
      </c>
      <c r="AC39" s="457"/>
      <c r="AD39" s="457"/>
      <c r="AE39" s="211">
        <v>3</v>
      </c>
      <c r="AF39" s="212"/>
      <c r="AG39" s="212"/>
      <c r="AH39" s="212"/>
      <c r="AI39" s="211">
        <v>4</v>
      </c>
      <c r="AJ39" s="212"/>
      <c r="AK39" s="212"/>
      <c r="AL39" s="212"/>
      <c r="AM39" s="211">
        <v>4</v>
      </c>
      <c r="AN39" s="212"/>
      <c r="AO39" s="212"/>
      <c r="AP39" s="212"/>
      <c r="AQ39" s="333"/>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560</v>
      </c>
      <c r="AC40" s="519"/>
      <c r="AD40" s="519"/>
      <c r="AE40" s="211">
        <v>3</v>
      </c>
      <c r="AF40" s="212"/>
      <c r="AG40" s="212"/>
      <c r="AH40" s="213"/>
      <c r="AI40" s="211">
        <v>4</v>
      </c>
      <c r="AJ40" s="212"/>
      <c r="AK40" s="212"/>
      <c r="AL40" s="213"/>
      <c r="AM40" s="211">
        <v>4</v>
      </c>
      <c r="AN40" s="212"/>
      <c r="AO40" s="212"/>
      <c r="AP40" s="213"/>
      <c r="AQ40" s="333">
        <v>6</v>
      </c>
      <c r="AR40" s="200"/>
      <c r="AS40" s="200"/>
      <c r="AT40" s="334"/>
      <c r="AU40" s="212">
        <v>12</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c r="AR41" s="200"/>
      <c r="AS41" s="200"/>
      <c r="AT41" s="334"/>
      <c r="AU41" s="212"/>
      <c r="AV41" s="212"/>
      <c r="AW41" s="212"/>
      <c r="AX41" s="214"/>
    </row>
    <row r="42" spans="1:50" ht="23.25" customHeight="1" x14ac:dyDescent="0.15">
      <c r="A42" s="219" t="s">
        <v>526</v>
      </c>
      <c r="B42" s="220"/>
      <c r="C42" s="220"/>
      <c r="D42" s="220"/>
      <c r="E42" s="220"/>
      <c r="F42" s="221"/>
      <c r="G42" s="225" t="s">
        <v>639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v>31</v>
      </c>
      <c r="AV66" s="192"/>
      <c r="AW66" s="235" t="s">
        <v>489</v>
      </c>
      <c r="AX66" s="247"/>
    </row>
    <row r="67" spans="1:50" ht="23.25" customHeight="1" x14ac:dyDescent="0.15">
      <c r="A67" s="471"/>
      <c r="B67" s="472"/>
      <c r="C67" s="472"/>
      <c r="D67" s="472"/>
      <c r="E67" s="472"/>
      <c r="F67" s="473"/>
      <c r="G67" s="248" t="s">
        <v>364</v>
      </c>
      <c r="H67" s="251" t="s">
        <v>561</v>
      </c>
      <c r="I67" s="252"/>
      <c r="J67" s="252"/>
      <c r="K67" s="252"/>
      <c r="L67" s="252"/>
      <c r="M67" s="252"/>
      <c r="N67" s="252"/>
      <c r="O67" s="253"/>
      <c r="P67" s="251" t="s">
        <v>562</v>
      </c>
      <c r="Q67" s="252"/>
      <c r="R67" s="252"/>
      <c r="S67" s="252"/>
      <c r="T67" s="252"/>
      <c r="U67" s="252"/>
      <c r="V67" s="253"/>
      <c r="W67" s="257"/>
      <c r="X67" s="258"/>
      <c r="Y67" s="263" t="s">
        <v>12</v>
      </c>
      <c r="Z67" s="263"/>
      <c r="AA67" s="264"/>
      <c r="AB67" s="265" t="s">
        <v>516</v>
      </c>
      <c r="AC67" s="265"/>
      <c r="AD67" s="265"/>
      <c r="AE67" s="211" t="s">
        <v>552</v>
      </c>
      <c r="AF67" s="212"/>
      <c r="AG67" s="212"/>
      <c r="AH67" s="212"/>
      <c r="AI67" s="211" t="s">
        <v>552</v>
      </c>
      <c r="AJ67" s="212"/>
      <c r="AK67" s="212"/>
      <c r="AL67" s="212"/>
      <c r="AM67" s="211" t="s">
        <v>552</v>
      </c>
      <c r="AN67" s="212"/>
      <c r="AO67" s="212"/>
      <c r="AP67" s="212"/>
      <c r="AQ67" s="211"/>
      <c r="AR67" s="212"/>
      <c r="AS67" s="212"/>
      <c r="AT67" s="213"/>
      <c r="AU67" s="212"/>
      <c r="AV67" s="212"/>
      <c r="AW67" s="212"/>
      <c r="AX67" s="214"/>
    </row>
    <row r="68" spans="1:50" ht="23.2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t="s">
        <v>552</v>
      </c>
      <c r="AF68" s="212"/>
      <c r="AG68" s="212"/>
      <c r="AH68" s="212"/>
      <c r="AI68" s="211" t="s">
        <v>552</v>
      </c>
      <c r="AJ68" s="212"/>
      <c r="AK68" s="212"/>
      <c r="AL68" s="212"/>
      <c r="AM68" s="211" t="s">
        <v>552</v>
      </c>
      <c r="AN68" s="212"/>
      <c r="AO68" s="212"/>
      <c r="AP68" s="212"/>
      <c r="AQ68" s="211"/>
      <c r="AR68" s="212"/>
      <c r="AS68" s="212"/>
      <c r="AT68" s="213"/>
      <c r="AU68" s="212">
        <v>1672258</v>
      </c>
      <c r="AV68" s="212"/>
      <c r="AW68" s="212"/>
      <c r="AX68" s="214"/>
    </row>
    <row r="69" spans="1:50" ht="23.2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t="s">
        <v>552</v>
      </c>
      <c r="AF69" s="267"/>
      <c r="AG69" s="267"/>
      <c r="AH69" s="267"/>
      <c r="AI69" s="266" t="s">
        <v>552</v>
      </c>
      <c r="AJ69" s="267"/>
      <c r="AK69" s="267"/>
      <c r="AL69" s="267"/>
      <c r="AM69" s="266" t="s">
        <v>552</v>
      </c>
      <c r="AN69" s="267"/>
      <c r="AO69" s="267"/>
      <c r="AP69" s="267"/>
      <c r="AQ69" s="211"/>
      <c r="AR69" s="212"/>
      <c r="AS69" s="212"/>
      <c r="AT69" s="213"/>
      <c r="AU69" s="212"/>
      <c r="AV69" s="212"/>
      <c r="AW69" s="212"/>
      <c r="AX69" s="214"/>
    </row>
    <row r="70" spans="1:50" ht="23.25" customHeight="1" x14ac:dyDescent="0.15">
      <c r="A70" s="471" t="s">
        <v>497</v>
      </c>
      <c r="B70" s="472"/>
      <c r="C70" s="472"/>
      <c r="D70" s="472"/>
      <c r="E70" s="472"/>
      <c r="F70" s="473"/>
      <c r="G70" s="249" t="s">
        <v>365</v>
      </c>
      <c r="H70" s="300" t="s">
        <v>563</v>
      </c>
      <c r="I70" s="300"/>
      <c r="J70" s="300"/>
      <c r="K70" s="300"/>
      <c r="L70" s="300"/>
      <c r="M70" s="300"/>
      <c r="N70" s="300"/>
      <c r="O70" s="300"/>
      <c r="P70" s="300" t="s">
        <v>564</v>
      </c>
      <c r="Q70" s="300"/>
      <c r="R70" s="300"/>
      <c r="S70" s="300"/>
      <c r="T70" s="300"/>
      <c r="U70" s="300"/>
      <c r="V70" s="300"/>
      <c r="W70" s="303" t="s">
        <v>515</v>
      </c>
      <c r="X70" s="304"/>
      <c r="Y70" s="263" t="s">
        <v>12</v>
      </c>
      <c r="Z70" s="263"/>
      <c r="AA70" s="264"/>
      <c r="AB70" s="265" t="s">
        <v>516</v>
      </c>
      <c r="AC70" s="265"/>
      <c r="AD70" s="265"/>
      <c r="AE70" s="211" t="s">
        <v>552</v>
      </c>
      <c r="AF70" s="212"/>
      <c r="AG70" s="212"/>
      <c r="AH70" s="212"/>
      <c r="AI70" s="211" t="s">
        <v>552</v>
      </c>
      <c r="AJ70" s="212"/>
      <c r="AK70" s="212"/>
      <c r="AL70" s="212"/>
      <c r="AM70" s="211" t="s">
        <v>552</v>
      </c>
      <c r="AN70" s="212"/>
      <c r="AO70" s="212"/>
      <c r="AP70" s="212"/>
      <c r="AQ70" s="211"/>
      <c r="AR70" s="212"/>
      <c r="AS70" s="212"/>
      <c r="AT70" s="213"/>
      <c r="AU70" s="212"/>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t="s">
        <v>552</v>
      </c>
      <c r="AF71" s="212"/>
      <c r="AG71" s="212"/>
      <c r="AH71" s="212"/>
      <c r="AI71" s="211" t="s">
        <v>552</v>
      </c>
      <c r="AJ71" s="212"/>
      <c r="AK71" s="212"/>
      <c r="AL71" s="212"/>
      <c r="AM71" s="211" t="s">
        <v>552</v>
      </c>
      <c r="AN71" s="212"/>
      <c r="AO71" s="212"/>
      <c r="AP71" s="212"/>
      <c r="AQ71" s="211"/>
      <c r="AR71" s="212"/>
      <c r="AS71" s="212"/>
      <c r="AT71" s="213"/>
      <c r="AU71" s="212">
        <v>1672258</v>
      </c>
      <c r="AV71" s="212"/>
      <c r="AW71" s="212"/>
      <c r="AX71" s="214"/>
    </row>
    <row r="72" spans="1:50" ht="23.25"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t="s">
        <v>552</v>
      </c>
      <c r="AF72" s="212"/>
      <c r="AG72" s="212"/>
      <c r="AH72" s="212"/>
      <c r="AI72" s="211" t="s">
        <v>552</v>
      </c>
      <c r="AJ72" s="212"/>
      <c r="AK72" s="212"/>
      <c r="AL72" s="212"/>
      <c r="AM72" s="211" t="s">
        <v>552</v>
      </c>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6</v>
      </c>
      <c r="AF101" s="212"/>
      <c r="AG101" s="212"/>
      <c r="AH101" s="213"/>
      <c r="AI101" s="211">
        <v>6</v>
      </c>
      <c r="AJ101" s="212"/>
      <c r="AK101" s="212"/>
      <c r="AL101" s="213"/>
      <c r="AM101" s="211">
        <v>6</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6</v>
      </c>
      <c r="AF102" s="414"/>
      <c r="AG102" s="414"/>
      <c r="AH102" s="414"/>
      <c r="AI102" s="414">
        <v>6</v>
      </c>
      <c r="AJ102" s="414"/>
      <c r="AK102" s="414"/>
      <c r="AL102" s="414"/>
      <c r="AM102" s="414">
        <v>6</v>
      </c>
      <c r="AN102" s="414"/>
      <c r="AO102" s="414"/>
      <c r="AP102" s="414"/>
      <c r="AQ102" s="266">
        <v>7</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201</v>
      </c>
      <c r="AF116" s="414"/>
      <c r="AG116" s="414"/>
      <c r="AH116" s="414"/>
      <c r="AI116" s="414">
        <v>251</v>
      </c>
      <c r="AJ116" s="414"/>
      <c r="AK116" s="414"/>
      <c r="AL116" s="414"/>
      <c r="AM116" s="414">
        <v>285</v>
      </c>
      <c r="AN116" s="414"/>
      <c r="AO116" s="414"/>
      <c r="AP116" s="414"/>
      <c r="AQ116" s="211">
        <v>291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624</v>
      </c>
      <c r="AN117" s="547"/>
      <c r="AO117" s="547"/>
      <c r="AP117" s="547"/>
      <c r="AQ117" s="547" t="s">
        <v>625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t="s">
        <v>553</v>
      </c>
      <c r="AF458" s="200"/>
      <c r="AG458" s="200"/>
      <c r="AH458" s="200"/>
      <c r="AI458" s="333" t="s">
        <v>553</v>
      </c>
      <c r="AJ458" s="200"/>
      <c r="AK458" s="200"/>
      <c r="AL458" s="334"/>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t="s">
        <v>553</v>
      </c>
      <c r="AF459" s="200"/>
      <c r="AG459" s="200"/>
      <c r="AH459" s="334"/>
      <c r="AI459" s="333" t="s">
        <v>553</v>
      </c>
      <c r="AJ459" s="200"/>
      <c r="AK459" s="200"/>
      <c r="AL459" s="334"/>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626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950000000000003"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39.950000000000003"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551</v>
      </c>
      <c r="AE713" s="322"/>
      <c r="AF713" s="662"/>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592</v>
      </c>
      <c r="F737" s="986"/>
      <c r="G737" s="986"/>
      <c r="H737" s="986"/>
      <c r="I737" s="986"/>
      <c r="J737" s="986"/>
      <c r="K737" s="986"/>
      <c r="L737" s="986"/>
      <c r="M737" s="986"/>
      <c r="N737" s="358" t="s">
        <v>358</v>
      </c>
      <c r="O737" s="358"/>
      <c r="P737" s="358"/>
      <c r="Q737" s="358"/>
      <c r="R737" s="986" t="s">
        <v>593</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595</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481</v>
      </c>
      <c r="AB738" s="358"/>
      <c r="AC738" s="358"/>
      <c r="AD738" s="358"/>
      <c r="AE738" s="986" t="s">
        <v>598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550</v>
      </c>
      <c r="F739" s="998"/>
      <c r="G739" s="998"/>
      <c r="H739" s="91" t="str">
        <f>IF(E739="", "", "(")</f>
        <v>(</v>
      </c>
      <c r="I739" s="981"/>
      <c r="J739" s="981"/>
      <c r="K739" s="91" t="str">
        <f>IF(OR(I739="　", I739=""), "", "-")</f>
        <v/>
      </c>
      <c r="L739" s="982">
        <v>279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601</v>
      </c>
      <c r="H781" s="670"/>
      <c r="I781" s="670"/>
      <c r="J781" s="670"/>
      <c r="K781" s="671"/>
      <c r="L781" s="663" t="s">
        <v>605</v>
      </c>
      <c r="M781" s="664"/>
      <c r="N781" s="664"/>
      <c r="O781" s="664"/>
      <c r="P781" s="664"/>
      <c r="Q781" s="664"/>
      <c r="R781" s="664"/>
      <c r="S781" s="664"/>
      <c r="T781" s="664"/>
      <c r="U781" s="664"/>
      <c r="V781" s="664"/>
      <c r="W781" s="664"/>
      <c r="X781" s="665"/>
      <c r="Y781" s="384">
        <f>AU781+75</f>
        <v>831</v>
      </c>
      <c r="Z781" s="385"/>
      <c r="AA781" s="385"/>
      <c r="AB781" s="804"/>
      <c r="AC781" s="669" t="s">
        <v>601</v>
      </c>
      <c r="AD781" s="670"/>
      <c r="AE781" s="670"/>
      <c r="AF781" s="670"/>
      <c r="AG781" s="671"/>
      <c r="AH781" s="663" t="s">
        <v>613</v>
      </c>
      <c r="AI781" s="664"/>
      <c r="AJ781" s="664"/>
      <c r="AK781" s="664"/>
      <c r="AL781" s="664"/>
      <c r="AM781" s="664"/>
      <c r="AN781" s="664"/>
      <c r="AO781" s="664"/>
      <c r="AP781" s="664"/>
      <c r="AQ781" s="664"/>
      <c r="AR781" s="664"/>
      <c r="AS781" s="664"/>
      <c r="AT781" s="665"/>
      <c r="AU781" s="384">
        <v>756</v>
      </c>
      <c r="AV781" s="385"/>
      <c r="AW781" s="385"/>
      <c r="AX781" s="386"/>
    </row>
    <row r="782" spans="1:50" ht="24.75" customHeight="1" x14ac:dyDescent="0.15">
      <c r="A782" s="630"/>
      <c r="B782" s="631"/>
      <c r="C782" s="631"/>
      <c r="D782" s="631"/>
      <c r="E782" s="631"/>
      <c r="F782" s="632"/>
      <c r="G782" s="605" t="s">
        <v>602</v>
      </c>
      <c r="H782" s="606"/>
      <c r="I782" s="606"/>
      <c r="J782" s="606"/>
      <c r="K782" s="607"/>
      <c r="L782" s="597" t="s">
        <v>606</v>
      </c>
      <c r="M782" s="598"/>
      <c r="N782" s="598"/>
      <c r="O782" s="598"/>
      <c r="P782" s="598"/>
      <c r="Q782" s="598"/>
      <c r="R782" s="598"/>
      <c r="S782" s="598"/>
      <c r="T782" s="598"/>
      <c r="U782" s="598"/>
      <c r="V782" s="598"/>
      <c r="W782" s="598"/>
      <c r="X782" s="599"/>
      <c r="Y782" s="600">
        <f>AU782+11</f>
        <v>154</v>
      </c>
      <c r="Z782" s="601"/>
      <c r="AA782" s="601"/>
      <c r="AB782" s="611"/>
      <c r="AC782" s="605" t="s">
        <v>602</v>
      </c>
      <c r="AD782" s="606"/>
      <c r="AE782" s="606"/>
      <c r="AF782" s="606"/>
      <c r="AG782" s="607"/>
      <c r="AH782" s="597" t="s">
        <v>614</v>
      </c>
      <c r="AI782" s="598"/>
      <c r="AJ782" s="598"/>
      <c r="AK782" s="598"/>
      <c r="AL782" s="598"/>
      <c r="AM782" s="598"/>
      <c r="AN782" s="598"/>
      <c r="AO782" s="598"/>
      <c r="AP782" s="598"/>
      <c r="AQ782" s="598"/>
      <c r="AR782" s="598"/>
      <c r="AS782" s="598"/>
      <c r="AT782" s="599"/>
      <c r="AU782" s="600">
        <v>143</v>
      </c>
      <c r="AV782" s="601"/>
      <c r="AW782" s="601"/>
      <c r="AX782" s="602"/>
    </row>
    <row r="783" spans="1:50" ht="24.75" customHeight="1" x14ac:dyDescent="0.15">
      <c r="A783" s="630"/>
      <c r="B783" s="631"/>
      <c r="C783" s="631"/>
      <c r="D783" s="631"/>
      <c r="E783" s="631"/>
      <c r="F783" s="632"/>
      <c r="G783" s="605" t="s">
        <v>603</v>
      </c>
      <c r="H783" s="606"/>
      <c r="I783" s="606"/>
      <c r="J783" s="606"/>
      <c r="K783" s="607"/>
      <c r="L783" s="597" t="s">
        <v>607</v>
      </c>
      <c r="M783" s="598"/>
      <c r="N783" s="598"/>
      <c r="O783" s="598"/>
      <c r="P783" s="598"/>
      <c r="Q783" s="598"/>
      <c r="R783" s="598"/>
      <c r="S783" s="598"/>
      <c r="T783" s="598"/>
      <c r="U783" s="598"/>
      <c r="V783" s="598"/>
      <c r="W783" s="598"/>
      <c r="X783" s="599"/>
      <c r="Y783" s="600">
        <f>AU783+233</f>
        <v>688</v>
      </c>
      <c r="Z783" s="601"/>
      <c r="AA783" s="601"/>
      <c r="AB783" s="611"/>
      <c r="AC783" s="605" t="s">
        <v>603</v>
      </c>
      <c r="AD783" s="606"/>
      <c r="AE783" s="606"/>
      <c r="AF783" s="606"/>
      <c r="AG783" s="607"/>
      <c r="AH783" s="597" t="s">
        <v>615</v>
      </c>
      <c r="AI783" s="598"/>
      <c r="AJ783" s="598"/>
      <c r="AK783" s="598"/>
      <c r="AL783" s="598"/>
      <c r="AM783" s="598"/>
      <c r="AN783" s="598"/>
      <c r="AO783" s="598"/>
      <c r="AP783" s="598"/>
      <c r="AQ783" s="598"/>
      <c r="AR783" s="598"/>
      <c r="AS783" s="598"/>
      <c r="AT783" s="599"/>
      <c r="AU783" s="600">
        <v>455</v>
      </c>
      <c r="AV783" s="601"/>
      <c r="AW783" s="601"/>
      <c r="AX783" s="602"/>
    </row>
    <row r="784" spans="1:50" ht="24.75" customHeight="1" x14ac:dyDescent="0.15">
      <c r="A784" s="630"/>
      <c r="B784" s="631"/>
      <c r="C784" s="631"/>
      <c r="D784" s="631"/>
      <c r="E784" s="631"/>
      <c r="F784" s="632"/>
      <c r="G784" s="605" t="s">
        <v>604</v>
      </c>
      <c r="H784" s="606"/>
      <c r="I784" s="606"/>
      <c r="J784" s="606"/>
      <c r="K784" s="607"/>
      <c r="L784" s="597" t="s">
        <v>608</v>
      </c>
      <c r="M784" s="598"/>
      <c r="N784" s="598"/>
      <c r="O784" s="598"/>
      <c r="P784" s="598"/>
      <c r="Q784" s="598"/>
      <c r="R784" s="598"/>
      <c r="S784" s="598"/>
      <c r="T784" s="598"/>
      <c r="U784" s="598"/>
      <c r="V784" s="598"/>
      <c r="W784" s="598"/>
      <c r="X784" s="599"/>
      <c r="Y784" s="600">
        <f>AU784+20</f>
        <v>34</v>
      </c>
      <c r="Z784" s="601"/>
      <c r="AA784" s="601"/>
      <c r="AB784" s="611"/>
      <c r="AC784" s="605" t="s">
        <v>604</v>
      </c>
      <c r="AD784" s="606"/>
      <c r="AE784" s="606"/>
      <c r="AF784" s="606"/>
      <c r="AG784" s="607"/>
      <c r="AH784" s="597" t="s">
        <v>616</v>
      </c>
      <c r="AI784" s="598"/>
      <c r="AJ784" s="598"/>
      <c r="AK784" s="598"/>
      <c r="AL784" s="598"/>
      <c r="AM784" s="598"/>
      <c r="AN784" s="598"/>
      <c r="AO784" s="598"/>
      <c r="AP784" s="598"/>
      <c r="AQ784" s="598"/>
      <c r="AR784" s="598"/>
      <c r="AS784" s="598"/>
      <c r="AT784" s="599"/>
      <c r="AU784" s="600">
        <v>14</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1707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1368</v>
      </c>
      <c r="AV791" s="831"/>
      <c r="AW791" s="831"/>
      <c r="AX791" s="833"/>
    </row>
    <row r="792" spans="1:50" ht="24.75" customHeight="1" x14ac:dyDescent="0.15">
      <c r="A792" s="630"/>
      <c r="B792" s="631"/>
      <c r="C792" s="631"/>
      <c r="D792" s="631"/>
      <c r="E792" s="631"/>
      <c r="F792" s="632"/>
      <c r="G792" s="594" t="s">
        <v>630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601</v>
      </c>
      <c r="H794" s="670"/>
      <c r="I794" s="670"/>
      <c r="J794" s="670"/>
      <c r="K794" s="671"/>
      <c r="L794" s="663" t="s">
        <v>609</v>
      </c>
      <c r="M794" s="664"/>
      <c r="N794" s="664"/>
      <c r="O794" s="664"/>
      <c r="P794" s="664"/>
      <c r="Q794" s="664"/>
      <c r="R794" s="664"/>
      <c r="S794" s="664"/>
      <c r="T794" s="664"/>
      <c r="U794" s="664"/>
      <c r="V794" s="664"/>
      <c r="W794" s="664"/>
      <c r="X794" s="665"/>
      <c r="Y794" s="384">
        <v>26</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602</v>
      </c>
      <c r="H795" s="606"/>
      <c r="I795" s="606"/>
      <c r="J795" s="606"/>
      <c r="K795" s="607"/>
      <c r="L795" s="597" t="s">
        <v>610</v>
      </c>
      <c r="M795" s="598"/>
      <c r="N795" s="598"/>
      <c r="O795" s="598"/>
      <c r="P795" s="598"/>
      <c r="Q795" s="598"/>
      <c r="R795" s="598"/>
      <c r="S795" s="598"/>
      <c r="T795" s="598"/>
      <c r="U795" s="598"/>
      <c r="V795" s="598"/>
      <c r="W795" s="598"/>
      <c r="X795" s="599"/>
      <c r="Y795" s="600">
        <v>4</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603</v>
      </c>
      <c r="H796" s="606"/>
      <c r="I796" s="606"/>
      <c r="J796" s="606"/>
      <c r="K796" s="607"/>
      <c r="L796" s="597" t="s">
        <v>611</v>
      </c>
      <c r="M796" s="598"/>
      <c r="N796" s="598"/>
      <c r="O796" s="598"/>
      <c r="P796" s="598"/>
      <c r="Q796" s="598"/>
      <c r="R796" s="598"/>
      <c r="S796" s="598"/>
      <c r="T796" s="598"/>
      <c r="U796" s="598"/>
      <c r="V796" s="598"/>
      <c r="W796" s="598"/>
      <c r="X796" s="599"/>
      <c r="Y796" s="600">
        <v>27</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604</v>
      </c>
      <c r="H797" s="606"/>
      <c r="I797" s="606"/>
      <c r="J797" s="606"/>
      <c r="K797" s="607"/>
      <c r="L797" s="597" t="s">
        <v>612</v>
      </c>
      <c r="M797" s="598"/>
      <c r="N797" s="598"/>
      <c r="O797" s="598"/>
      <c r="P797" s="598"/>
      <c r="Q797" s="598"/>
      <c r="R797" s="598"/>
      <c r="S797" s="598"/>
      <c r="T797" s="598"/>
      <c r="U797" s="598"/>
      <c r="V797" s="598"/>
      <c r="W797" s="598"/>
      <c r="X797" s="599"/>
      <c r="Y797" s="600">
        <v>1</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58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617</v>
      </c>
      <c r="D837" s="340"/>
      <c r="E837" s="340"/>
      <c r="F837" s="340"/>
      <c r="G837" s="340"/>
      <c r="H837" s="340"/>
      <c r="I837" s="340"/>
      <c r="J837" s="341">
        <v>4020005004767</v>
      </c>
      <c r="K837" s="342"/>
      <c r="L837" s="342"/>
      <c r="M837" s="342"/>
      <c r="N837" s="342"/>
      <c r="O837" s="342"/>
      <c r="P837" s="355" t="s">
        <v>618</v>
      </c>
      <c r="Q837" s="343"/>
      <c r="R837" s="343"/>
      <c r="S837" s="343"/>
      <c r="T837" s="343"/>
      <c r="U837" s="343"/>
      <c r="V837" s="343"/>
      <c r="W837" s="343"/>
      <c r="X837" s="343"/>
      <c r="Y837" s="344">
        <v>1707</v>
      </c>
      <c r="Z837" s="345"/>
      <c r="AA837" s="345"/>
      <c r="AB837" s="346"/>
      <c r="AC837" s="356" t="s">
        <v>619</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636</v>
      </c>
      <c r="D870" s="340"/>
      <c r="E870" s="340"/>
      <c r="F870" s="340"/>
      <c r="G870" s="340"/>
      <c r="H870" s="340"/>
      <c r="I870" s="340"/>
      <c r="J870" s="341">
        <v>2120001072553</v>
      </c>
      <c r="K870" s="342"/>
      <c r="L870" s="342"/>
      <c r="M870" s="342"/>
      <c r="N870" s="342"/>
      <c r="O870" s="342"/>
      <c r="P870" s="355" t="s">
        <v>620</v>
      </c>
      <c r="Q870" s="343"/>
      <c r="R870" s="343"/>
      <c r="S870" s="343"/>
      <c r="T870" s="343"/>
      <c r="U870" s="343"/>
      <c r="V870" s="343"/>
      <c r="W870" s="343"/>
      <c r="X870" s="343"/>
      <c r="Y870" s="344">
        <v>1368</v>
      </c>
      <c r="Z870" s="345"/>
      <c r="AA870" s="345"/>
      <c r="AB870" s="346"/>
      <c r="AC870" s="356" t="s">
        <v>619</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637</v>
      </c>
      <c r="D871" s="340"/>
      <c r="E871" s="340"/>
      <c r="F871" s="340"/>
      <c r="G871" s="340"/>
      <c r="H871" s="340"/>
      <c r="I871" s="340"/>
      <c r="J871" s="341">
        <v>2230001014486</v>
      </c>
      <c r="K871" s="342"/>
      <c r="L871" s="342"/>
      <c r="M871" s="342"/>
      <c r="N871" s="342"/>
      <c r="O871" s="342"/>
      <c r="P871" s="355" t="s">
        <v>631</v>
      </c>
      <c r="Q871" s="343"/>
      <c r="R871" s="343"/>
      <c r="S871" s="343"/>
      <c r="T871" s="343"/>
      <c r="U871" s="343"/>
      <c r="V871" s="343"/>
      <c r="W871" s="343"/>
      <c r="X871" s="343"/>
      <c r="Y871" s="344">
        <v>187</v>
      </c>
      <c r="Z871" s="345"/>
      <c r="AA871" s="345"/>
      <c r="AB871" s="346"/>
      <c r="AC871" s="356" t="s">
        <v>619</v>
      </c>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621</v>
      </c>
      <c r="D903" s="340"/>
      <c r="E903" s="340"/>
      <c r="F903" s="340"/>
      <c r="G903" s="340"/>
      <c r="H903" s="340"/>
      <c r="I903" s="340"/>
      <c r="J903" s="341" t="s">
        <v>553</v>
      </c>
      <c r="K903" s="342"/>
      <c r="L903" s="342"/>
      <c r="M903" s="342"/>
      <c r="N903" s="342"/>
      <c r="O903" s="342"/>
      <c r="P903" s="355" t="s">
        <v>623</v>
      </c>
      <c r="Q903" s="343"/>
      <c r="R903" s="343"/>
      <c r="S903" s="343"/>
      <c r="T903" s="343"/>
      <c r="U903" s="343"/>
      <c r="V903" s="343"/>
      <c r="W903" s="343"/>
      <c r="X903" s="343"/>
      <c r="Y903" s="344">
        <v>45</v>
      </c>
      <c r="Z903" s="345"/>
      <c r="AA903" s="345"/>
      <c r="AB903" s="346"/>
      <c r="AC903" s="356" t="s">
        <v>619</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632</v>
      </c>
      <c r="D904" s="340"/>
      <c r="E904" s="340"/>
      <c r="F904" s="340"/>
      <c r="G904" s="340"/>
      <c r="H904" s="340"/>
      <c r="I904" s="340"/>
      <c r="J904" s="341" t="s">
        <v>634</v>
      </c>
      <c r="K904" s="342"/>
      <c r="L904" s="342"/>
      <c r="M904" s="342"/>
      <c r="N904" s="342"/>
      <c r="O904" s="342"/>
      <c r="P904" s="355" t="s">
        <v>635</v>
      </c>
      <c r="Q904" s="343"/>
      <c r="R904" s="343"/>
      <c r="S904" s="343"/>
      <c r="T904" s="343"/>
      <c r="U904" s="343"/>
      <c r="V904" s="343"/>
      <c r="W904" s="343"/>
      <c r="X904" s="343"/>
      <c r="Y904" s="344">
        <v>34</v>
      </c>
      <c r="Z904" s="345"/>
      <c r="AA904" s="345"/>
      <c r="AB904" s="346"/>
      <c r="AC904" s="356" t="s">
        <v>619</v>
      </c>
      <c r="AD904" s="364"/>
      <c r="AE904" s="364"/>
      <c r="AF904" s="364"/>
      <c r="AG904" s="364"/>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622</v>
      </c>
      <c r="D905" s="340"/>
      <c r="E905" s="340"/>
      <c r="F905" s="340"/>
      <c r="G905" s="340"/>
      <c r="H905" s="340"/>
      <c r="I905" s="340"/>
      <c r="J905" s="341" t="s">
        <v>553</v>
      </c>
      <c r="K905" s="342"/>
      <c r="L905" s="342"/>
      <c r="M905" s="342"/>
      <c r="N905" s="342"/>
      <c r="O905" s="342"/>
      <c r="P905" s="355" t="s">
        <v>623</v>
      </c>
      <c r="Q905" s="343"/>
      <c r="R905" s="343"/>
      <c r="S905" s="343"/>
      <c r="T905" s="343"/>
      <c r="U905" s="343"/>
      <c r="V905" s="343"/>
      <c r="W905" s="343"/>
      <c r="X905" s="343"/>
      <c r="Y905" s="344">
        <v>58</v>
      </c>
      <c r="Z905" s="345"/>
      <c r="AA905" s="345"/>
      <c r="AB905" s="346"/>
      <c r="AC905" s="356" t="s">
        <v>619</v>
      </c>
      <c r="AD905" s="364"/>
      <c r="AE905" s="364"/>
      <c r="AF905" s="364"/>
      <c r="AG905" s="364"/>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633</v>
      </c>
      <c r="D906" s="340"/>
      <c r="E906" s="340"/>
      <c r="F906" s="340"/>
      <c r="G906" s="340"/>
      <c r="H906" s="340"/>
      <c r="I906" s="340"/>
      <c r="J906" s="341" t="s">
        <v>553</v>
      </c>
      <c r="K906" s="342"/>
      <c r="L906" s="342"/>
      <c r="M906" s="342"/>
      <c r="N906" s="342"/>
      <c r="O906" s="342"/>
      <c r="P906" s="355" t="s">
        <v>623</v>
      </c>
      <c r="Q906" s="343"/>
      <c r="R906" s="343"/>
      <c r="S906" s="343"/>
      <c r="T906" s="343"/>
      <c r="U906" s="343"/>
      <c r="V906" s="343"/>
      <c r="W906" s="343"/>
      <c r="X906" s="343"/>
      <c r="Y906" s="344">
        <v>15</v>
      </c>
      <c r="Z906" s="345"/>
      <c r="AA906" s="345"/>
      <c r="AB906" s="346"/>
      <c r="AC906" s="356" t="s">
        <v>619</v>
      </c>
      <c r="AD906" s="364"/>
      <c r="AE906" s="364"/>
      <c r="AF906" s="364"/>
      <c r="AG906" s="364"/>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2018-05-28T11:26:13Z</cp:lastPrinted>
  <dcterms:created xsi:type="dcterms:W3CDTF">2012-03-13T00:50:25Z</dcterms:created>
  <dcterms:modified xsi:type="dcterms:W3CDTF">2018-07-09T06:34:31Z</dcterms:modified>
</cp:coreProperties>
</file>