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最終公表\02_刈り取り\技調課\松村技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16" i="3"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<sst xmlns="http://schemas.openxmlformats.org/spreadsheetml/2006/main" count="2858" uniqueCount="611">
  <si>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</si>
  <si>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</si>
  <si>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</si>
  <si>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</si>
  <si>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</si>
  <si>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</si>
  <si>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</si>
  <si>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</si>
  <si>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</si>
  <si>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</si>
  <si>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</si>
  <si>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</si>
  <si>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</si>
  <si>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</si>
  <si>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</si>
  <si>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</si>
  <si>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</si>
  <si>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</si>
  <si>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</si>
  <si>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</si>
  <si>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</si>
  <si>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</si>
  <si>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</si>
  <si>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</si>
  <si>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</si>
  <si>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</si>
  <si>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</si>
  <si>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</si>
  <si>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</si>
  <si>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</si>
  <si>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</si>
  <si>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</si>
  <si>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</si>
  <si>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</si>
  <si>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</si>
  <si>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</si>
  <si>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</si>
  <si>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</si>
  <si>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</si>
  <si>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</si>
  <si>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</si>
  <si>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</si>
  <si>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</si>
  <si>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</si>
  <si>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</si>
  <si>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</si>
  <si>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</si>
  <si>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</si>
  <si>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</si>
  <si>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</si>
  <si>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</si>
  <si>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</si>
  <si>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</si>
  <si>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</si>
  <si>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</si>
  <si>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</si>
  <si>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</si>
  <si>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</si>
  <si>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</si>
  <si>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</si>
  <si>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</si>
  <si>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</si>
  <si>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</si>
  <si>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</si>
  <si>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</si>
  <si>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</si>
  <si>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</si>
  <si>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</si>
  <si>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</si>
  <si>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</si>
  <si>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</si>
  <si>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</si>
  <si>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</si>
  <si>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</si>
  <si>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</si>
  <si>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</si>
  <si>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</si>
  <si>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</si>
  <si>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</si>
  <si>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</si>
  <si>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</si>
  <si>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</si>
  <si>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</si>
  <si>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</si>
  <si>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</si>
  <si>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</si>
  <si>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</si>
  <si>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</si>
  <si>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</si>
  <si>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</si>
  <si>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</si>
  <si>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</si>
  <si>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</si>
  <si>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</si>
  <si>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</si>
  <si>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</si>
  <si>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</si>
  <si>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</si>
  <si>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</si>
  <si>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</si>
  <si>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</si>
  <si>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</si>
  <si>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</si>
  <si>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</si>
  <si>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</si>
  <si>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</si>
  <si>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</si>
  <si>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</si>
  <si>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</si>
  <si>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</si>
  <si>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</si>
  <si>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</si>
  <si>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</si>
  <si>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</si>
  <si>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</si>
  <si>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</si>
  <si>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</si>
  <si>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</si>
  <si>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</si>
  <si>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</si>
  <si>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</si>
  <si>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</si>
  <si>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</si>
  <si>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</si>
  <si>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</si>
  <si>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</si>
  <si>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</si>
  <si>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</si>
  <si>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</si>
  <si>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</si>
  <si>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</si>
  <si>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</si>
  <si>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</si>
  <si>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</si>
  <si>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</si>
  <si>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</si>
  <si>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</si>
  <si>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</si>
  <si>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</si>
  <si>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</si>
  <si>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</si>
  <si>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</si>
  <si>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</si>
  <si>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</si>
  <si>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</si>
  <si>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</si>
  <si>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</si>
  <si>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</si>
  <si>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</si>
  <si>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</si>
  <si>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</si>
  <si>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</si>
  <si>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</si>
  <si>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</si>
  <si>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</si>
  <si>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</si>
  <si>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</si>
  <si>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</si>
  <si>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</si>
  <si>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</si>
  <si>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</si>
  <si>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</si>
  <si>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</si>
  <si>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</si>
  <si>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</si>
  <si>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</si>
  <si>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</si>
  <si>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</si>
  <si>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</si>
  <si>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</si>
  <si>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</si>
  <si>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</si>
  <si>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</si>
  <si>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</si>
  <si>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</si>
  <si>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</si>
  <si>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</si>
  <si>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</si>
  <si>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</si>
  <si>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</si>
  <si>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</si>
  <si>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</si>
  <si>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</si>
  <si>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</si>
  <si>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</si>
  <si>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</si>
  <si>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</si>
  <si>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</si>
  <si>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</si>
  <si>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</si>
  <si>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</si>
  <si>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</si>
  <si>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</si>
  <si>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</si>
  <si>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</si>
  <si>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</si>
  <si>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</si>
  <si>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</si>
  <si>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</si>
  <si>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</si>
  <si>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</si>
  <si>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</si>
  <si>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</si>
  <si>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</si>
  <si>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</si>
  <si>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</si>
  <si>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</si>
  <si>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</si>
  <si>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</si>
  <si>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</si>
  <si>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</si>
  <si>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</si>
  <si>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</si>
  <si>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</si>
  <si>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</si>
  <si>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</si>
  <si>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</si>
  <si>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</si>
  <si>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</si>
  <si>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</si>
  <si>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</si>
  <si>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</si>
  <si>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</si>
  <si>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</si>
  <si>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</si>
  <si>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</si>
  <si>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</si>
  <si>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</si>
  <si>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</si>
  <si>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</si>
  <si>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</si>
  <si>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</si>
  <si>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</si>
  <si>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</si>
  <si>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</si>
  <si>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</si>
  <si>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</si>
  <si>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</si>
  <si>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</si>
  <si>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</si>
  <si>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</si>
  <si>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</si>
  <si>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</si>
  <si>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</si>
  <si>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</si>
  <si>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</si>
  <si>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</si>
  <si>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</si>
  <si>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</si>
  <si>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</si>
  <si>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</si>
  <si>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</si>
  <si>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</si>
  <si>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</si>
  <si>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</si>
  <si>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</si>
  <si>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</si>
  <si>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</si>
  <si>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</si>
  <si>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</si>
  <si>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</si>
  <si>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</si>
  <si>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</si>
  <si>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</si>
  <si>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</si>
  <si>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</si>
  <si>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</si>
  <si>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</si>
  <si>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</si>
  <si>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</si>
  <si>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</si>
  <si>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</si>
  <si>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</si>
  <si>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</si>
  <si>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</si>
  <si>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</si>
  <si>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</si>
  <si>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</si>
  <si>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</si>
  <si>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</si>
  <si>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</si>
  <si>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</si>
  <si>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</si>
  <si>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</si>
  <si>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</si>
  <si>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</si>
  <si>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</si>
  <si>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</si>
  <si>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</si>
  <si>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</si>
  <si>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</si>
  <si>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</si>
  <si>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</si>
  <si>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</si>
  <si>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</si>
  <si>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</si>
  <si>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</si>
  <si>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</si>
  <si>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</si>
  <si>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</si>
  <si>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</si>
  <si>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</si>
  <si>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</si>
  <si>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</si>
  <si>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</si>
  <si>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</si>
  <si>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</si>
  <si>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</si>
  <si>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</si>
  <si>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</si>
  <si>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</si>
  <si>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</si>
  <si>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</si>
  <si>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</si>
  <si>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</si>
  <si>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</si>
  <si>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</si>
  <si>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</si>
  <si>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</si>
  <si>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</si>
  <si>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</si>
  <si>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</si>
  <si>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</si>
  <si>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</si>
  <si>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</si>
  <si>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</si>
  <si>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</si>
  <si>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</si>
  <si>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</si>
  <si>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</si>
  <si>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</si>
  <si>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</si>
  <si>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</si>
  <si>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</si>
  <si>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</si>
  <si>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</si>
  <si>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</si>
  <si>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</si>
  <si>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</si>
  <si>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</si>
  <si>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</si>
  <si>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</si>
  <si>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</si>
  <si>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</si>
  <si>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</si>
  <si>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</si>
  <si>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</si>
  <si>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</si>
  <si>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</si>
  <si>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</si>
  <si>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</si>
  <si>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</si>
  <si>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</si>
  <si>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</si>
  <si>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</si>
  <si>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</si>
  <si>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</si>
  <si>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</si>
  <si>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</si>
  <si>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</si>
  <si>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</si>
  <si>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</si>
  <si>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</si>
  <si>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</si>
  <si>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</si>
  <si>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</si>
  <si>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</si>
  <si>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</si>
  <si>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</si>
  <si>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</si>
  <si>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</si>
  <si>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</si>
  <si>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</si>
  <si>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</si>
  <si>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</si>
  <si>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</si>
  <si>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</si>
  <si>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</si>
  <si>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</si>
  <si>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</si>
  <si>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</si>
  <si>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</si>
  <si>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</si>
  <si>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</si>
  <si>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</si>
  <si>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</si>
  <si>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</si>
  <si>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</si>
  <si>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</si>
  <si>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</si>
  <si>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</si>
  <si>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</si>
  <si>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</si>
  <si>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</si>
  <si>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</si>
  <si>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</si>
  <si>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</si>
  <si>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</si>
  <si>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</si>
  <si>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</si>
  <si>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</si>
  <si>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</si>
  <si>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</si>
  <si>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</si>
  <si>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</si>
  <si>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</si>
  <si>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</si>
  <si>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</si>
  <si>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</si>
  <si>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</si>
  <si>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</si>
  <si>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</si>
  <si>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</si>
  <si>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</si>
  <si>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</si>
  <si>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</si>
  <si>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</si>
  <si>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</si>
  <si>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</si>
  <si>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</si>
  <si>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</si>
  <si>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</si>
  <si>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</si>
  <si>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</si>
  <si>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</si>
  <si>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</si>
  <si>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</si>
  <si>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</si>
  <si>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</si>
  <si>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</si>
  <si>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</si>
  <si>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</si>
  <si>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</si>
  <si>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</si>
  <si>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</si>
  <si>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</si>
  <si>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</si>
  <si>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</si>
  <si>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</si>
  <si>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</si>
  <si>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</si>
  <si>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</si>
  <si>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</si>
  <si>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</si>
  <si>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</si>
  <si>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</si>
  <si>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</si>
  <si>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</si>
  <si>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</si>
  <si>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</si>
  <si>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</si>
  <si>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</si>
  <si>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</si>
  <si>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</si>
  <si>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</si>
  <si>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</si>
  <si>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</si>
  <si>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</si>
  <si>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</si>
  <si>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</si>
  <si>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</si>
  <si>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</si>
  <si>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</si>
  <si>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</si>
  <si>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</si>
  <si>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</si>
  <si>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</si>
  <si>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</si>
  <si>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</si>
  <si>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</si>
  <si>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</si>
  <si>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</si>
  <si>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</si>
  <si>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</si>
  <si>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</si>
  <si>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</si>
  <si>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</si>
  <si>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</si>
  <si>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</si>
  <si>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</si>
  <si>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</si>
  <si>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</si>
  <si>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</si>
  <si>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</si>
  <si>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</si>
  <si>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</si>
  <si>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</si>
  <si>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</si>
  <si>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</si>
  <si>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</si>
  <si>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</si>
  <si>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</si>
  <si>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</si>
  <si>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</si>
  <si>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</si>
  <si>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</si>
  <si>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</si>
  <si>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</si>
  <si>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</si>
  <si>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</si>
  <si>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</si>
  <si>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</si>
  <si>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</si>
  <si>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</si>
  <si>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</si>
  <si>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</si>
  <si>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</si>
  <si>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</si>
  <si>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</si>
  <si>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</si>
  <si>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</si>
  <si>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</si>
  <si>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</si>
  <si>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</si>
  <si>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</si>
  <si>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</si>
  <si>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</si>
  <si>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</si>
  <si>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</si>
  <si>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</si>
  <si>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</si>
  <si>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</si>
  <si>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</si>
  <si>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</si>
  <si>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</si>
  <si>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</si>
  <si>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</si>
  <si>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</si>
  <si>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</si>
  <si>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</si>
  <si>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</si>
  <si>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</si>
  <si>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</si>
  <si>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</si>
  <si>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</si>
  <si>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</si>
  <si>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</si>
  <si>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</si>
  <si>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</si>
  <si>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</si>
  <si>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</si>
  <si>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</si>
  <si>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</si>
  <si>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</si>
  <si>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</si>
  <si>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</si>
  <si>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</si>
  <si>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</si>
  <si>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</si>
  <si>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</si>
  <si>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</si>
  <si>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モニタリング技術の開発・活用検討経費</t>
    <rPh sb="6" eb="8">
      <t>ギジュツ</t>
    </rPh>
    <rPh sb="9" eb="11">
      <t>カイハツ</t>
    </rPh>
    <rPh sb="12" eb="14">
      <t>カツヨウ</t>
    </rPh>
    <rPh sb="14" eb="16">
      <t>ケントウ</t>
    </rPh>
    <rPh sb="16" eb="18">
      <t>ケイヒ</t>
    </rPh>
    <phoneticPr fontId="5"/>
  </si>
  <si>
    <t>大臣官房
総合政策局</t>
    <rPh sb="0" eb="2">
      <t>ダイジン</t>
    </rPh>
    <rPh sb="2" eb="4">
      <t>カンボウ</t>
    </rPh>
    <rPh sb="5" eb="7">
      <t>ソウゴウ</t>
    </rPh>
    <rPh sb="7" eb="10">
      <t>セイサクキョク</t>
    </rPh>
    <phoneticPr fontId="5"/>
  </si>
  <si>
    <t>技術調査課
技術政策課</t>
    <rPh sb="0" eb="2">
      <t>ギジュツ</t>
    </rPh>
    <rPh sb="2" eb="5">
      <t>チョウサカ</t>
    </rPh>
    <rPh sb="6" eb="8">
      <t>ギジュツ</t>
    </rPh>
    <rPh sb="8" eb="10">
      <t>セイサク</t>
    </rPh>
    <rPh sb="10" eb="11">
      <t>カ</t>
    </rPh>
    <phoneticPr fontId="5"/>
  </si>
  <si>
    <t>-</t>
  </si>
  <si>
    <t>-</t>
    <phoneticPr fontId="5"/>
  </si>
  <si>
    <t>IT等を活用したモニタリング技術の適用性を検証することで、現場への導入を促進し、インフラ管理の安全性、信頼性、効率性を図る。</t>
    <rPh sb="2" eb="3">
      <t>ナド</t>
    </rPh>
    <rPh sb="4" eb="6">
      <t>カツヨウ</t>
    </rPh>
    <rPh sb="14" eb="16">
      <t>ギジュツ</t>
    </rPh>
    <rPh sb="17" eb="20">
      <t>テキヨウセイ</t>
    </rPh>
    <rPh sb="21" eb="23">
      <t>ケンショウ</t>
    </rPh>
    <rPh sb="29" eb="31">
      <t>ゲンバ</t>
    </rPh>
    <rPh sb="33" eb="35">
      <t>ドウニュウ</t>
    </rPh>
    <rPh sb="36" eb="38">
      <t>ソクシン</t>
    </rPh>
    <rPh sb="44" eb="46">
      <t>カンリ</t>
    </rPh>
    <rPh sb="47" eb="50">
      <t>アンゼンセイ</t>
    </rPh>
    <rPh sb="51" eb="54">
      <t>シンライセイ</t>
    </rPh>
    <rPh sb="55" eb="58">
      <t>コウリツセイ</t>
    </rPh>
    <rPh sb="59" eb="60">
      <t>ハカ</t>
    </rPh>
    <phoneticPr fontId="5"/>
  </si>
  <si>
    <t>我が国の社会資本ストックは、高度経済成長期などに集中整備され、今後急速に老朽化することが懸念されることから、真に必要な社会資本整備とのバランスをとりながら、戦略的な維持管理・更新を行うことが喫緊の課題となっている。
このため、モニタリング技術について、社会資本の維持管理等に対するニーズを踏まえたＩＴ等の先端的技術の適用性等を検証する。</t>
    <rPh sb="0" eb="1">
      <t>ワ</t>
    </rPh>
    <phoneticPr fontId="5"/>
  </si>
  <si>
    <t>社会資本整備・管理効率化推進調査費</t>
    <phoneticPr fontId="5"/>
  </si>
  <si>
    <t>諸謝金</t>
    <rPh sb="0" eb="1">
      <t>ショ</t>
    </rPh>
    <rPh sb="1" eb="2">
      <t>シャ</t>
    </rPh>
    <rPh sb="2" eb="3">
      <t>カネ</t>
    </rPh>
    <phoneticPr fontId="5"/>
  </si>
  <si>
    <t>職員旅費</t>
    <rPh sb="0" eb="2">
      <t>ショクイン</t>
    </rPh>
    <rPh sb="2" eb="4">
      <t>リョヒ</t>
    </rPh>
    <phoneticPr fontId="5"/>
  </si>
  <si>
    <t>委員等旅費</t>
    <rPh sb="0" eb="2">
      <t>イイン</t>
    </rPh>
    <rPh sb="2" eb="3">
      <t>ナド</t>
    </rPh>
    <rPh sb="3" eb="5">
      <t>リョヒ</t>
    </rPh>
    <phoneticPr fontId="5"/>
  </si>
  <si>
    <t>評価した研究開発課題数</t>
    <phoneticPr fontId="5"/>
  </si>
  <si>
    <t>モニタリング委員会・WGの開催回数</t>
    <rPh sb="6" eb="9">
      <t>イインカイ</t>
    </rPh>
    <rPh sb="13" eb="15">
      <t>カイサイ</t>
    </rPh>
    <rPh sb="15" eb="17">
      <t>カイスウ</t>
    </rPh>
    <phoneticPr fontId="5"/>
  </si>
  <si>
    <t>単位当たりコスト＝Ｘ／Ｙ
Ｘ：執行額（単位：百万円）
Ｙ：モニタリング委員会・ＷＧの開催回数　　　　　　　　　　　　　</t>
    <phoneticPr fontId="5"/>
  </si>
  <si>
    <t>９　市場環境の整備、産業の生産性向上、消費者利益の保護</t>
    <phoneticPr fontId="5"/>
  </si>
  <si>
    <t>３０　社会資本整備・管理等を効果的に推進する</t>
    <phoneticPr fontId="5"/>
  </si>
  <si>
    <t>IT等を活用したモニタリング技術の適用性を検証することにより、社会資本の維持管理に必要な情報を継続的に収集・蓄積し、戦略的な維持管理を推進することが可能となる。</t>
    <rPh sb="2" eb="3">
      <t>ナド</t>
    </rPh>
    <rPh sb="4" eb="6">
      <t>カツヨウ</t>
    </rPh>
    <rPh sb="14" eb="16">
      <t>ギジュツ</t>
    </rPh>
    <rPh sb="17" eb="20">
      <t>テキヨウセイ</t>
    </rPh>
    <rPh sb="21" eb="23">
      <t>ケンショウ</t>
    </rPh>
    <rPh sb="31" eb="33">
      <t>シャカイ</t>
    </rPh>
    <rPh sb="33" eb="35">
      <t>シホン</t>
    </rPh>
    <rPh sb="36" eb="38">
      <t>イジ</t>
    </rPh>
    <rPh sb="38" eb="40">
      <t>カンリ</t>
    </rPh>
    <rPh sb="41" eb="43">
      <t>ヒツヨウ</t>
    </rPh>
    <rPh sb="44" eb="46">
      <t>ジョウホウ</t>
    </rPh>
    <rPh sb="47" eb="50">
      <t>ケイゾクテキ</t>
    </rPh>
    <rPh sb="51" eb="53">
      <t>シュウシュウ</t>
    </rPh>
    <rPh sb="54" eb="56">
      <t>チクセキ</t>
    </rPh>
    <rPh sb="58" eb="61">
      <t>センリャクテキ</t>
    </rPh>
    <rPh sb="62" eb="64">
      <t>イジ</t>
    </rPh>
    <rPh sb="64" eb="66">
      <t>カンリ</t>
    </rPh>
    <rPh sb="67" eb="69">
      <t>スイシン</t>
    </rPh>
    <rPh sb="74" eb="76">
      <t>カノウ</t>
    </rPh>
    <phoneticPr fontId="5"/>
  </si>
  <si>
    <t>○</t>
  </si>
  <si>
    <t>・インフラの今後の急速な老朽化が懸念されることから、インフラ管理の安全性、信頼性、効率性の向上を実現することが求められている。</t>
    <rPh sb="6" eb="8">
      <t>コンゴ</t>
    </rPh>
    <rPh sb="9" eb="11">
      <t>キュウソク</t>
    </rPh>
    <rPh sb="12" eb="15">
      <t>ロウキュウカ</t>
    </rPh>
    <rPh sb="16" eb="18">
      <t>ケネン</t>
    </rPh>
    <rPh sb="30" eb="32">
      <t>カンリ</t>
    </rPh>
    <rPh sb="33" eb="36">
      <t>アンゼンセイ</t>
    </rPh>
    <rPh sb="37" eb="40">
      <t>シンライセイ</t>
    </rPh>
    <rPh sb="41" eb="44">
      <t>コウリツセイ</t>
    </rPh>
    <rPh sb="45" eb="47">
      <t>コウジョウ</t>
    </rPh>
    <rPh sb="48" eb="50">
      <t>ジツゲン</t>
    </rPh>
    <rPh sb="55" eb="56">
      <t>モト</t>
    </rPh>
    <phoneticPr fontId="5"/>
  </si>
  <si>
    <t>・大半のインフラ管理は国や地方公共団体といった公的主体であるが、インフラの老朽化対策は全国的課題であるため、国が主体的に取り組む必要がある。</t>
    <rPh sb="1" eb="3">
      <t>タイハン</t>
    </rPh>
    <rPh sb="8" eb="10">
      <t>カンリ</t>
    </rPh>
    <rPh sb="11" eb="12">
      <t>クニ</t>
    </rPh>
    <rPh sb="13" eb="15">
      <t>チホウ</t>
    </rPh>
    <rPh sb="15" eb="17">
      <t>コウキョウ</t>
    </rPh>
    <rPh sb="17" eb="19">
      <t>ダンタイ</t>
    </rPh>
    <rPh sb="23" eb="25">
      <t>コウテキ</t>
    </rPh>
    <rPh sb="25" eb="27">
      <t>シュタイ</t>
    </rPh>
    <rPh sb="37" eb="40">
      <t>ロウキュウカ</t>
    </rPh>
    <rPh sb="40" eb="42">
      <t>タイサク</t>
    </rPh>
    <rPh sb="43" eb="46">
      <t>ゼンコクテキ</t>
    </rPh>
    <rPh sb="46" eb="48">
      <t>カダイ</t>
    </rPh>
    <rPh sb="54" eb="55">
      <t>クニ</t>
    </rPh>
    <rPh sb="56" eb="59">
      <t>シュタイテキ</t>
    </rPh>
    <rPh sb="60" eb="61">
      <t>ト</t>
    </rPh>
    <rPh sb="62" eb="63">
      <t>ク</t>
    </rPh>
    <rPh sb="64" eb="66">
      <t>ヒツヨウ</t>
    </rPh>
    <phoneticPr fontId="5"/>
  </si>
  <si>
    <t>○</t>
    <phoneticPr fontId="5"/>
  </si>
  <si>
    <t>・インフラの今後の急速な老朽化が懸念されることから、インフラ管理の安全性、信頼性、効率性の向上を実現することが求められている。</t>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</si>
  <si>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</si>
  <si>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</si>
  <si>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</si>
  <si>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t>
  </si>
  <si>
    <t>・業務発注を計画するにあたっては、あらかじめ検討項目、調査対象範囲等について十分検討を行い、効率的な執行に努めている。</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</si>
  <si>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</si>
  <si>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見積もり等を十分精査し、コスト削減に向けた工夫を行っている</t>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</si>
  <si>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</si>
  <si>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</si>
  <si>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</si>
  <si>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5"/>
  </si>
  <si>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5"/>
  </si>
  <si>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5"/>
  </si>
  <si>
    <t>新26-040</t>
    <rPh sb="0" eb="1">
      <t>シン</t>
    </rPh>
    <phoneticPr fontId="5"/>
  </si>
  <si>
    <t>294</t>
    <phoneticPr fontId="5"/>
  </si>
  <si>
    <t>305</t>
    <phoneticPr fontId="5"/>
  </si>
  <si>
    <t>-</t>
    <phoneticPr fontId="5"/>
  </si>
  <si>
    <t>百万円</t>
    <rPh sb="0" eb="2">
      <t>ヒャクマン</t>
    </rPh>
    <rPh sb="2" eb="3">
      <t>エン</t>
    </rPh>
    <phoneticPr fontId="5"/>
  </si>
  <si>
    <t>　　X/Y</t>
    <phoneticPr fontId="5"/>
  </si>
  <si>
    <t>ＩＴ等を活用したモニタリング技術の活用方策に関する検討</t>
    <phoneticPr fontId="5"/>
  </si>
  <si>
    <t>社会資本整備・管理効率化推進調査費</t>
    <phoneticPr fontId="5"/>
  </si>
  <si>
    <t>ＩＴ等を活用したモニタリング技術の活用方策に関する検討</t>
    <phoneticPr fontId="5"/>
  </si>
  <si>
    <t>日本工営　株式会社</t>
    <rPh sb="0" eb="2">
      <t>ニホン</t>
    </rPh>
    <rPh sb="2" eb="4">
      <t>コウエイ</t>
    </rPh>
    <rPh sb="5" eb="9">
      <t>カブシキガイシャ</t>
    </rPh>
    <phoneticPr fontId="5"/>
  </si>
  <si>
    <t>「未来投資戦略2017」―Society 5.0 の実現に向けた改革―（H29.6.9閣議決定）</t>
    <rPh sb="1" eb="3">
      <t>ミライ</t>
    </rPh>
    <rPh sb="3" eb="5">
      <t>トウシ</t>
    </rPh>
    <rPh sb="5" eb="7">
      <t>センリャク</t>
    </rPh>
    <rPh sb="43" eb="45">
      <t>カクギ</t>
    </rPh>
    <rPh sb="45" eb="47">
      <t>ケッテイ</t>
    </rPh>
    <phoneticPr fontId="5"/>
  </si>
  <si>
    <t>22/8</t>
    <phoneticPr fontId="5"/>
  </si>
  <si>
    <t>22/14</t>
    <phoneticPr fontId="5"/>
  </si>
  <si>
    <t>19/5</t>
    <phoneticPr fontId="5"/>
  </si>
  <si>
    <t>20/6</t>
    <phoneticPr fontId="5"/>
  </si>
  <si>
    <t>現場実証により評価された新技術数</t>
    <phoneticPr fontId="5"/>
  </si>
  <si>
    <t>件</t>
    <rPh sb="0" eb="1">
      <t>ケン</t>
    </rPh>
    <phoneticPr fontId="5"/>
  </si>
  <si>
    <t>維持管理に係る技術基準の改定等に繋がる研究開発課題において、平成30年度までに公募した研究課題全40件を評価</t>
    <rPh sb="30" eb="32">
      <t>ヘイセイ</t>
    </rPh>
    <rPh sb="34" eb="36">
      <t>ネンド</t>
    </rPh>
    <rPh sb="39" eb="41">
      <t>コウボ</t>
    </rPh>
    <rPh sb="43" eb="45">
      <t>ケンキュウ</t>
    </rPh>
    <rPh sb="45" eb="47">
      <t>カダイ</t>
    </rPh>
    <rPh sb="47" eb="48">
      <t>ゼン</t>
    </rPh>
    <rPh sb="50" eb="51">
      <t>ケン</t>
    </rPh>
    <phoneticPr fontId="5"/>
  </si>
  <si>
    <t>A.日本工営　株式会社</t>
    <phoneticPr fontId="5"/>
  </si>
  <si>
    <t>社会インフラのモニタリング技術活用推進検討委員会資料（大臣官房技術調査課、大臣官房公共事業調査室、総合政策局技術政策課作成）</t>
    <rPh sb="15" eb="17">
      <t>カツヨウ</t>
    </rPh>
    <rPh sb="17" eb="19">
      <t>スイシン</t>
    </rPh>
    <rPh sb="19" eb="21">
      <t>ケントウ</t>
    </rPh>
    <rPh sb="21" eb="24">
      <t>イインカイ</t>
    </rPh>
    <rPh sb="24" eb="26">
      <t>シリョウ</t>
    </rPh>
    <rPh sb="27" eb="29">
      <t>ダイジン</t>
    </rPh>
    <rPh sb="29" eb="31">
      <t>カンボウ</t>
    </rPh>
    <rPh sb="31" eb="33">
      <t>ギジュツ</t>
    </rPh>
    <rPh sb="33" eb="36">
      <t>チョウサカ</t>
    </rPh>
    <rPh sb="37" eb="39">
      <t>ダイジン</t>
    </rPh>
    <rPh sb="39" eb="41">
      <t>カンボウ</t>
    </rPh>
    <rPh sb="41" eb="43">
      <t>コウキョウ</t>
    </rPh>
    <rPh sb="43" eb="45">
      <t>ジギョウ</t>
    </rPh>
    <rPh sb="45" eb="48">
      <t>チョウサシツ</t>
    </rPh>
    <rPh sb="49" eb="51">
      <t>ソウゴウ</t>
    </rPh>
    <rPh sb="51" eb="54">
      <t>セイサクキョク</t>
    </rPh>
    <rPh sb="54" eb="56">
      <t>ギジュツ</t>
    </rPh>
    <rPh sb="56" eb="59">
      <t>セイサクカ</t>
    </rPh>
    <rPh sb="59" eb="61">
      <t>サクセイ</t>
    </rPh>
    <phoneticPr fontId="5"/>
  </si>
  <si>
    <t>終了予定</t>
  </si>
  <si>
    <t>社会資本の老朽化対策が喫緊の課題であり、本事業の政策的意義は大きい。平成30年度をもって終了予定なので、一定の成果を得て、その成果が活用されるよう、事業の効果的・効率的な執行に努められたい。一者応札については、原因を分析し、今後の改善につながるように努められたい。</t>
    <rPh sb="0" eb="2">
      <t>シャカイ</t>
    </rPh>
    <rPh sb="2" eb="4">
      <t>シホン</t>
    </rPh>
    <rPh sb="5" eb="8">
      <t>ロウキュウカ</t>
    </rPh>
    <rPh sb="8" eb="10">
      <t>タイサク</t>
    </rPh>
    <rPh sb="11" eb="13">
      <t>キッキン</t>
    </rPh>
    <rPh sb="14" eb="16">
      <t>カダイ</t>
    </rPh>
    <rPh sb="20" eb="21">
      <t>ホン</t>
    </rPh>
    <rPh sb="21" eb="23">
      <t>ジギョウ</t>
    </rPh>
    <rPh sb="24" eb="26">
      <t>セイサク</t>
    </rPh>
    <rPh sb="26" eb="27">
      <t>テキ</t>
    </rPh>
    <rPh sb="27" eb="29">
      <t>イギ</t>
    </rPh>
    <rPh sb="30" eb="31">
      <t>オオ</t>
    </rPh>
    <rPh sb="34" eb="36">
      <t>ヘイセイ</t>
    </rPh>
    <rPh sb="38" eb="40">
      <t>ネンド</t>
    </rPh>
    <rPh sb="44" eb="46">
      <t>シュウリョウ</t>
    </rPh>
    <rPh sb="46" eb="48">
      <t>ヨテイ</t>
    </rPh>
    <rPh sb="52" eb="54">
      <t>イッテイ</t>
    </rPh>
    <rPh sb="55" eb="57">
      <t>セイカ</t>
    </rPh>
    <rPh sb="58" eb="59">
      <t>エ</t>
    </rPh>
    <rPh sb="63" eb="65">
      <t>セイカ</t>
    </rPh>
    <rPh sb="66" eb="68">
      <t>カツヨウ</t>
    </rPh>
    <rPh sb="74" eb="76">
      <t>ジギョウ</t>
    </rPh>
    <rPh sb="77" eb="80">
      <t>コウカテキ</t>
    </rPh>
    <rPh sb="81" eb="84">
      <t>コウリツテキ</t>
    </rPh>
    <rPh sb="85" eb="87">
      <t>シッコウ</t>
    </rPh>
    <rPh sb="88" eb="89">
      <t>ツト</t>
    </rPh>
    <rPh sb="95" eb="97">
      <t>イッシャ</t>
    </rPh>
    <rPh sb="97" eb="99">
      <t>オウサツ</t>
    </rPh>
    <rPh sb="105" eb="107">
      <t>ゲンイン</t>
    </rPh>
    <rPh sb="108" eb="110">
      <t>ブンセキ</t>
    </rPh>
    <rPh sb="112" eb="114">
      <t>コンゴ</t>
    </rPh>
    <rPh sb="115" eb="117">
      <t>カイゼン</t>
    </rPh>
    <rPh sb="125" eb="126">
      <t>ツト</t>
    </rPh>
    <phoneticPr fontId="5"/>
  </si>
  <si>
    <t>課長　岡村　次郎
課長　金子　純蔵</t>
    <rPh sb="0" eb="2">
      <t>カチョウ</t>
    </rPh>
    <rPh sb="3" eb="5">
      <t>オカムラ</t>
    </rPh>
    <rPh sb="6" eb="8">
      <t>ジロウ</t>
    </rPh>
    <rPh sb="9" eb="11">
      <t>カチョウ</t>
    </rPh>
    <rPh sb="12" eb="14">
      <t>カネコ</t>
    </rPh>
    <rPh sb="15" eb="17">
      <t>ジュンゾウ</t>
    </rPh>
    <phoneticPr fontId="5"/>
  </si>
  <si>
    <t>-</t>
    <phoneticPr fontId="5"/>
  </si>
  <si>
    <t>今年度までに一定の成果を得られるよう事業を効果的・効率的に執行する。また、成果が現場に活用されるよう、モニタリングの様々な事例を整理し、ユースケースについても検討する。一者応札につては、他事業の事例なども参考にしながら要因分析を行い、競争性・公平性の確保、適正な執行に努める。</t>
    <rPh sb="0" eb="3">
      <t>コンネンド</t>
    </rPh>
    <rPh sb="18" eb="20">
      <t>ジギョウ</t>
    </rPh>
    <rPh sb="21" eb="24">
      <t>コウカテキ</t>
    </rPh>
    <rPh sb="25" eb="28">
      <t>コウリツテキ</t>
    </rPh>
    <rPh sb="29" eb="31">
      <t>シッコウ</t>
    </rPh>
    <rPh sb="40" eb="42">
      <t>ゲンバ</t>
    </rPh>
    <rPh sb="58" eb="60">
      <t>サマザマ</t>
    </rPh>
    <rPh sb="61" eb="63">
      <t>ジレイ</t>
    </rPh>
    <rPh sb="64" eb="66">
      <t>セイリ</t>
    </rPh>
    <rPh sb="79" eb="81">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</si>
</sst>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154778</xdr:colOff>
      <xdr:row>740</xdr:row>
      <xdr:rowOff>0</xdr:rowOff>
    </xdr:from>
    <xdr:to>
      <xdr:col>18</xdr:col>
      <xdr:colOff>154165</xdr:colOff>
      <xdr:row>741</xdr:row>
      <xdr:rowOff>199623</xdr:rowOff>
    </xdr:to>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1787635" y="40617321"/>
          <a:ext cx="2040459" cy="55340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１９百万円</a:t>
          </a:r>
        </a:p>
      </xdr:txBody>
    </xdr:sp>
    <xdr:clientData/>
  </xdr:twoCellAnchor>
  <xdr:twoCellAnchor>
    <xdr:from>
      <xdr:col>9</xdr:col>
      <xdr:colOff>48717</xdr:colOff>
      <xdr:row>741</xdr:row>
      <xdr:rowOff>312720</xdr:rowOff>
    </xdr:from>
    <xdr:to>
      <xdr:col>18</xdr:col>
      <xdr:colOff>95464</xdr:colOff>
      <xdr:row>743</xdr:row>
      <xdr:rowOff>274579</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1885681" y="41283827"/>
          <a:ext cx="1883712" cy="669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ja-JP" sz="1100">
              <a:solidFill>
                <a:schemeClr val="tx1"/>
              </a:solidFill>
              <a:effectLst/>
              <a:latin typeface="+mn-lt"/>
              <a:ea typeface="+mn-ea"/>
              <a:cs typeface="+mn-cs"/>
            </a:rPr>
            <a:t>各検討項目の企画・立案、</a:t>
          </a:r>
          <a:endParaRPr lang="ja-JP" altLang="ja-JP">
            <a:effectLst/>
          </a:endParaRPr>
        </a:p>
        <a:p>
          <a:r>
            <a:rPr lang="ja-JP" altLang="ja-JP" sz="1100">
              <a:solidFill>
                <a:schemeClr val="tx1"/>
              </a:solidFill>
              <a:effectLst/>
              <a:latin typeface="+mn-lt"/>
              <a:ea typeface="+mn-ea"/>
              <a:cs typeface="+mn-cs"/>
            </a:rPr>
            <a:t>進捗管理・指導</a:t>
          </a:r>
          <a:endParaRPr lang="ja-JP" altLang="ja-JP">
            <a:effectLst/>
          </a:endParaRPr>
        </a:p>
        <a:p>
          <a:pPr algn="l">
            <a:lnSpc>
              <a:spcPts val="1200"/>
            </a:lnSpc>
          </a:pPr>
          <a:endParaRPr kumimoji="1" lang="ja-JP" altLang="en-US" sz="1100"/>
        </a:p>
      </xdr:txBody>
    </xdr:sp>
    <xdr:clientData/>
  </xdr:twoCellAnchor>
  <xdr:twoCellAnchor>
    <xdr:from>
      <xdr:col>8</xdr:col>
      <xdr:colOff>9279</xdr:colOff>
      <xdr:row>741</xdr:row>
      <xdr:rowOff>298872</xdr:rowOff>
    </xdr:from>
    <xdr:to>
      <xdr:col>19</xdr:col>
      <xdr:colOff>83169</xdr:colOff>
      <xdr:row>742</xdr:row>
      <xdr:rowOff>279270</xdr:rowOff>
    </xdr:to>
    <xdr:sp macro="" textlink="">
      <xdr:nvSpPr>
        <xdr:cNvPr id="16" name="大かっこ 15">
          <a:extLst>
            <a:ext uri="{FF2B5EF4-FFF2-40B4-BE49-F238E27FC236}">
              <a16:creationId xmlns:a16="http://schemas.microsoft.com/office/drawing/2014/main" xmlns="" id="{00000000-0008-0000-0000-000010000000}"/>
            </a:ext>
          </a:extLst>
        </xdr:cNvPr>
        <xdr:cNvSpPr/>
      </xdr:nvSpPr>
      <xdr:spPr>
        <a:xfrm>
          <a:off x="1642136" y="41269979"/>
          <a:ext cx="2319069" cy="3341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161195</xdr:colOff>
      <xdr:row>749</xdr:row>
      <xdr:rowOff>318826</xdr:rowOff>
    </xdr:from>
    <xdr:to>
      <xdr:col>18</xdr:col>
      <xdr:colOff>147749</xdr:colOff>
      <xdr:row>751</xdr:row>
      <xdr:rowOff>169022</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1794052" y="44120219"/>
          <a:ext cx="2027626" cy="5577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１８百万円</a:t>
          </a:r>
        </a:p>
      </xdr:txBody>
    </xdr:sp>
    <xdr:clientData/>
  </xdr:twoCellAnchor>
  <xdr:twoCellAnchor>
    <xdr:from>
      <xdr:col>8</xdr:col>
      <xdr:colOff>156775</xdr:colOff>
      <xdr:row>749</xdr:row>
      <xdr:rowOff>6606</xdr:rowOff>
    </xdr:from>
    <xdr:to>
      <xdr:col>14</xdr:col>
      <xdr:colOff>99942</xdr:colOff>
      <xdr:row>749</xdr:row>
      <xdr:rowOff>252185</xdr:rowOff>
    </xdr:to>
    <xdr:sp macro="" textlink="">
      <xdr:nvSpPr>
        <xdr:cNvPr id="18" name="テキスト ボックス 17">
          <a:extLst>
            <a:ext uri="{FF2B5EF4-FFF2-40B4-BE49-F238E27FC236}">
              <a16:creationId xmlns:a16="http://schemas.microsoft.com/office/drawing/2014/main" xmlns="" id="{00000000-0008-0000-0000-000012000000}"/>
            </a:ext>
          </a:extLst>
        </xdr:cNvPr>
        <xdr:cNvSpPr txBox="1"/>
      </xdr:nvSpPr>
      <xdr:spPr>
        <a:xfrm>
          <a:off x="1789632" y="43807999"/>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22</xdr:col>
      <xdr:colOff>110787</xdr:colOff>
      <xdr:row>745</xdr:row>
      <xdr:rowOff>126767</xdr:rowOff>
    </xdr:from>
    <xdr:to>
      <xdr:col>32</xdr:col>
      <xdr:colOff>97341</xdr:colOff>
      <xdr:row>747</xdr:row>
      <xdr:rowOff>7555</xdr:rowOff>
    </xdr:to>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4601144" y="42513017"/>
          <a:ext cx="2027626" cy="58835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clientData/>
  </xdr:twoCellAnchor>
  <xdr:twoCellAnchor>
    <xdr:from>
      <xdr:col>22</xdr:col>
      <xdr:colOff>156352</xdr:colOff>
      <xdr:row>747</xdr:row>
      <xdr:rowOff>57544</xdr:rowOff>
    </xdr:from>
    <xdr:to>
      <xdr:col>32</xdr:col>
      <xdr:colOff>181406</xdr:colOff>
      <xdr:row>749</xdr:row>
      <xdr:rowOff>35007</xdr:rowOff>
    </xdr:to>
    <xdr:sp macro="" textlink="">
      <xdr:nvSpPr>
        <xdr:cNvPr id="20" name="テキスト ボックス 19">
          <a:extLst>
            <a:ext uri="{FF2B5EF4-FFF2-40B4-BE49-F238E27FC236}">
              <a16:creationId xmlns:a16="http://schemas.microsoft.com/office/drawing/2014/main" xmlns="" id="{00000000-0008-0000-0000-000014000000}"/>
            </a:ext>
          </a:extLst>
        </xdr:cNvPr>
        <xdr:cNvSpPr txBox="1"/>
      </xdr:nvSpPr>
      <xdr:spPr>
        <a:xfrm>
          <a:off x="4646709" y="43151365"/>
          <a:ext cx="2066126" cy="68503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twoCellAnchor>
  <xdr:twoCellAnchor>
    <xdr:from>
      <xdr:col>13</xdr:col>
      <xdr:colOff>130646</xdr:colOff>
      <xdr:row>742</xdr:row>
      <xdr:rowOff>327739</xdr:rowOff>
    </xdr:from>
    <xdr:to>
      <xdr:col>13</xdr:col>
      <xdr:colOff>130646</xdr:colOff>
      <xdr:row>749</xdr:row>
      <xdr:rowOff>277025</xdr:rowOff>
    </xdr:to>
    <xdr:cxnSp macro="">
      <xdr:nvCxnSpPr>
        <xdr:cNvPr id="21" name="直線矢印コネクタ 20">
          <a:extLst>
            <a:ext uri="{FF2B5EF4-FFF2-40B4-BE49-F238E27FC236}">
              <a16:creationId xmlns:a16="http://schemas.microsoft.com/office/drawing/2014/main" xmlns="" id="{00000000-0008-0000-0000-000015000000}"/>
            </a:ext>
          </a:extLst>
        </xdr:cNvPr>
        <xdr:cNvCxnSpPr/>
      </xdr:nvCxnSpPr>
      <xdr:spPr>
        <a:xfrm>
          <a:off x="2784039" y="41652632"/>
          <a:ext cx="0" cy="2425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751</xdr:row>
      <xdr:rowOff>159897</xdr:rowOff>
    </xdr:from>
    <xdr:to>
      <xdr:col>19</xdr:col>
      <xdr:colOff>103482</xdr:colOff>
      <xdr:row>753</xdr:row>
      <xdr:rowOff>88671</xdr:rowOff>
    </xdr:to>
    <xdr:sp macro="" textlink="">
      <xdr:nvSpPr>
        <xdr:cNvPr id="22" name="大かっこ 21">
          <a:extLst>
            <a:ext uri="{FF2B5EF4-FFF2-40B4-BE49-F238E27FC236}">
              <a16:creationId xmlns:a16="http://schemas.microsoft.com/office/drawing/2014/main" xmlns="" id="{00000000-0008-0000-0000-000016000000}"/>
            </a:ext>
          </a:extLst>
        </xdr:cNvPr>
        <xdr:cNvSpPr/>
      </xdr:nvSpPr>
      <xdr:spPr>
        <a:xfrm>
          <a:off x="1632857" y="44668861"/>
          <a:ext cx="2348661" cy="636346"/>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149490</xdr:colOff>
      <xdr:row>747</xdr:row>
      <xdr:rowOff>98286</xdr:rowOff>
    </xdr:from>
    <xdr:to>
      <xdr:col>33</xdr:col>
      <xdr:colOff>236</xdr:colOff>
      <xdr:row>747</xdr:row>
      <xdr:rowOff>310563</xdr:rowOff>
    </xdr:to>
    <xdr:sp macro="" textlink="">
      <xdr:nvSpPr>
        <xdr:cNvPr id="23" name="大かっこ 22">
          <a:extLst>
            <a:ext uri="{FF2B5EF4-FFF2-40B4-BE49-F238E27FC236}">
              <a16:creationId xmlns:a16="http://schemas.microsoft.com/office/drawing/2014/main" xmlns="" id="{00000000-0008-0000-0000-000017000000}"/>
            </a:ext>
          </a:extLst>
        </xdr:cNvPr>
        <xdr:cNvSpPr/>
      </xdr:nvSpPr>
      <xdr:spPr>
        <a:xfrm>
          <a:off x="4435740" y="43192107"/>
          <a:ext cx="2300032" cy="212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6369</xdr:colOff>
      <xdr:row>746</xdr:row>
      <xdr:rowOff>107727</xdr:rowOff>
    </xdr:from>
    <xdr:to>
      <xdr:col>22</xdr:col>
      <xdr:colOff>2351</xdr:colOff>
      <xdr:row>746</xdr:row>
      <xdr:rowOff>107727</xdr:rowOff>
    </xdr:to>
    <xdr:cxnSp macro="">
      <xdr:nvCxnSpPr>
        <xdr:cNvPr id="24" name="直線矢印コネクタ 23">
          <a:extLst>
            <a:ext uri="{FF2B5EF4-FFF2-40B4-BE49-F238E27FC236}">
              <a16:creationId xmlns:a16="http://schemas.microsoft.com/office/drawing/2014/main" xmlns="" id="{00000000-0008-0000-0000-000018000000}"/>
            </a:ext>
          </a:extLst>
        </xdr:cNvPr>
        <xdr:cNvCxnSpPr/>
      </xdr:nvCxnSpPr>
      <xdr:spPr>
        <a:xfrm>
          <a:off x="2863869" y="42847763"/>
          <a:ext cx="162883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48717</xdr:colOff>
      <xdr:row>751</xdr:row>
      <xdr:rowOff>176961</xdr:rowOff>
    </xdr:from>
    <xdr:to>
      <xdr:col>18</xdr:col>
      <xdr:colOff>95464</xdr:colOff>
      <xdr:row>753</xdr:row>
      <xdr:rowOff>138820</xdr:rowOff>
    </xdr:to>
    <xdr:sp macro="" textlink="">
      <xdr:nvSpPr>
        <xdr:cNvPr id="25" name="テキスト ボックス 24">
          <a:extLst>
            <a:ext uri="{FF2B5EF4-FFF2-40B4-BE49-F238E27FC236}">
              <a16:creationId xmlns:a16="http://schemas.microsoft.com/office/drawing/2014/main" xmlns="" id="{00000000-0008-0000-0000-000019000000}"/>
            </a:ext>
          </a:extLst>
        </xdr:cNvPr>
        <xdr:cNvSpPr txBox="1"/>
      </xdr:nvSpPr>
      <xdr:spPr>
        <a:xfrm>
          <a:off x="1885681" y="44685925"/>
          <a:ext cx="1883712" cy="66943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モニタリング技術の開発・活用に資するデータ収集及び資料作成等の実施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301</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v>
      </c>
      <c r="H5" s="841"/>
      <c r="I5" s="841"/>
      <c r="J5" s="841"/>
      <c r="K5" s="841"/>
      <c r="L5" s="841"/>
      <c r="M5" s="842" t="s">
        <v>66</v>
      </c>
      <c r="N5" s="843"/>
      <c r="O5" s="843"/>
      <c r="P5" s="843"/>
      <c r="Q5" s="843"/>
      <c r="R5" s="844"/>
      <c r="S5" s="845" t="s">
        <v>79</v>
      </c>
      <c r="T5" s="841"/>
      <c r="U5" s="841"/>
      <c r="V5" s="841"/>
      <c r="W5" s="841"/>
      <c r="X5" s="846"/>
      <c r="Y5" s="702" t="s">
        <v>3</v>
      </c>
      <c r="Z5" s="542"/>
      <c r="AA5" s="542"/>
      <c r="AB5" s="542"/>
      <c r="AC5" s="542"/>
      <c r="AD5" s="543"/>
      <c r="AE5" s="703" t="s">
        <v>553</v>
      </c>
      <c r="AF5" s="703"/>
      <c r="AG5" s="703"/>
      <c r="AH5" s="703"/>
      <c r="AI5" s="703"/>
      <c r="AJ5" s="703"/>
      <c r="AK5" s="703"/>
      <c r="AL5" s="703"/>
      <c r="AM5" s="703"/>
      <c r="AN5" s="703"/>
      <c r="AO5" s="703"/>
      <c r="AP5" s="704"/>
      <c r="AQ5" s="705" t="s">
        <v>608</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2" t="s">
        <v>548</v>
      </c>
      <c r="Z7" s="442"/>
      <c r="AA7" s="442"/>
      <c r="AB7" s="442"/>
      <c r="AC7" s="442"/>
      <c r="AD7" s="923"/>
      <c r="AE7" s="912" t="s">
        <v>596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389</v>
      </c>
      <c r="B8" s="495"/>
      <c r="C8" s="495"/>
      <c r="D8" s="495"/>
      <c r="E8" s="495"/>
      <c r="F8" s="496"/>
      <c r="G8" s="941" t="str">
        <f>入力規則等!A26</f>
        <v>科学技術・イノベーション</v>
      </c>
      <c r="H8" s="724"/>
      <c r="I8" s="724"/>
      <c r="J8" s="724"/>
      <c r="K8" s="724"/>
      <c r="L8" s="724"/>
      <c r="M8" s="724"/>
      <c r="N8" s="724"/>
      <c r="O8" s="724"/>
      <c r="P8" s="724"/>
      <c r="Q8" s="724"/>
      <c r="R8" s="724"/>
      <c r="S8" s="724"/>
      <c r="T8" s="724"/>
      <c r="U8" s="724"/>
      <c r="V8" s="724"/>
      <c r="W8" s="724"/>
      <c r="X8" s="942"/>
      <c r="Y8" s="847" t="s">
        <v>390</v>
      </c>
      <c r="Z8" s="848"/>
      <c r="AA8" s="848"/>
      <c r="AB8" s="848"/>
      <c r="AC8" s="848"/>
      <c r="AD8" s="849"/>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556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557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3" t="s">
        <v>24</v>
      </c>
      <c r="B12" s="944"/>
      <c r="C12" s="944"/>
      <c r="D12" s="944"/>
      <c r="E12" s="944"/>
      <c r="F12" s="945"/>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24</v>
      </c>
      <c r="Q13" s="662"/>
      <c r="R13" s="662"/>
      <c r="S13" s="662"/>
      <c r="T13" s="662"/>
      <c r="U13" s="662"/>
      <c r="V13" s="663"/>
      <c r="W13" s="661">
        <v>24</v>
      </c>
      <c r="X13" s="662"/>
      <c r="Y13" s="662"/>
      <c r="Z13" s="662"/>
      <c r="AA13" s="662"/>
      <c r="AB13" s="662"/>
      <c r="AC13" s="663"/>
      <c r="AD13" s="661">
        <v>22</v>
      </c>
      <c r="AE13" s="662"/>
      <c r="AF13" s="662"/>
      <c r="AG13" s="662"/>
      <c r="AH13" s="662"/>
      <c r="AI13" s="662"/>
      <c r="AJ13" s="663"/>
      <c r="AK13" s="661">
        <v>20</v>
      </c>
      <c r="AL13" s="662"/>
      <c r="AM13" s="662"/>
      <c r="AN13" s="662"/>
      <c r="AO13" s="662"/>
      <c r="AP13" s="662"/>
      <c r="AQ13" s="663"/>
      <c r="AR13" s="919" t="s">
        <v>609</v>
      </c>
      <c r="AS13" s="920"/>
      <c r="AT13" s="920"/>
      <c r="AU13" s="920"/>
      <c r="AV13" s="920"/>
      <c r="AW13" s="920"/>
      <c r="AX13" s="921"/>
    </row>
    <row r="14" spans="1:50" ht="21" customHeight="1" x14ac:dyDescent="0.15">
      <c r="A14" s="618"/>
      <c r="B14" s="619"/>
      <c r="C14" s="619"/>
      <c r="D14" s="619"/>
      <c r="E14" s="619"/>
      <c r="F14" s="620"/>
      <c r="G14" s="729"/>
      <c r="H14" s="730"/>
      <c r="I14" s="715" t="s">
        <v>8</v>
      </c>
      <c r="J14" s="766"/>
      <c r="K14" s="766"/>
      <c r="L14" s="766"/>
      <c r="M14" s="766"/>
      <c r="N14" s="766"/>
      <c r="O14" s="767"/>
      <c r="P14" s="661" t="s">
        <v>589</v>
      </c>
      <c r="Q14" s="662"/>
      <c r="R14" s="662"/>
      <c r="S14" s="662"/>
      <c r="T14" s="662"/>
      <c r="U14" s="662"/>
      <c r="V14" s="663"/>
      <c r="W14" s="661" t="s">
        <v>589</v>
      </c>
      <c r="X14" s="662"/>
      <c r="Y14" s="662"/>
      <c r="Z14" s="662"/>
      <c r="AA14" s="662"/>
      <c r="AB14" s="662"/>
      <c r="AC14" s="663"/>
      <c r="AD14" s="661" t="s">
        <v>589</v>
      </c>
      <c r="AE14" s="662"/>
      <c r="AF14" s="662"/>
      <c r="AG14" s="662"/>
      <c r="AH14" s="662"/>
      <c r="AI14" s="662"/>
      <c r="AJ14" s="663"/>
      <c r="AK14" s="661" t="s">
        <v>589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589</v>
      </c>
      <c r="Q15" s="662"/>
      <c r="R15" s="662"/>
      <c r="S15" s="662"/>
      <c r="T15" s="662"/>
      <c r="U15" s="662"/>
      <c r="V15" s="663"/>
      <c r="W15" s="661" t="s">
        <v>589</v>
      </c>
      <c r="X15" s="662"/>
      <c r="Y15" s="662"/>
      <c r="Z15" s="662"/>
      <c r="AA15" s="662"/>
      <c r="AB15" s="662"/>
      <c r="AC15" s="663"/>
      <c r="AD15" s="661" t="s">
        <v>589</v>
      </c>
      <c r="AE15" s="662"/>
      <c r="AF15" s="662"/>
      <c r="AG15" s="662"/>
      <c r="AH15" s="662"/>
      <c r="AI15" s="662"/>
      <c r="AJ15" s="663"/>
      <c r="AK15" s="661" t="s">
        <v>589</v>
      </c>
      <c r="AL15" s="662"/>
      <c r="AM15" s="662"/>
      <c r="AN15" s="662"/>
      <c r="AO15" s="662"/>
      <c r="AP15" s="662"/>
      <c r="AQ15" s="663"/>
      <c r="AR15" s="661" t="s">
        <v>609</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589</v>
      </c>
      <c r="Q16" s="662"/>
      <c r="R16" s="662"/>
      <c r="S16" s="662"/>
      <c r="T16" s="662"/>
      <c r="U16" s="662"/>
      <c r="V16" s="663"/>
      <c r="W16" s="661" t="s">
        <v>589</v>
      </c>
      <c r="X16" s="662"/>
      <c r="Y16" s="662"/>
      <c r="Z16" s="662"/>
      <c r="AA16" s="662"/>
      <c r="AB16" s="662"/>
      <c r="AC16" s="663"/>
      <c r="AD16" s="661" t="s">
        <v>589</v>
      </c>
      <c r="AE16" s="662"/>
      <c r="AF16" s="662"/>
      <c r="AG16" s="662"/>
      <c r="AH16" s="662"/>
      <c r="AI16" s="662"/>
      <c r="AJ16" s="663"/>
      <c r="AK16" s="661" t="s">
        <v>589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589</v>
      </c>
      <c r="Q17" s="662"/>
      <c r="R17" s="662"/>
      <c r="S17" s="662"/>
      <c r="T17" s="662"/>
      <c r="U17" s="662"/>
      <c r="V17" s="663"/>
      <c r="W17" s="661" t="s">
        <v>589</v>
      </c>
      <c r="X17" s="662"/>
      <c r="Y17" s="662"/>
      <c r="Z17" s="662"/>
      <c r="AA17" s="662"/>
      <c r="AB17" s="662"/>
      <c r="AC17" s="663"/>
      <c r="AD17" s="661" t="s">
        <v>589</v>
      </c>
      <c r="AE17" s="662"/>
      <c r="AF17" s="662"/>
      <c r="AG17" s="662"/>
      <c r="AH17" s="662"/>
      <c r="AI17" s="662"/>
      <c r="AJ17" s="663"/>
      <c r="AK17" s="661" t="s">
        <v>589</v>
      </c>
      <c r="AL17" s="662"/>
      <c r="AM17" s="662"/>
      <c r="AN17" s="662"/>
      <c r="AO17" s="662"/>
      <c r="AP17" s="662"/>
      <c r="AQ17" s="663"/>
      <c r="AR17" s="917"/>
      <c r="AS17" s="917"/>
      <c r="AT17" s="917"/>
      <c r="AU17" s="917"/>
      <c r="AV17" s="917"/>
      <c r="AW17" s="917"/>
      <c r="AX17" s="918"/>
    </row>
    <row r="18" spans="1:50" ht="24.75" customHeight="1" x14ac:dyDescent="0.15">
      <c r="A18" s="618"/>
      <c r="B18" s="619"/>
      <c r="C18" s="619"/>
      <c r="D18" s="619"/>
      <c r="E18" s="619"/>
      <c r="F18" s="620"/>
      <c r="G18" s="731"/>
      <c r="H18" s="732"/>
      <c r="I18" s="720" t="s">
        <v>20</v>
      </c>
      <c r="J18" s="721"/>
      <c r="K18" s="721"/>
      <c r="L18" s="721"/>
      <c r="M18" s="721"/>
      <c r="N18" s="721"/>
      <c r="O18" s="722"/>
      <c r="P18" s="879">
        <f>SUM(P13:V17)</f>
        <v>24</v>
      </c>
      <c r="Q18" s="880"/>
      <c r="R18" s="880"/>
      <c r="S18" s="880"/>
      <c r="T18" s="880"/>
      <c r="U18" s="880"/>
      <c r="V18" s="881"/>
      <c r="W18" s="879">
        <f>SUM(W13:AC17)</f>
        <v>24</v>
      </c>
      <c r="X18" s="880"/>
      <c r="Y18" s="880"/>
      <c r="Z18" s="880"/>
      <c r="AA18" s="880"/>
      <c r="AB18" s="880"/>
      <c r="AC18" s="881"/>
      <c r="AD18" s="879">
        <f>SUM(AD13:AJ17)</f>
        <v>22</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22</v>
      </c>
      <c r="Q19" s="662"/>
      <c r="R19" s="662"/>
      <c r="S19" s="662"/>
      <c r="T19" s="662"/>
      <c r="U19" s="662"/>
      <c r="V19" s="663"/>
      <c r="W19" s="661">
        <v>22</v>
      </c>
      <c r="X19" s="662"/>
      <c r="Y19" s="662"/>
      <c r="Z19" s="662"/>
      <c r="AA19" s="662"/>
      <c r="AB19" s="662"/>
      <c r="AC19" s="663"/>
      <c r="AD19" s="661">
        <v>19</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77" t="s">
        <v>10</v>
      </c>
      <c r="H20" s="878"/>
      <c r="I20" s="878"/>
      <c r="J20" s="878"/>
      <c r="K20" s="878"/>
      <c r="L20" s="878"/>
      <c r="M20" s="878"/>
      <c r="N20" s="878"/>
      <c r="O20" s="878"/>
      <c r="P20" s="311">
        <f>IF(P18=0, "-", SUM(P19)/P18)</f>
        <v>0.91666666666666663</v>
      </c>
      <c r="Q20" s="311"/>
      <c r="R20" s="311"/>
      <c r="S20" s="311"/>
      <c r="T20" s="311"/>
      <c r="U20" s="311"/>
      <c r="V20" s="311"/>
      <c r="W20" s="311">
        <f t="shared" ref="W20" si="0">IF(W18=0, "-", SUM(W19)/W18)</f>
        <v>0.91666666666666663</v>
      </c>
      <c r="X20" s="311"/>
      <c r="Y20" s="311"/>
      <c r="Z20" s="311"/>
      <c r="AA20" s="311"/>
      <c r="AB20" s="311"/>
      <c r="AC20" s="311"/>
      <c r="AD20" s="311">
        <f t="shared" ref="AD20" si="1">IF(AD18=0, "-", SUM(AD19)/AD18)</f>
        <v>0.86363636363636365</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0.91666666666666663</v>
      </c>
      <c r="Q21" s="311"/>
      <c r="R21" s="311"/>
      <c r="S21" s="311"/>
      <c r="T21" s="311"/>
      <c r="U21" s="311"/>
      <c r="V21" s="311"/>
      <c r="W21" s="311">
        <f t="shared" ref="W21" si="2">IF(W19=0, "-", SUM(W19)/SUM(W13,W14))</f>
        <v>0.91666666666666663</v>
      </c>
      <c r="X21" s="311"/>
      <c r="Y21" s="311"/>
      <c r="Z21" s="311"/>
      <c r="AA21" s="311"/>
      <c r="AB21" s="311"/>
      <c r="AC21" s="311"/>
      <c r="AD21" s="311">
        <f t="shared" ref="AD21" si="3">IF(AD19=0, "-", SUM(AD19)/SUM(AD13,AD14))</f>
        <v>0.86363636363636365</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558</v>
      </c>
      <c r="H23" s="953"/>
      <c r="I23" s="953"/>
      <c r="J23" s="953"/>
      <c r="K23" s="953"/>
      <c r="L23" s="953"/>
      <c r="M23" s="953"/>
      <c r="N23" s="953"/>
      <c r="O23" s="954"/>
      <c r="P23" s="919">
        <v>17</v>
      </c>
      <c r="Q23" s="920"/>
      <c r="R23" s="920"/>
      <c r="S23" s="920"/>
      <c r="T23" s="920"/>
      <c r="U23" s="920"/>
      <c r="V23" s="937"/>
      <c r="W23" s="919" t="s">
        <v>609</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559</v>
      </c>
      <c r="H24" s="956"/>
      <c r="I24" s="956"/>
      <c r="J24" s="956"/>
      <c r="K24" s="956"/>
      <c r="L24" s="956"/>
      <c r="M24" s="956"/>
      <c r="N24" s="956"/>
      <c r="O24" s="957"/>
      <c r="P24" s="661">
        <v>1.5</v>
      </c>
      <c r="Q24" s="662"/>
      <c r="R24" s="662"/>
      <c r="S24" s="662"/>
      <c r="T24" s="662"/>
      <c r="U24" s="662"/>
      <c r="V24" s="663"/>
      <c r="W24" s="661" t="s">
        <v>609</v>
      </c>
      <c r="X24" s="662"/>
      <c r="Y24" s="662"/>
      <c r="Z24" s="662"/>
      <c r="AA24" s="662"/>
      <c r="AB24" s="662"/>
      <c r="AC24" s="66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560</v>
      </c>
      <c r="H25" s="956"/>
      <c r="I25" s="956"/>
      <c r="J25" s="956"/>
      <c r="K25" s="956"/>
      <c r="L25" s="956"/>
      <c r="M25" s="956"/>
      <c r="N25" s="956"/>
      <c r="O25" s="957"/>
      <c r="P25" s="661">
        <v>1</v>
      </c>
      <c r="Q25" s="662"/>
      <c r="R25" s="662"/>
      <c r="S25" s="662"/>
      <c r="T25" s="662"/>
      <c r="U25" s="662"/>
      <c r="V25" s="663"/>
      <c r="W25" s="661" t="s">
        <v>609</v>
      </c>
      <c r="X25" s="662"/>
      <c r="Y25" s="662"/>
      <c r="Z25" s="662"/>
      <c r="AA25" s="662"/>
      <c r="AB25" s="662"/>
      <c r="AC25" s="66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561</v>
      </c>
      <c r="H26" s="956"/>
      <c r="I26" s="956"/>
      <c r="J26" s="956"/>
      <c r="K26" s="956"/>
      <c r="L26" s="956"/>
      <c r="M26" s="956"/>
      <c r="N26" s="956"/>
      <c r="O26" s="957"/>
      <c r="P26" s="661">
        <v>0.5</v>
      </c>
      <c r="Q26" s="662"/>
      <c r="R26" s="662"/>
      <c r="S26" s="662"/>
      <c r="T26" s="662"/>
      <c r="U26" s="662"/>
      <c r="V26" s="663"/>
      <c r="W26" s="661" t="s">
        <v>609</v>
      </c>
      <c r="X26" s="662"/>
      <c r="Y26" s="662"/>
      <c r="Z26" s="662"/>
      <c r="AA26" s="662"/>
      <c r="AB26" s="662"/>
      <c r="AC26" s="66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61"/>
      <c r="Q27" s="662"/>
      <c r="R27" s="662"/>
      <c r="S27" s="662"/>
      <c r="T27" s="662"/>
      <c r="U27" s="662"/>
      <c r="V27" s="663"/>
      <c r="W27" s="661"/>
      <c r="X27" s="662"/>
      <c r="Y27" s="662"/>
      <c r="Z27" s="662"/>
      <c r="AA27" s="662"/>
      <c r="AB27" s="662"/>
      <c r="AC27" s="66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t="e">
        <f>W29-SUM(W23:W27)</f>
        <v>#VALUE!</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20</v>
      </c>
      <c r="Q29" s="934"/>
      <c r="R29" s="934"/>
      <c r="S29" s="934"/>
      <c r="T29" s="934"/>
      <c r="U29" s="934"/>
      <c r="V29" s="935"/>
      <c r="W29" s="933" t="str">
        <f>AR13</f>
        <v>-</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71" t="s">
        <v>355</v>
      </c>
      <c r="AR30" s="772"/>
      <c r="AS30" s="772"/>
      <c r="AT30" s="773"/>
      <c r="AU30" s="778" t="s">
        <v>253</v>
      </c>
      <c r="AV30" s="778"/>
      <c r="AW30" s="778"/>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v>30</v>
      </c>
      <c r="AR31" s="193"/>
      <c r="AS31" s="126" t="s">
        <v>356</v>
      </c>
      <c r="AT31" s="127"/>
      <c r="AU31" s="192">
        <v>30</v>
      </c>
      <c r="AV31" s="192"/>
      <c r="AW31" s="397" t="s">
        <v>300</v>
      </c>
      <c r="AX31" s="398"/>
    </row>
    <row r="32" spans="1:50" ht="23.25" customHeight="1" x14ac:dyDescent="0.15">
      <c r="A32" s="402"/>
      <c r="B32" s="400"/>
      <c r="C32" s="400"/>
      <c r="D32" s="400"/>
      <c r="E32" s="400"/>
      <c r="F32" s="401"/>
      <c r="G32" s="563" t="s">
        <v>603</v>
      </c>
      <c r="H32" s="564"/>
      <c r="I32" s="564"/>
      <c r="J32" s="564"/>
      <c r="K32" s="564"/>
      <c r="L32" s="564"/>
      <c r="M32" s="564"/>
      <c r="N32" s="564"/>
      <c r="O32" s="565"/>
      <c r="P32" s="98" t="s">
        <v>562</v>
      </c>
      <c r="Q32" s="98"/>
      <c r="R32" s="98"/>
      <c r="S32" s="98"/>
      <c r="T32" s="98"/>
      <c r="U32" s="98"/>
      <c r="V32" s="98"/>
      <c r="W32" s="98"/>
      <c r="X32" s="99"/>
      <c r="Y32" s="470" t="s">
        <v>12</v>
      </c>
      <c r="Z32" s="530"/>
      <c r="AA32" s="531"/>
      <c r="AB32" s="460" t="s">
        <v>589</v>
      </c>
      <c r="AC32" s="460"/>
      <c r="AD32" s="460"/>
      <c r="AE32" s="211">
        <v>5</v>
      </c>
      <c r="AF32" s="212"/>
      <c r="AG32" s="212"/>
      <c r="AH32" s="212"/>
      <c r="AI32" s="211">
        <v>18</v>
      </c>
      <c r="AJ32" s="212"/>
      <c r="AK32" s="212"/>
      <c r="AL32" s="212"/>
      <c r="AM32" s="211">
        <v>5</v>
      </c>
      <c r="AN32" s="212"/>
      <c r="AO32" s="212"/>
      <c r="AP32" s="212"/>
      <c r="AQ32" s="336" t="s">
        <v>555</v>
      </c>
      <c r="AR32" s="200"/>
      <c r="AS32" s="200"/>
      <c r="AT32" s="337"/>
      <c r="AU32" s="212" t="s">
        <v>555</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589</v>
      </c>
      <c r="AC33" s="522"/>
      <c r="AD33" s="522"/>
      <c r="AE33" s="211" t="s">
        <v>555</v>
      </c>
      <c r="AF33" s="212"/>
      <c r="AG33" s="212"/>
      <c r="AH33" s="212"/>
      <c r="AI33" s="211" t="s">
        <v>555</v>
      </c>
      <c r="AJ33" s="212"/>
      <c r="AK33" s="212"/>
      <c r="AL33" s="212"/>
      <c r="AM33" s="211" t="s">
        <v>555</v>
      </c>
      <c r="AN33" s="212"/>
      <c r="AO33" s="212"/>
      <c r="AP33" s="212"/>
      <c r="AQ33" s="336">
        <v>12</v>
      </c>
      <c r="AR33" s="200"/>
      <c r="AS33" s="200"/>
      <c r="AT33" s="337"/>
      <c r="AU33" s="212">
        <v>12</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555</v>
      </c>
      <c r="AF34" s="212"/>
      <c r="AG34" s="212"/>
      <c r="AH34" s="212"/>
      <c r="AI34" s="211" t="s">
        <v>555</v>
      </c>
      <c r="AJ34" s="212"/>
      <c r="AK34" s="212"/>
      <c r="AL34" s="212"/>
      <c r="AM34" s="211" t="s">
        <v>555</v>
      </c>
      <c r="AN34" s="212"/>
      <c r="AO34" s="212"/>
      <c r="AP34" s="212"/>
      <c r="AQ34" s="336" t="s">
        <v>555</v>
      </c>
      <c r="AR34" s="200"/>
      <c r="AS34" s="200"/>
      <c r="AT34" s="337"/>
      <c r="AU34" s="212" t="s">
        <v>555</v>
      </c>
      <c r="AV34" s="212"/>
      <c r="AW34" s="212"/>
      <c r="AX34" s="214"/>
    </row>
    <row r="35" spans="1:50" ht="23.25" customHeight="1" x14ac:dyDescent="0.15">
      <c r="A35" s="219" t="s">
        <v>528</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5"/>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1"/>
      <c r="AF77" s="892"/>
      <c r="AG77" s="892"/>
      <c r="AH77" s="892"/>
      <c r="AI77" s="891"/>
      <c r="AJ77" s="892"/>
      <c r="AK77" s="892"/>
      <c r="AL77" s="892"/>
      <c r="AM77" s="891"/>
      <c r="AN77" s="892"/>
      <c r="AO77" s="892"/>
      <c r="AP77" s="892"/>
      <c r="AQ77" s="336"/>
      <c r="AR77" s="200"/>
      <c r="AS77" s="200"/>
      <c r="AT77" s="337"/>
      <c r="AU77" s="212"/>
      <c r="AV77" s="212"/>
      <c r="AW77" s="212"/>
      <c r="AX77" s="214"/>
    </row>
    <row r="78" spans="1:50" ht="69.75" hidden="1" customHeight="1" x14ac:dyDescent="0.15">
      <c r="A78" s="331" t="s">
        <v>531</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7"/>
    </row>
    <row r="80" spans="1:50" ht="18.75" hidden="1" customHeight="1" x14ac:dyDescent="0.15">
      <c r="A80" s="86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6"/>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563</v>
      </c>
      <c r="H101" s="98"/>
      <c r="I101" s="98"/>
      <c r="J101" s="98"/>
      <c r="K101" s="98"/>
      <c r="L101" s="98"/>
      <c r="M101" s="98"/>
      <c r="N101" s="98"/>
      <c r="O101" s="98"/>
      <c r="P101" s="98"/>
      <c r="Q101" s="98"/>
      <c r="R101" s="98"/>
      <c r="S101" s="98"/>
      <c r="T101" s="98"/>
      <c r="U101" s="98"/>
      <c r="V101" s="98"/>
      <c r="W101" s="98"/>
      <c r="X101" s="99"/>
      <c r="Y101" s="541" t="s">
        <v>55</v>
      </c>
      <c r="Z101" s="542"/>
      <c r="AA101" s="543"/>
      <c r="AB101" s="460" t="s">
        <v>589</v>
      </c>
      <c r="AC101" s="460"/>
      <c r="AD101" s="460"/>
      <c r="AE101" s="211">
        <v>8</v>
      </c>
      <c r="AF101" s="212"/>
      <c r="AG101" s="212"/>
      <c r="AH101" s="213"/>
      <c r="AI101" s="211">
        <v>14</v>
      </c>
      <c r="AJ101" s="212"/>
      <c r="AK101" s="212"/>
      <c r="AL101" s="213"/>
      <c r="AM101" s="211">
        <v>5</v>
      </c>
      <c r="AN101" s="212"/>
      <c r="AO101" s="212"/>
      <c r="AP101" s="213"/>
      <c r="AQ101" s="211" t="s">
        <v>555</v>
      </c>
      <c r="AR101" s="212"/>
      <c r="AS101" s="212"/>
      <c r="AT101" s="213"/>
      <c r="AU101" s="211" t="s">
        <v>555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589</v>
      </c>
      <c r="AC102" s="460"/>
      <c r="AD102" s="460"/>
      <c r="AE102" s="417" t="s">
        <v>555</v>
      </c>
      <c r="AF102" s="417"/>
      <c r="AG102" s="417"/>
      <c r="AH102" s="417"/>
      <c r="AI102" s="417" t="s">
        <v>555</v>
      </c>
      <c r="AJ102" s="417"/>
      <c r="AK102" s="417"/>
      <c r="AL102" s="417"/>
      <c r="AM102" s="417" t="s">
        <v>555</v>
      </c>
      <c r="AN102" s="417"/>
      <c r="AO102" s="417"/>
      <c r="AP102" s="417"/>
      <c r="AQ102" s="266">
        <v>6</v>
      </c>
      <c r="AR102" s="267"/>
      <c r="AS102" s="267"/>
      <c r="AT102" s="312"/>
      <c r="AU102" s="266" t="s">
        <v>555</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564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590</v>
      </c>
      <c r="AC116" s="462"/>
      <c r="AD116" s="463"/>
      <c r="AE116" s="417">
        <f>P19/AE101</f>
        <v>2.75</v>
      </c>
      <c r="AF116" s="417"/>
      <c r="AG116" s="417"/>
      <c r="AH116" s="417"/>
      <c r="AI116" s="417">
        <f>W19/AI101</f>
        <v>1.5714285714285714</v>
      </c>
      <c r="AJ116" s="417"/>
      <c r="AK116" s="417"/>
      <c r="AL116" s="417"/>
      <c r="AM116" s="417">
        <f>AD19/AM101</f>
        <v>3.8</v>
      </c>
      <c r="AN116" s="417"/>
      <c r="AO116" s="417"/>
      <c r="AP116" s="417"/>
      <c r="AQ116" s="211">
        <f>AK18/AQ102</f>
        <v>3.3333333333333335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591</v>
      </c>
      <c r="AC117" s="472"/>
      <c r="AD117" s="473"/>
      <c r="AE117" s="550" t="s">
        <v>597</v>
      </c>
      <c r="AF117" s="550"/>
      <c r="AG117" s="550"/>
      <c r="AH117" s="550"/>
      <c r="AI117" s="550" t="s">
        <v>598</v>
      </c>
      <c r="AJ117" s="550"/>
      <c r="AK117" s="550"/>
      <c r="AL117" s="550"/>
      <c r="AM117" s="550" t="s">
        <v>599</v>
      </c>
      <c r="AN117" s="550"/>
      <c r="AO117" s="550"/>
      <c r="AP117" s="550"/>
      <c r="AQ117" s="550" t="s">
        <v>600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601</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v>141</v>
      </c>
      <c r="AF134" s="200"/>
      <c r="AG134" s="200"/>
      <c r="AH134" s="200"/>
      <c r="AI134" s="199">
        <v>179</v>
      </c>
      <c r="AJ134" s="200"/>
      <c r="AK134" s="200"/>
      <c r="AL134" s="200"/>
      <c r="AM134" s="199">
        <v>241</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t="s">
        <v>555</v>
      </c>
      <c r="AF135" s="200"/>
      <c r="AG135" s="200"/>
      <c r="AH135" s="200"/>
      <c r="AI135" s="199" t="s">
        <v>555</v>
      </c>
      <c r="AJ135" s="200"/>
      <c r="AK135" s="200"/>
      <c r="AL135" s="200"/>
      <c r="AM135" s="199" t="s">
        <v>555</v>
      </c>
      <c r="AN135" s="200"/>
      <c r="AO135" s="200"/>
      <c r="AP135" s="200"/>
      <c r="AQ135" s="199">
        <v>200</v>
      </c>
      <c r="AR135" s="200"/>
      <c r="AS135" s="200"/>
      <c r="AT135" s="200"/>
      <c r="AU135" s="199">
        <v>200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555</v>
      </c>
      <c r="H154" s="98"/>
      <c r="I154" s="98"/>
      <c r="J154" s="98"/>
      <c r="K154" s="98"/>
      <c r="L154" s="98"/>
      <c r="M154" s="98"/>
      <c r="N154" s="98"/>
      <c r="O154" s="98"/>
      <c r="P154" s="99"/>
      <c r="Q154" s="118" t="s">
        <v>555</v>
      </c>
      <c r="R154" s="98"/>
      <c r="S154" s="98"/>
      <c r="T154" s="98"/>
      <c r="U154" s="98"/>
      <c r="V154" s="98"/>
      <c r="W154" s="98"/>
      <c r="X154" s="98"/>
      <c r="Y154" s="98"/>
      <c r="Z154" s="98"/>
      <c r="AA154" s="286"/>
      <c r="AB154" s="134" t="s">
        <v>555</v>
      </c>
      <c r="AC154" s="135"/>
      <c r="AD154" s="135"/>
      <c r="AE154" s="140" t="s">
        <v>555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554</v>
      </c>
      <c r="K430" s="901"/>
      <c r="L430" s="901"/>
      <c r="M430" s="901"/>
      <c r="N430" s="901"/>
      <c r="O430" s="901"/>
      <c r="P430" s="901"/>
      <c r="Q430" s="901"/>
      <c r="R430" s="901"/>
      <c r="S430" s="901"/>
      <c r="T430" s="90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26</v>
      </c>
      <c r="AF432" s="193"/>
      <c r="AG432" s="126" t="s">
        <v>356</v>
      </c>
      <c r="AH432" s="127"/>
      <c r="AI432" s="149"/>
      <c r="AJ432" s="149"/>
      <c r="AK432" s="149"/>
      <c r="AL432" s="147"/>
      <c r="AM432" s="149"/>
      <c r="AN432" s="149"/>
      <c r="AO432" s="149"/>
      <c r="AP432" s="147"/>
      <c r="AQ432" s="592">
        <v>30</v>
      </c>
      <c r="AR432" s="193"/>
      <c r="AS432" s="126" t="s">
        <v>356</v>
      </c>
      <c r="AT432" s="127"/>
      <c r="AU432" s="193">
        <v>30</v>
      </c>
      <c r="AV432" s="193"/>
      <c r="AW432" s="126" t="s">
        <v>300</v>
      </c>
      <c r="AX432" s="188"/>
    </row>
    <row r="433" spans="1:50" ht="23.25" customHeight="1" x14ac:dyDescent="0.15">
      <c r="A433" s="182"/>
      <c r="B433" s="179"/>
      <c r="C433" s="173"/>
      <c r="D433" s="179"/>
      <c r="E433" s="338"/>
      <c r="F433" s="339"/>
      <c r="G433" s="97" t="s">
        <v>601</v>
      </c>
      <c r="H433" s="98"/>
      <c r="I433" s="98"/>
      <c r="J433" s="98"/>
      <c r="K433" s="98"/>
      <c r="L433" s="98"/>
      <c r="M433" s="98"/>
      <c r="N433" s="98"/>
      <c r="O433" s="98"/>
      <c r="P433" s="98"/>
      <c r="Q433" s="98"/>
      <c r="R433" s="98"/>
      <c r="S433" s="98"/>
      <c r="T433" s="98"/>
      <c r="U433" s="98"/>
      <c r="V433" s="98"/>
      <c r="W433" s="98"/>
      <c r="X433" s="99"/>
      <c r="Y433" s="194" t="s">
        <v>12</v>
      </c>
      <c r="Z433" s="195"/>
      <c r="AA433" s="196"/>
      <c r="AB433" s="206" t="s">
        <v>602</v>
      </c>
      <c r="AC433" s="206"/>
      <c r="AD433" s="206"/>
      <c r="AE433" s="336">
        <v>70</v>
      </c>
      <c r="AF433" s="200"/>
      <c r="AG433" s="200"/>
      <c r="AH433" s="200"/>
      <c r="AI433" s="336">
        <v>241</v>
      </c>
      <c r="AJ433" s="200"/>
      <c r="AK433" s="200"/>
      <c r="AL433" s="200"/>
      <c r="AM433" s="336" t="s">
        <v>555</v>
      </c>
      <c r="AN433" s="200"/>
      <c r="AO433" s="200"/>
      <c r="AP433" s="337"/>
      <c r="AQ433" s="336" t="s">
        <v>555</v>
      </c>
      <c r="AR433" s="200"/>
      <c r="AS433" s="200"/>
      <c r="AT433" s="337"/>
      <c r="AU433" s="200" t="s">
        <v>555</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602</v>
      </c>
      <c r="AC434" s="198"/>
      <c r="AD434" s="198"/>
      <c r="AE434" s="336" t="s">
        <v>555</v>
      </c>
      <c r="AF434" s="200"/>
      <c r="AG434" s="200"/>
      <c r="AH434" s="337"/>
      <c r="AI434" s="336" t="s">
        <v>555</v>
      </c>
      <c r="AJ434" s="200"/>
      <c r="AK434" s="200"/>
      <c r="AL434" s="200"/>
      <c r="AM434" s="336">
        <v>200</v>
      </c>
      <c r="AN434" s="200"/>
      <c r="AO434" s="200"/>
      <c r="AP434" s="337"/>
      <c r="AQ434" s="336">
        <v>200</v>
      </c>
      <c r="AR434" s="200"/>
      <c r="AS434" s="200"/>
      <c r="AT434" s="337"/>
      <c r="AU434" s="200">
        <v>200</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555</v>
      </c>
      <c r="AF435" s="200"/>
      <c r="AG435" s="200"/>
      <c r="AH435" s="337"/>
      <c r="AI435" s="336" t="s">
        <v>555</v>
      </c>
      <c r="AJ435" s="200"/>
      <c r="AK435" s="200"/>
      <c r="AL435" s="200"/>
      <c r="AM435" s="336" t="s">
        <v>555</v>
      </c>
      <c r="AN435" s="200"/>
      <c r="AO435" s="200"/>
      <c r="AP435" s="337"/>
      <c r="AQ435" s="336" t="s">
        <v>555</v>
      </c>
      <c r="AR435" s="200"/>
      <c r="AS435" s="200"/>
      <c r="AT435" s="337"/>
      <c r="AU435" s="200" t="s">
        <v>555</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42.7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568</v>
      </c>
      <c r="AE702" s="342"/>
      <c r="AF702" s="342"/>
      <c r="AG702" s="384" t="s">
        <v>569</v>
      </c>
      <c r="AH702" s="385"/>
      <c r="AI702" s="385"/>
      <c r="AJ702" s="385"/>
      <c r="AK702" s="385"/>
      <c r="AL702" s="385"/>
      <c r="AM702" s="385"/>
      <c r="AN702" s="385"/>
      <c r="AO702" s="385"/>
      <c r="AP702" s="385"/>
      <c r="AQ702" s="385"/>
      <c r="AR702" s="385"/>
      <c r="AS702" s="385"/>
      <c r="AT702" s="385"/>
      <c r="AU702" s="385"/>
      <c r="AV702" s="385"/>
      <c r="AW702" s="385"/>
      <c r="AX702" s="386"/>
    </row>
    <row r="703" spans="1:50" ht="42.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568</v>
      </c>
      <c r="AE703" s="322"/>
      <c r="AF703" s="322"/>
      <c r="AG703" s="323" t="s">
        <v>570</v>
      </c>
      <c r="AH703" s="324"/>
      <c r="AI703" s="324"/>
      <c r="AJ703" s="324"/>
      <c r="AK703" s="324"/>
      <c r="AL703" s="324"/>
      <c r="AM703" s="324"/>
      <c r="AN703" s="324"/>
      <c r="AO703" s="324"/>
      <c r="AP703" s="324"/>
      <c r="AQ703" s="324"/>
      <c r="AR703" s="324"/>
      <c r="AS703" s="324"/>
      <c r="AT703" s="324"/>
      <c r="AU703" s="324"/>
      <c r="AV703" s="324"/>
      <c r="AW703" s="324"/>
      <c r="AX703" s="325"/>
    </row>
    <row r="704" spans="1:50" ht="42.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571</v>
      </c>
      <c r="AE704" s="787"/>
      <c r="AF704" s="787"/>
      <c r="AG704" s="160" t="s">
        <v>572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568</v>
      </c>
      <c r="AE705" s="719"/>
      <c r="AF705" s="719"/>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573</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574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6" t="s">
        <v>576</v>
      </c>
      <c r="AE708" s="607"/>
      <c r="AF708" s="660"/>
      <c r="AG708" s="744" t="s">
        <v>555</v>
      </c>
      <c r="AH708" s="745"/>
      <c r="AI708" s="745"/>
      <c r="AJ708" s="745"/>
      <c r="AK708" s="745"/>
      <c r="AL708" s="745"/>
      <c r="AM708" s="745"/>
      <c r="AN708" s="745"/>
      <c r="AO708" s="745"/>
      <c r="AP708" s="745"/>
      <c r="AQ708" s="745"/>
      <c r="AR708" s="745"/>
      <c r="AS708" s="745"/>
      <c r="AT708" s="745"/>
      <c r="AU708" s="745"/>
      <c r="AV708" s="745"/>
      <c r="AW708" s="745"/>
      <c r="AX708" s="746"/>
    </row>
    <row r="709" spans="1:50" ht="42"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568</v>
      </c>
      <c r="AE709" s="322"/>
      <c r="AF709" s="322"/>
      <c r="AG709" s="323" t="s">
        <v>577</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568</v>
      </c>
      <c r="AE710" s="322"/>
      <c r="AF710" s="322"/>
      <c r="AG710" s="323" t="s">
        <v>578</v>
      </c>
      <c r="AH710" s="324"/>
      <c r="AI710" s="324"/>
      <c r="AJ710" s="324"/>
      <c r="AK710" s="324"/>
      <c r="AL710" s="324"/>
      <c r="AM710" s="324"/>
      <c r="AN710" s="324"/>
      <c r="AO710" s="324"/>
      <c r="AP710" s="324"/>
      <c r="AQ710" s="324"/>
      <c r="AR710" s="324"/>
      <c r="AS710" s="324"/>
      <c r="AT710" s="324"/>
      <c r="AU710" s="324"/>
      <c r="AV710" s="324"/>
      <c r="AW710" s="324"/>
      <c r="AX710" s="325"/>
    </row>
    <row r="711" spans="1:50" ht="42"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568</v>
      </c>
      <c r="AE711" s="322"/>
      <c r="AF711" s="322"/>
      <c r="AG711" s="323" t="s">
        <v>577</v>
      </c>
      <c r="AH711" s="747"/>
      <c r="AI711" s="747"/>
      <c r="AJ711" s="747"/>
      <c r="AK711" s="747"/>
      <c r="AL711" s="747"/>
      <c r="AM711" s="747"/>
      <c r="AN711" s="747"/>
      <c r="AO711" s="747"/>
      <c r="AP711" s="747"/>
      <c r="AQ711" s="747"/>
      <c r="AR711" s="747"/>
      <c r="AS711" s="747"/>
      <c r="AT711" s="747"/>
      <c r="AU711" s="747"/>
      <c r="AV711" s="747"/>
      <c r="AW711" s="747"/>
      <c r="AX711" s="748"/>
    </row>
    <row r="712" spans="1:50" ht="26.25" customHeight="1" x14ac:dyDescent="0.15">
      <c r="A712" s="646"/>
      <c r="B712" s="648"/>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6" t="s">
        <v>576</v>
      </c>
      <c r="AE712" s="787"/>
      <c r="AF712" s="787"/>
      <c r="AG712" s="94" t="s">
        <v>466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6"/>
      <c r="B713" s="648"/>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576</v>
      </c>
      <c r="AE713" s="322"/>
      <c r="AF713" s="667"/>
      <c r="AG713" s="94" t="s">
        <v>466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568</v>
      </c>
      <c r="AE714" s="812"/>
      <c r="AF714" s="813"/>
      <c r="AG714" s="740" t="s">
        <v>579</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568</v>
      </c>
      <c r="AE715" s="607"/>
      <c r="AF715" s="660"/>
      <c r="AG715" s="744" t="s">
        <v>580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568</v>
      </c>
      <c r="AE716" s="631"/>
      <c r="AF716" s="631"/>
      <c r="AG716" s="323" t="s">
        <v>581</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568</v>
      </c>
      <c r="AE717" s="322"/>
      <c r="AF717" s="322"/>
      <c r="AG717" s="323" t="s">
        <v>582</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568</v>
      </c>
      <c r="AE718" s="322"/>
      <c r="AF718" s="322"/>
      <c r="AG718" s="120" t="s">
        <v>583</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576</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6" t="s">
        <v>53</v>
      </c>
      <c r="D726" s="838"/>
      <c r="E726" s="838"/>
      <c r="F726" s="839"/>
      <c r="G726" s="576" t="s">
        <v>584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585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3" t="s">
        <v>606</v>
      </c>
      <c r="B731" s="804"/>
      <c r="C731" s="804"/>
      <c r="D731" s="804"/>
      <c r="E731" s="805"/>
      <c r="F731" s="733" t="s">
        <v>607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7" t="s">
        <v>530</v>
      </c>
      <c r="B733" s="678"/>
      <c r="C733" s="678"/>
      <c r="D733" s="678"/>
      <c r="E733" s="679"/>
      <c r="F733" s="641" t="s">
        <v>610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431</v>
      </c>
      <c r="B737" s="203"/>
      <c r="C737" s="203"/>
      <c r="D737" s="204"/>
      <c r="E737" s="988" t="s">
        <v>555</v>
      </c>
      <c r="F737" s="988"/>
      <c r="G737" s="988"/>
      <c r="H737" s="988"/>
      <c r="I737" s="988"/>
      <c r="J737" s="988"/>
      <c r="K737" s="988"/>
      <c r="L737" s="988"/>
      <c r="M737" s="988"/>
      <c r="N737" s="361" t="s">
        <v>358</v>
      </c>
      <c r="O737" s="361"/>
      <c r="P737" s="361"/>
      <c r="Q737" s="361"/>
      <c r="R737" s="988" t="s">
        <v>555</v>
      </c>
      <c r="S737" s="988"/>
      <c r="T737" s="988"/>
      <c r="U737" s="988"/>
      <c r="V737" s="988"/>
      <c r="W737" s="988"/>
      <c r="X737" s="988"/>
      <c r="Y737" s="988"/>
      <c r="Z737" s="988"/>
      <c r="AA737" s="361" t="s">
        <v>359</v>
      </c>
      <c r="AB737" s="361"/>
      <c r="AC737" s="361"/>
      <c r="AD737" s="361"/>
      <c r="AE737" s="988" t="s">
        <v>555</v>
      </c>
      <c r="AF737" s="988"/>
      <c r="AG737" s="988"/>
      <c r="AH737" s="988"/>
      <c r="AI737" s="988"/>
      <c r="AJ737" s="988"/>
      <c r="AK737" s="988"/>
      <c r="AL737" s="988"/>
      <c r="AM737" s="988"/>
      <c r="AN737" s="361" t="s">
        <v>360</v>
      </c>
      <c r="AO737" s="361"/>
      <c r="AP737" s="361"/>
      <c r="AQ737" s="361"/>
      <c r="AR737" s="989" t="s">
        <v>555</v>
      </c>
      <c r="AS737" s="990"/>
      <c r="AT737" s="990"/>
      <c r="AU737" s="990"/>
      <c r="AV737" s="990"/>
      <c r="AW737" s="990"/>
      <c r="AX737" s="991"/>
      <c r="AY737" s="89"/>
      <c r="AZ737" s="89"/>
    </row>
    <row r="738" spans="1:52" ht="24.75" customHeight="1" x14ac:dyDescent="0.15">
      <c r="A738" s="992" t="s">
        <v>361</v>
      </c>
      <c r="B738" s="203"/>
      <c r="C738" s="203"/>
      <c r="D738" s="204"/>
      <c r="E738" s="988" t="s">
        <v>586</v>
      </c>
      <c r="F738" s="988"/>
      <c r="G738" s="988"/>
      <c r="H738" s="988"/>
      <c r="I738" s="988"/>
      <c r="J738" s="988"/>
      <c r="K738" s="988"/>
      <c r="L738" s="988"/>
      <c r="M738" s="988"/>
      <c r="N738" s="361" t="s">
        <v>362</v>
      </c>
      <c r="O738" s="361"/>
      <c r="P738" s="361"/>
      <c r="Q738" s="361"/>
      <c r="R738" s="988" t="s">
        <v>587</v>
      </c>
      <c r="S738" s="988"/>
      <c r="T738" s="988"/>
      <c r="U738" s="988"/>
      <c r="V738" s="988"/>
      <c r="W738" s="988"/>
      <c r="X738" s="988"/>
      <c r="Y738" s="988"/>
      <c r="Z738" s="988"/>
      <c r="AA738" s="361" t="s">
        <v>482</v>
      </c>
      <c r="AB738" s="361"/>
      <c r="AC738" s="361"/>
      <c r="AD738" s="361"/>
      <c r="AE738" s="988" t="s">
        <v>588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t="s">
        <v>484</v>
      </c>
      <c r="J739" s="983"/>
      <c r="K739" s="91" t="str">
        <f>IF(OR(I739="　", I739=""), "", "-")</f>
        <v/>
      </c>
      <c r="L739" s="984">
        <v>295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7" t="s">
        <v>604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593</v>
      </c>
      <c r="H781" s="675"/>
      <c r="I781" s="675"/>
      <c r="J781" s="675"/>
      <c r="K781" s="676"/>
      <c r="L781" s="668" t="s">
        <v>594</v>
      </c>
      <c r="M781" s="669"/>
      <c r="N781" s="669"/>
      <c r="O781" s="669"/>
      <c r="P781" s="669"/>
      <c r="Q781" s="669"/>
      <c r="R781" s="669"/>
      <c r="S781" s="669"/>
      <c r="T781" s="669"/>
      <c r="U781" s="669"/>
      <c r="V781" s="669"/>
      <c r="W781" s="669"/>
      <c r="X781" s="670"/>
      <c r="Y781" s="387">
        <v>18</v>
      </c>
      <c r="Z781" s="388"/>
      <c r="AA781" s="388"/>
      <c r="AB781" s="809"/>
      <c r="AC781" s="674"/>
      <c r="AD781" s="675"/>
      <c r="AE781" s="675"/>
      <c r="AF781" s="675"/>
      <c r="AG781" s="676"/>
      <c r="AH781" s="668"/>
      <c r="AI781" s="669"/>
      <c r="AJ781" s="669"/>
      <c r="AK781" s="669"/>
      <c r="AL781" s="669"/>
      <c r="AM781" s="669"/>
      <c r="AN781" s="669"/>
      <c r="AO781" s="669"/>
      <c r="AP781" s="669"/>
      <c r="AQ781" s="669"/>
      <c r="AR781" s="669"/>
      <c r="AS781" s="669"/>
      <c r="AT781" s="670"/>
      <c r="AU781" s="387"/>
      <c r="AV781" s="388"/>
      <c r="AW781" s="388"/>
      <c r="AX781" s="389"/>
    </row>
    <row r="782" spans="1:50" ht="24.75" customHeight="1" x14ac:dyDescent="0.15">
      <c r="A782" s="635"/>
      <c r="B782" s="636"/>
      <c r="C782" s="636"/>
      <c r="D782" s="636"/>
      <c r="E782" s="636"/>
      <c r="F782" s="637"/>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6"/>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5"/>
      <c r="B783" s="636"/>
      <c r="C783" s="636"/>
      <c r="D783" s="636"/>
      <c r="E783" s="636"/>
      <c r="F783" s="637"/>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6"/>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thickBot="1" x14ac:dyDescent="0.2">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18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7"/>
      <c r="Z794" s="388"/>
      <c r="AA794" s="388"/>
      <c r="AB794" s="809"/>
      <c r="AC794" s="674"/>
      <c r="AD794" s="675"/>
      <c r="AE794" s="675"/>
      <c r="AF794" s="675"/>
      <c r="AG794" s="676"/>
      <c r="AH794" s="668"/>
      <c r="AI794" s="669"/>
      <c r="AJ794" s="669"/>
      <c r="AK794" s="669"/>
      <c r="AL794" s="669"/>
      <c r="AM794" s="669"/>
      <c r="AN794" s="669"/>
      <c r="AO794" s="669"/>
      <c r="AP794" s="669"/>
      <c r="AQ794" s="669"/>
      <c r="AR794" s="669"/>
      <c r="AS794" s="669"/>
      <c r="AT794" s="670"/>
      <c r="AU794" s="387"/>
      <c r="AV794" s="388"/>
      <c r="AW794" s="388"/>
      <c r="AX794" s="389"/>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6"/>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7"/>
      <c r="Z807" s="388"/>
      <c r="AA807" s="388"/>
      <c r="AB807" s="809"/>
      <c r="AC807" s="674"/>
      <c r="AD807" s="675"/>
      <c r="AE807" s="675"/>
      <c r="AF807" s="675"/>
      <c r="AG807" s="676"/>
      <c r="AH807" s="668"/>
      <c r="AI807" s="669"/>
      <c r="AJ807" s="669"/>
      <c r="AK807" s="669"/>
      <c r="AL807" s="669"/>
      <c r="AM807" s="669"/>
      <c r="AN807" s="669"/>
      <c r="AO807" s="669"/>
      <c r="AP807" s="669"/>
      <c r="AQ807" s="669"/>
      <c r="AR807" s="669"/>
      <c r="AS807" s="669"/>
      <c r="AT807" s="670"/>
      <c r="AU807" s="387"/>
      <c r="AV807" s="388"/>
      <c r="AW807" s="388"/>
      <c r="AX807" s="389"/>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6"/>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7"/>
      <c r="Z820" s="388"/>
      <c r="AA820" s="388"/>
      <c r="AB820" s="809"/>
      <c r="AC820" s="674"/>
      <c r="AD820" s="675"/>
      <c r="AE820" s="675"/>
      <c r="AF820" s="675"/>
      <c r="AG820" s="676"/>
      <c r="AH820" s="668"/>
      <c r="AI820" s="669"/>
      <c r="AJ820" s="669"/>
      <c r="AK820" s="669"/>
      <c r="AL820" s="669"/>
      <c r="AM820" s="669"/>
      <c r="AN820" s="669"/>
      <c r="AO820" s="669"/>
      <c r="AP820" s="669"/>
      <c r="AQ820" s="669"/>
      <c r="AR820" s="669"/>
      <c r="AS820" s="669"/>
      <c r="AT820" s="670"/>
      <c r="AU820" s="387"/>
      <c r="AV820" s="388"/>
      <c r="AW820" s="388"/>
      <c r="AX820" s="389"/>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6"/>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51.75" customHeight="1" x14ac:dyDescent="0.15">
      <c r="A837" s="375">
        <v>1</v>
      </c>
      <c r="B837" s="375">
        <v>1</v>
      </c>
      <c r="C837" s="357" t="s">
        <v>595</v>
      </c>
      <c r="D837" s="343"/>
      <c r="E837" s="343"/>
      <c r="F837" s="343"/>
      <c r="G837" s="343"/>
      <c r="H837" s="343"/>
      <c r="I837" s="343"/>
      <c r="J837" s="344">
        <v>2010001016851</v>
      </c>
      <c r="K837" s="345"/>
      <c r="L837" s="345"/>
      <c r="M837" s="345"/>
      <c r="N837" s="345"/>
      <c r="O837" s="345"/>
      <c r="P837" s="358" t="s">
        <v>592</v>
      </c>
      <c r="Q837" s="346"/>
      <c r="R837" s="346"/>
      <c r="S837" s="346"/>
      <c r="T837" s="346"/>
      <c r="U837" s="346"/>
      <c r="V837" s="346"/>
      <c r="W837" s="346"/>
      <c r="X837" s="346"/>
      <c r="Y837" s="347">
        <v>18</v>
      </c>
      <c r="Z837" s="348"/>
      <c r="AA837" s="348"/>
      <c r="AB837" s="349"/>
      <c r="AC837" s="359" t="s">
        <v>524</v>
      </c>
      <c r="AD837" s="367"/>
      <c r="AE837" s="367"/>
      <c r="AF837" s="367"/>
      <c r="AG837" s="367"/>
      <c r="AH837" s="368">
        <v>1</v>
      </c>
      <c r="AI837" s="369"/>
      <c r="AJ837" s="369"/>
      <c r="AK837" s="369"/>
      <c r="AL837" s="353">
        <v>97.8</v>
      </c>
      <c r="AM837" s="354"/>
      <c r="AN837" s="354"/>
      <c r="AO837" s="355"/>
      <c r="AP837" s="356"/>
      <c r="AQ837" s="356"/>
      <c r="AR837" s="356"/>
      <c r="AS837" s="356"/>
      <c r="AT837" s="356"/>
      <c r="AU837" s="356"/>
      <c r="AV837" s="356"/>
      <c r="AW837" s="356"/>
      <c r="AX837" s="356"/>
    </row>
    <row r="838" spans="1:50" ht="30"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AI116 AM116">
    <cfRule type="expression" dxfId="2585" priority="13153">
      <formula>IF(RIGHT(TEXT(AE116,"0.#"),1)=".",FALSE,TRUE)</formula>
    </cfRule>
    <cfRule type="expression" dxfId="2584" priority="13154">
      <formula>IF(RIGHT(TEXT(AE116,"0.#"),1)=".",TRUE,FALSE)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29"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568</v>
      </c>
      <c r="M3" s="13" t="str">
        <f t="shared" ref="M3:M11" si="2">IF(L3="","",K3)</f>
        <v>文教及び科学振興</v>
      </c>
      <c r="N3" s="13" t="str">
        <f>IF(M3="",N2,IF(N2&lt;&gt;"",CONCATENATE(N2,"、",M3),M3))</f>
        <v>文教及び科学振興</v>
      </c>
      <c r="O3" s="13"/>
      <c r="P3" s="12" t="s">
        <v>191</v>
      </c>
      <c r="Q3" s="17" t="s">
        <v>568</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7"/>
      <c r="Z2" s="830"/>
      <c r="AA2" s="831"/>
      <c r="AB2" s="1031" t="s">
        <v>11</v>
      </c>
      <c r="AC2" s="1032"/>
      <c r="AD2" s="1033"/>
      <c r="AE2" s="1037" t="s">
        <v>357</v>
      </c>
      <c r="AF2" s="1037"/>
      <c r="AG2" s="1037"/>
      <c r="AH2" s="1037"/>
      <c r="AI2" s="1037" t="s">
        <v>363</v>
      </c>
      <c r="AJ2" s="1037"/>
      <c r="AK2" s="1037"/>
      <c r="AL2" s="1037"/>
      <c r="AM2" s="1037" t="s">
        <v>472</v>
      </c>
      <c r="AN2" s="1037"/>
      <c r="AO2" s="103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4"/>
      <c r="I4" s="1004"/>
      <c r="J4" s="1004"/>
      <c r="K4" s="1004"/>
      <c r="L4" s="1004"/>
      <c r="M4" s="1004"/>
      <c r="N4" s="1004"/>
      <c r="O4" s="1005"/>
      <c r="P4" s="98"/>
      <c r="Q4" s="1012"/>
      <c r="R4" s="1012"/>
      <c r="S4" s="1012"/>
      <c r="T4" s="1012"/>
      <c r="U4" s="1012"/>
      <c r="V4" s="1012"/>
      <c r="W4" s="1012"/>
      <c r="X4" s="1013"/>
      <c r="Y4" s="1022" t="s">
        <v>12</v>
      </c>
      <c r="Z4" s="1023"/>
      <c r="AA4" s="1024"/>
      <c r="AB4" s="460"/>
      <c r="AC4" s="1026"/>
      <c r="AD4" s="1026"/>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4" t="s">
        <v>54</v>
      </c>
      <c r="Z5" s="1019"/>
      <c r="AA5" s="1020"/>
      <c r="AB5" s="522"/>
      <c r="AC5" s="1025"/>
      <c r="AD5" s="1025"/>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301</v>
      </c>
      <c r="AC6" s="1021"/>
      <c r="AD6" s="1021"/>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7"/>
      <c r="Z9" s="830"/>
      <c r="AA9" s="831"/>
      <c r="AB9" s="1031" t="s">
        <v>11</v>
      </c>
      <c r="AC9" s="1032"/>
      <c r="AD9" s="1033"/>
      <c r="AE9" s="1037" t="s">
        <v>357</v>
      </c>
      <c r="AF9" s="1037"/>
      <c r="AG9" s="1037"/>
      <c r="AH9" s="1037"/>
      <c r="AI9" s="1037" t="s">
        <v>363</v>
      </c>
      <c r="AJ9" s="1037"/>
      <c r="AK9" s="1037"/>
      <c r="AL9" s="1037"/>
      <c r="AM9" s="1037" t="s">
        <v>472</v>
      </c>
      <c r="AN9" s="1037"/>
      <c r="AO9" s="103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0"/>
      <c r="AC11" s="1026"/>
      <c r="AD11" s="1026"/>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4" t="s">
        <v>54</v>
      </c>
      <c r="Z12" s="1019"/>
      <c r="AA12" s="1020"/>
      <c r="AB12" s="522"/>
      <c r="AC12" s="1025"/>
      <c r="AD12" s="1025"/>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301</v>
      </c>
      <c r="AC13" s="1021"/>
      <c r="AD13" s="1021"/>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0"/>
      <c r="AC18" s="1026"/>
      <c r="AD18" s="1026"/>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4" t="s">
        <v>54</v>
      </c>
      <c r="Z19" s="1019"/>
      <c r="AA19" s="1020"/>
      <c r="AB19" s="522"/>
      <c r="AC19" s="1025"/>
      <c r="AD19" s="1025"/>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301</v>
      </c>
      <c r="AC20" s="1021"/>
      <c r="AD20" s="1021"/>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0"/>
      <c r="AC25" s="1026"/>
      <c r="AD25" s="1026"/>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4" t="s">
        <v>54</v>
      </c>
      <c r="Z26" s="1019"/>
      <c r="AA26" s="1020"/>
      <c r="AB26" s="522"/>
      <c r="AC26" s="1025"/>
      <c r="AD26" s="1025"/>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301</v>
      </c>
      <c r="AC27" s="1021"/>
      <c r="AD27" s="1021"/>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0"/>
      <c r="AC32" s="1026"/>
      <c r="AD32" s="1026"/>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4" t="s">
        <v>54</v>
      </c>
      <c r="Z33" s="1019"/>
      <c r="AA33" s="1020"/>
      <c r="AB33" s="522"/>
      <c r="AC33" s="1025"/>
      <c r="AD33" s="1025"/>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301</v>
      </c>
      <c r="AC34" s="1021"/>
      <c r="AD34" s="1021"/>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0"/>
      <c r="AC39" s="1026"/>
      <c r="AD39" s="102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4" t="s">
        <v>54</v>
      </c>
      <c r="Z40" s="1019"/>
      <c r="AA40" s="1020"/>
      <c r="AB40" s="522"/>
      <c r="AC40" s="1025"/>
      <c r="AD40" s="102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301</v>
      </c>
      <c r="AC41" s="1021"/>
      <c r="AD41" s="1021"/>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0"/>
      <c r="AC46" s="1026"/>
      <c r="AD46" s="102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4" t="s">
        <v>54</v>
      </c>
      <c r="Z47" s="1019"/>
      <c r="AA47" s="1020"/>
      <c r="AB47" s="522"/>
      <c r="AC47" s="1025"/>
      <c r="AD47" s="102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301</v>
      </c>
      <c r="AC48" s="1021"/>
      <c r="AD48" s="1021"/>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7"/>
      <c r="Z51" s="830"/>
      <c r="AA51" s="831"/>
      <c r="AB51" s="556" t="s">
        <v>11</v>
      </c>
      <c r="AC51" s="1032"/>
      <c r="AD51" s="1033"/>
      <c r="AE51" s="1037" t="s">
        <v>357</v>
      </c>
      <c r="AF51" s="1037"/>
      <c r="AG51" s="1037"/>
      <c r="AH51" s="1037"/>
      <c r="AI51" s="1037" t="s">
        <v>363</v>
      </c>
      <c r="AJ51" s="1037"/>
      <c r="AK51" s="1037"/>
      <c r="AL51" s="1037"/>
      <c r="AM51" s="1037" t="s">
        <v>472</v>
      </c>
      <c r="AN51" s="1037"/>
      <c r="AO51" s="103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0"/>
      <c r="AC53" s="1026"/>
      <c r="AD53" s="102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4" t="s">
        <v>54</v>
      </c>
      <c r="Z54" s="1019"/>
      <c r="AA54" s="1020"/>
      <c r="AB54" s="522"/>
      <c r="AC54" s="1025"/>
      <c r="AD54" s="102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301</v>
      </c>
      <c r="AC55" s="1021"/>
      <c r="AD55" s="102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0"/>
      <c r="AC60" s="1026"/>
      <c r="AD60" s="102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4" t="s">
        <v>54</v>
      </c>
      <c r="Z61" s="1019"/>
      <c r="AA61" s="1020"/>
      <c r="AB61" s="522"/>
      <c r="AC61" s="1025"/>
      <c r="AD61" s="102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301</v>
      </c>
      <c r="AC62" s="1021"/>
      <c r="AD62" s="1021"/>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0"/>
      <c r="AC67" s="1026"/>
      <c r="AD67" s="1026"/>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4" t="s">
        <v>54</v>
      </c>
      <c r="Z68" s="1019"/>
      <c r="AA68" s="1020"/>
      <c r="AB68" s="522"/>
      <c r="AC68" s="1025"/>
      <c r="AD68" s="1025"/>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4" t="s">
        <v>13</v>
      </c>
      <c r="Z69" s="1019"/>
      <c r="AA69" s="1020"/>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7"/>
      <c r="Z4" s="388"/>
      <c r="AA4" s="388"/>
      <c r="AB4" s="809"/>
      <c r="AC4" s="674"/>
      <c r="AD4" s="675"/>
      <c r="AE4" s="675"/>
      <c r="AF4" s="675"/>
      <c r="AG4" s="676"/>
      <c r="AH4" s="668"/>
      <c r="AI4" s="669"/>
      <c r="AJ4" s="669"/>
      <c r="AK4" s="669"/>
      <c r="AL4" s="669"/>
      <c r="AM4" s="669"/>
      <c r="AN4" s="669"/>
      <c r="AO4" s="669"/>
      <c r="AP4" s="669"/>
      <c r="AQ4" s="669"/>
      <c r="AR4" s="669"/>
      <c r="AS4" s="669"/>
      <c r="AT4" s="670"/>
      <c r="AU4" s="387"/>
      <c r="AV4" s="388"/>
      <c r="AW4" s="388"/>
      <c r="AX4" s="389"/>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6"/>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6"/>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6"/>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6"/>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6"/>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6"/>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6"/>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6"/>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6"/>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50"/>
      <c r="B16" s="1051"/>
      <c r="C16" s="1051"/>
      <c r="D16" s="1051"/>
      <c r="E16" s="1051"/>
      <c r="F16" s="1052"/>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7"/>
      <c r="Z17" s="388"/>
      <c r="AA17" s="388"/>
      <c r="AB17" s="809"/>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6"/>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6"/>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6"/>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6"/>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6"/>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6"/>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6"/>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6"/>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6"/>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50"/>
      <c r="B29" s="1051"/>
      <c r="C29" s="1051"/>
      <c r="D29" s="1051"/>
      <c r="E29" s="1051"/>
      <c r="F29" s="1052"/>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7"/>
      <c r="Z30" s="388"/>
      <c r="AA30" s="388"/>
      <c r="AB30" s="809"/>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6"/>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6"/>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6"/>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6"/>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6"/>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6"/>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6"/>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6"/>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6"/>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50"/>
      <c r="B42" s="1051"/>
      <c r="C42" s="1051"/>
      <c r="D42" s="1051"/>
      <c r="E42" s="1051"/>
      <c r="F42" s="1052"/>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7"/>
      <c r="Z43" s="388"/>
      <c r="AA43" s="388"/>
      <c r="AB43" s="809"/>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6"/>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6"/>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6"/>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6"/>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6"/>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6"/>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6"/>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6"/>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6"/>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50"/>
      <c r="B56" s="1051"/>
      <c r="C56" s="1051"/>
      <c r="D56" s="1051"/>
      <c r="E56" s="1051"/>
      <c r="F56" s="1052"/>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7"/>
      <c r="Z57" s="388"/>
      <c r="AA57" s="388"/>
      <c r="AB57" s="809"/>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6"/>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6"/>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6"/>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6"/>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6"/>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6"/>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6"/>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6"/>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6"/>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50"/>
      <c r="B69" s="1051"/>
      <c r="C69" s="1051"/>
      <c r="D69" s="1051"/>
      <c r="E69" s="1051"/>
      <c r="F69" s="1052"/>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7"/>
      <c r="Z70" s="388"/>
      <c r="AA70" s="388"/>
      <c r="AB70" s="809"/>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6"/>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6"/>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6"/>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6"/>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6"/>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6"/>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6"/>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6"/>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6"/>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50"/>
      <c r="B82" s="1051"/>
      <c r="C82" s="1051"/>
      <c r="D82" s="1051"/>
      <c r="E82" s="1051"/>
      <c r="F82" s="1052"/>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7"/>
      <c r="Z83" s="388"/>
      <c r="AA83" s="388"/>
      <c r="AB83" s="809"/>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6"/>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6"/>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6"/>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6"/>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6"/>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6"/>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6"/>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6"/>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6"/>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50"/>
      <c r="B95" s="1051"/>
      <c r="C95" s="1051"/>
      <c r="D95" s="1051"/>
      <c r="E95" s="1051"/>
      <c r="F95" s="1052"/>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7"/>
      <c r="Z96" s="388"/>
      <c r="AA96" s="388"/>
      <c r="AB96" s="809"/>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6"/>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6"/>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6"/>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6"/>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6"/>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6"/>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6"/>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6"/>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6"/>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50"/>
      <c r="B109" s="1051"/>
      <c r="C109" s="1051"/>
      <c r="D109" s="1051"/>
      <c r="E109" s="1051"/>
      <c r="F109" s="1052"/>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9"/>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6"/>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6"/>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6"/>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6"/>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6"/>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6"/>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6"/>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6"/>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6"/>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50"/>
      <c r="B122" s="1051"/>
      <c r="C122" s="1051"/>
      <c r="D122" s="1051"/>
      <c r="E122" s="1051"/>
      <c r="F122" s="1052"/>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9"/>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6"/>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6"/>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6"/>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6"/>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6"/>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6"/>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6"/>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6"/>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6"/>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50"/>
      <c r="B135" s="1051"/>
      <c r="C135" s="1051"/>
      <c r="D135" s="1051"/>
      <c r="E135" s="1051"/>
      <c r="F135" s="1052"/>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9"/>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6"/>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6"/>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6"/>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6"/>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6"/>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6"/>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6"/>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6"/>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6"/>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50"/>
      <c r="B148" s="1051"/>
      <c r="C148" s="1051"/>
      <c r="D148" s="1051"/>
      <c r="E148" s="1051"/>
      <c r="F148" s="1052"/>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9"/>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6"/>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6"/>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6"/>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6"/>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6"/>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6"/>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6"/>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6"/>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6"/>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50"/>
      <c r="B162" s="1051"/>
      <c r="C162" s="1051"/>
      <c r="D162" s="1051"/>
      <c r="E162" s="1051"/>
      <c r="F162" s="1052"/>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9"/>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6"/>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6"/>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6"/>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6"/>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6"/>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6"/>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6"/>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6"/>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6"/>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50"/>
      <c r="B175" s="1051"/>
      <c r="C175" s="1051"/>
      <c r="D175" s="1051"/>
      <c r="E175" s="1051"/>
      <c r="F175" s="1052"/>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9"/>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6"/>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6"/>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6"/>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6"/>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6"/>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6"/>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6"/>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6"/>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6"/>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50"/>
      <c r="B188" s="1051"/>
      <c r="C188" s="1051"/>
      <c r="D188" s="1051"/>
      <c r="E188" s="1051"/>
      <c r="F188" s="1052"/>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9"/>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6"/>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6"/>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6"/>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6"/>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6"/>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6"/>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6"/>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6"/>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6"/>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50"/>
      <c r="B201" s="1051"/>
      <c r="C201" s="1051"/>
      <c r="D201" s="1051"/>
      <c r="E201" s="1051"/>
      <c r="F201" s="1052"/>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9"/>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6"/>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6"/>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6"/>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6"/>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6"/>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6"/>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6"/>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6"/>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6"/>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50"/>
      <c r="B215" s="1051"/>
      <c r="C215" s="1051"/>
      <c r="D215" s="1051"/>
      <c r="E215" s="1051"/>
      <c r="F215" s="1052"/>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9"/>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6"/>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6"/>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6"/>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6"/>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6"/>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6"/>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6"/>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6"/>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6"/>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50"/>
      <c r="B228" s="1051"/>
      <c r="C228" s="1051"/>
      <c r="D228" s="1051"/>
      <c r="E228" s="1051"/>
      <c r="F228" s="1052"/>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9"/>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6"/>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6"/>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6"/>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6"/>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6"/>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6"/>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6"/>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6"/>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6"/>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50"/>
      <c r="B241" s="1051"/>
      <c r="C241" s="1051"/>
      <c r="D241" s="1051"/>
      <c r="E241" s="1051"/>
      <c r="F241" s="1052"/>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9"/>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6"/>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6"/>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6"/>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6"/>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6"/>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6"/>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6"/>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6"/>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6"/>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50"/>
      <c r="B254" s="1051"/>
      <c r="C254" s="1051"/>
      <c r="D254" s="1051"/>
      <c r="E254" s="1051"/>
      <c r="F254" s="1052"/>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9"/>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6"/>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6"/>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6"/>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6"/>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6"/>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6"/>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6"/>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6"/>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6"/>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1">
        <v>28</v>
      </c>
      <c r="B31" s="1061">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1">
        <v>29</v>
      </c>
      <c r="B32" s="1061">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1">
        <v>30</v>
      </c>
      <c r="B33" s="1061">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1">
        <v>1</v>
      </c>
      <c r="B37" s="1061">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1">
        <v>1</v>
      </c>
      <c r="B202" s="1061">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1">
        <v>17</v>
      </c>
      <c r="B647" s="1061">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1">
        <v>1</v>
      </c>
      <c r="B928" s="106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2018-08-23T14:19:41Z</cp:lastPrinted>
  <dcterms:created xsi:type="dcterms:W3CDTF">2012-03-13T00:50:25Z</dcterms:created>
  <dcterms:modified xsi:type="dcterms:W3CDTF">2018-08-23T14:19:53Z</dcterms:modified>
</cp:coreProperties>
</file>