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8予算概算要求\平成31年度概算要求\行政事業レビュー\0817【期限0827】最終公表に向けたレビューシート等の追記修正\回答\0828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904" i="3" l="1"/>
  <c r="AL842" i="3" l="1"/>
  <c r="AL844" i="3"/>
  <c r="AL910" i="3"/>
  <c r="AL908" i="3"/>
  <c r="AL905" i="3"/>
  <c r="AL90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<sst xmlns="http://schemas.openxmlformats.org/spreadsheetml/2006/main" count="2917" uniqueCount="643">
  <si>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</si>
  <si>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</si>
  <si>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</si>
  <si>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</si>
  <si>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</si>
  <si>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</si>
  <si>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</si>
  <si>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</si>
  <si>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</si>
  <si>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</si>
  <si>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</si>
  <si>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</si>
  <si>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</si>
  <si>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</si>
  <si>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</si>
  <si>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</si>
  <si>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</si>
  <si>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</si>
  <si>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</si>
  <si>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</si>
  <si>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</si>
  <si>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</si>
  <si>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</si>
  <si>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</si>
  <si>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</si>
  <si>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</si>
  <si>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</si>
  <si>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</si>
  <si>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</si>
  <si>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</si>
  <si>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</si>
  <si>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</si>
  <si>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</si>
  <si>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</si>
  <si>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</si>
  <si>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</si>
  <si>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</si>
  <si>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</si>
  <si>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</si>
  <si>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</si>
  <si>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</si>
  <si>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</si>
  <si>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</si>
  <si>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</si>
  <si>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</si>
  <si>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</si>
  <si>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</si>
  <si>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</si>
  <si>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</si>
  <si>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</si>
  <si>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</si>
  <si>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</si>
  <si>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</si>
  <si>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</si>
  <si>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</si>
  <si>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</si>
  <si>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</si>
  <si>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</si>
  <si>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</si>
  <si>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</si>
  <si>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</si>
  <si>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</si>
  <si>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</si>
  <si>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</si>
  <si>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</si>
  <si>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</si>
  <si>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</si>
  <si>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</si>
  <si>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</si>
  <si>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</si>
  <si>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</si>
  <si>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</si>
  <si>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</si>
  <si>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</si>
  <si>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</si>
  <si>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</si>
  <si>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</si>
  <si>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</si>
  <si>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</si>
  <si>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</si>
  <si>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</si>
  <si>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</si>
  <si>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</si>
  <si>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</si>
  <si>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</si>
  <si>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</si>
  <si>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</si>
  <si>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</si>
  <si>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</si>
  <si>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</si>
  <si>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</si>
  <si>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</si>
  <si>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</si>
  <si>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</si>
  <si>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</si>
  <si>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</si>
  <si>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</si>
  <si>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</si>
  <si>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</si>
  <si>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</si>
  <si>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</si>
  <si>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</si>
  <si>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</si>
  <si>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</si>
  <si>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</si>
  <si>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</si>
  <si>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</si>
  <si>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</si>
  <si>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</si>
  <si>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</si>
  <si>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</si>
  <si>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</si>
  <si>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</si>
  <si>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</si>
  <si>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</si>
  <si>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</si>
  <si>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</si>
  <si>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</si>
  <si>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</si>
  <si>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</si>
  <si>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</si>
  <si>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</si>
  <si>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</si>
  <si>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</si>
  <si>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</si>
  <si>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</si>
  <si>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</si>
  <si>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</si>
  <si>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</si>
  <si>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</si>
  <si>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</si>
  <si>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</si>
  <si>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</si>
  <si>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</si>
  <si>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</si>
  <si>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</si>
  <si>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</si>
  <si>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</si>
  <si>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</si>
  <si>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</si>
  <si>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</si>
  <si>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</si>
  <si>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</si>
  <si>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</si>
  <si>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</si>
  <si>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</si>
  <si>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</si>
  <si>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</si>
  <si>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</si>
  <si>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</si>
  <si>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</si>
  <si>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</si>
  <si>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</si>
  <si>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</si>
  <si>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</si>
  <si>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</si>
  <si>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</si>
  <si>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</si>
  <si>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</si>
  <si>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</si>
  <si>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</si>
  <si>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</si>
  <si>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</si>
  <si>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</si>
  <si>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</si>
  <si>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</si>
  <si>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</si>
  <si>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</si>
  <si>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</si>
  <si>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</si>
  <si>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</si>
  <si>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</si>
  <si>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</si>
  <si>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</si>
  <si>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</si>
  <si>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</si>
  <si>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</si>
  <si>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</si>
  <si>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</si>
  <si>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</si>
  <si>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</si>
  <si>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</si>
  <si>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</si>
  <si>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</si>
  <si>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</si>
  <si>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</si>
  <si>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</si>
  <si>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</si>
  <si>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</si>
  <si>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</si>
  <si>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</si>
  <si>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</si>
  <si>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</si>
  <si>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</si>
  <si>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</si>
  <si>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</si>
  <si>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</si>
  <si>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</si>
  <si>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</si>
  <si>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</si>
  <si>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</si>
  <si>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</si>
  <si>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</si>
  <si>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</si>
  <si>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</si>
  <si>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</si>
  <si>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</si>
  <si>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</si>
  <si>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</si>
  <si>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</si>
  <si>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</si>
  <si>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</si>
  <si>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</si>
  <si>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</si>
  <si>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</si>
  <si>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</si>
  <si>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</si>
  <si>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</si>
  <si>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</si>
  <si>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</si>
  <si>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</si>
  <si>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</si>
  <si>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</si>
  <si>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</si>
  <si>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</si>
  <si>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</si>
  <si>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</si>
  <si>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</si>
  <si>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</si>
  <si>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</si>
  <si>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</si>
  <si>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</si>
  <si>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</si>
  <si>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</si>
  <si>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</si>
  <si>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</si>
  <si>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</si>
  <si>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</si>
  <si>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</si>
  <si>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</si>
  <si>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</si>
  <si>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</si>
  <si>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</si>
  <si>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</si>
  <si>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</si>
  <si>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</si>
  <si>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</si>
  <si>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</si>
  <si>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</si>
  <si>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</si>
  <si>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</si>
  <si>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</si>
  <si>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</si>
  <si>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</si>
  <si>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</si>
  <si>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</si>
  <si>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</si>
  <si>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</si>
  <si>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</si>
  <si>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</si>
  <si>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</si>
  <si>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</si>
  <si>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</si>
  <si>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</si>
  <si>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</si>
  <si>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</si>
  <si>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</si>
  <si>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</si>
  <si>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</si>
  <si>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</si>
  <si>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</si>
  <si>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</si>
  <si>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</si>
  <si>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</si>
  <si>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</si>
  <si>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</si>
  <si>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</si>
  <si>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</si>
  <si>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</si>
  <si>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</si>
  <si>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</si>
  <si>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</si>
  <si>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</si>
  <si>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</si>
  <si>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</si>
  <si>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</si>
  <si>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</si>
  <si>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</si>
  <si>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</si>
  <si>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</si>
  <si>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</si>
  <si>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</si>
  <si>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</si>
  <si>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</si>
  <si>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</si>
  <si>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</si>
  <si>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</si>
  <si>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</si>
  <si>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</si>
  <si>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</si>
  <si>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</si>
  <si>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</si>
  <si>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</si>
  <si>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</si>
  <si>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</si>
  <si>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</si>
  <si>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</si>
  <si>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</si>
  <si>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</si>
  <si>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</si>
  <si>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</si>
  <si>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</si>
  <si>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</si>
  <si>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</si>
  <si>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</si>
  <si>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</si>
  <si>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</si>
  <si>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</si>
  <si>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</si>
  <si>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</si>
  <si>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</si>
  <si>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</si>
  <si>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</si>
  <si>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</si>
  <si>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</si>
  <si>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</si>
  <si>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</si>
  <si>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</si>
  <si>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</si>
  <si>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</si>
  <si>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</si>
  <si>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</si>
  <si>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</si>
  <si>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</si>
  <si>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</si>
  <si>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</si>
  <si>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</si>
  <si>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</si>
  <si>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</si>
  <si>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</si>
  <si>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</si>
  <si>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</si>
  <si>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</si>
  <si>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</si>
  <si>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</si>
  <si>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</si>
  <si>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</si>
  <si>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</si>
  <si>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</si>
  <si>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</si>
  <si>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</si>
  <si>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</si>
  <si>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</si>
  <si>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</si>
  <si>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</si>
  <si>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</si>
  <si>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</si>
  <si>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</si>
  <si>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</si>
  <si>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</si>
  <si>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</si>
  <si>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</si>
  <si>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</si>
  <si>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</si>
  <si>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</si>
  <si>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</si>
  <si>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</si>
  <si>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</si>
  <si>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</si>
  <si>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</si>
  <si>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</si>
  <si>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</si>
  <si>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</si>
  <si>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</si>
  <si>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</si>
  <si>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</si>
  <si>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</si>
  <si>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</si>
  <si>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</si>
  <si>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</si>
  <si>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</si>
  <si>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</si>
  <si>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</si>
  <si>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</si>
  <si>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</si>
  <si>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</si>
  <si>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</si>
  <si>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</si>
  <si>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</si>
  <si>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</si>
  <si>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</si>
  <si>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</si>
  <si>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</si>
  <si>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</si>
  <si>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</si>
  <si>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</si>
  <si>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</si>
  <si>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</si>
  <si>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</si>
  <si>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</si>
  <si>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</si>
  <si>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</si>
  <si>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</si>
  <si>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</si>
  <si>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</si>
  <si>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</si>
  <si>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</si>
  <si>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</si>
  <si>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</si>
  <si>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</si>
  <si>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</si>
  <si>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</si>
  <si>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</si>
  <si>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</si>
  <si>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</si>
  <si>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</si>
  <si>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</si>
  <si>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</si>
  <si>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</si>
  <si>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</si>
  <si>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</si>
  <si>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</si>
  <si>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</si>
  <si>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</si>
  <si>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</si>
  <si>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</si>
  <si>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</si>
  <si>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</si>
  <si>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</si>
  <si>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</si>
  <si>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</si>
  <si>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</si>
  <si>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</si>
  <si>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</si>
  <si>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</si>
  <si>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</si>
  <si>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</si>
  <si>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</si>
  <si>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</si>
  <si>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</si>
  <si>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</si>
  <si>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</si>
  <si>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</si>
  <si>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</si>
  <si>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</si>
  <si>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</si>
  <si>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</si>
  <si>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</si>
  <si>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</si>
  <si>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</si>
  <si>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</si>
  <si>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</si>
  <si>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</si>
  <si>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</si>
  <si>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</si>
  <si>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</si>
  <si>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</si>
  <si>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</si>
  <si>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</si>
  <si>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</si>
  <si>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</si>
  <si>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</si>
  <si>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</si>
  <si>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</si>
  <si>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</si>
  <si>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</si>
  <si>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</si>
  <si>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</si>
  <si>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</si>
  <si>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</si>
  <si>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</si>
  <si>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</si>
  <si>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</si>
  <si>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</si>
  <si>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</si>
  <si>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</si>
  <si>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</si>
  <si>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</si>
  <si>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</si>
  <si>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</si>
  <si>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</si>
  <si>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</si>
  <si>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</si>
  <si>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</si>
  <si>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</si>
  <si>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</si>
  <si>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</si>
  <si>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</si>
  <si>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</si>
  <si>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</si>
  <si>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</si>
  <si>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</si>
  <si>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</si>
  <si>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</si>
  <si>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</si>
  <si>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</si>
  <si>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</si>
  <si>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</si>
  <si>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</si>
  <si>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</si>
  <si>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</si>
  <si>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</si>
  <si>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</si>
  <si>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</si>
  <si>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</si>
  <si>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</si>
  <si>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</si>
  <si>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</si>
  <si>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</si>
  <si>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</si>
  <si>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</si>
  <si>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</si>
  <si>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</si>
  <si>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</si>
  <si>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</si>
  <si>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</si>
  <si>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</si>
  <si>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</si>
  <si>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</si>
  <si>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</si>
  <si>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</si>
  <si>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</si>
  <si>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</si>
  <si>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</si>
  <si>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</si>
  <si>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</si>
  <si>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</si>
  <si>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</si>
  <si>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</si>
  <si>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</si>
  <si>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</si>
  <si>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</si>
  <si>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</si>
  <si>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</si>
  <si>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</si>
  <si>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</si>
  <si>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</si>
  <si>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</si>
  <si>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</si>
  <si>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</si>
  <si>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</si>
  <si>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</si>
  <si>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</si>
  <si>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</si>
  <si>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</si>
  <si>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</si>
  <si>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</si>
  <si>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</si>
  <si>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</si>
  <si>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</si>
  <si>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海難審判に必要な経費</t>
    <rPh sb="0" eb="2">
      <t>カイナン</t>
    </rPh>
    <rPh sb="2" eb="4">
      <t>シンパン</t>
    </rPh>
    <rPh sb="5" eb="7">
      <t>ヒツヨウ</t>
    </rPh>
    <rPh sb="8" eb="10">
      <t>ケイヒ</t>
    </rPh>
    <phoneticPr fontId="5"/>
  </si>
  <si>
    <t>海難審判所</t>
    <rPh sb="0" eb="5">
      <t>カイナンシンパンショ</t>
    </rPh>
    <phoneticPr fontId="5"/>
  </si>
  <si>
    <t>総務課</t>
    <rPh sb="0" eb="3">
      <t>ソウムカ</t>
    </rPh>
    <phoneticPr fontId="5"/>
  </si>
  <si>
    <t>課長　長谷川　浩</t>
    <rPh sb="0" eb="2">
      <t>カチョウ</t>
    </rPh>
    <rPh sb="3" eb="6">
      <t>ハセガワ</t>
    </rPh>
    <rPh sb="7" eb="8">
      <t>ヒロシ</t>
    </rPh>
    <phoneticPr fontId="5"/>
  </si>
  <si>
    <t>○</t>
  </si>
  <si>
    <t>海難審判法</t>
    <rPh sb="0" eb="2">
      <t>カイナン</t>
    </rPh>
    <rPh sb="2" eb="5">
      <t>シンパンホウ</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</si>
  <si>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</si>
  <si>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rPh sb="1" eb="3">
      <t>カイナン</t>
    </rPh>
    <rPh sb="3" eb="5">
      <t>ジケン</t>
    </rPh>
    <rPh sb="6" eb="8">
      <t>チョウサ</t>
    </rPh>
    <rPh sb="8" eb="9">
      <t>オヨ</t>
    </rPh>
    <rPh sb="10" eb="12">
      <t>カイナン</t>
    </rPh>
    <rPh sb="12" eb="14">
      <t>シンパン</t>
    </rPh>
    <rPh sb="15" eb="17">
      <t>カイテイ</t>
    </rPh>
    <rPh sb="18" eb="20">
      <t>ニンム</t>
    </rPh>
    <rPh sb="23" eb="26">
      <t>カイギシ</t>
    </rPh>
    <rPh sb="26" eb="27">
      <t>モ</t>
    </rPh>
    <rPh sb="30" eb="32">
      <t>コガタ</t>
    </rPh>
    <rPh sb="32" eb="34">
      <t>センパク</t>
    </rPh>
    <rPh sb="34" eb="37">
      <t>ソウジュウシ</t>
    </rPh>
    <rPh sb="37" eb="38">
      <t>マタ</t>
    </rPh>
    <rPh sb="39" eb="42">
      <t>ミズサキニン</t>
    </rPh>
    <rPh sb="43" eb="44">
      <t>タイ</t>
    </rPh>
    <rPh sb="46" eb="48">
      <t>サイケツ</t>
    </rPh>
    <rPh sb="49" eb="51">
      <t>チョウカイ</t>
    </rPh>
    <rPh sb="56" eb="58">
      <t>カイナン</t>
    </rPh>
    <rPh sb="58" eb="60">
      <t>ジケン</t>
    </rPh>
    <rPh sb="60" eb="62">
      <t>ハッセイ</t>
    </rPh>
    <rPh sb="63" eb="65">
      <t>ボウシ</t>
    </rPh>
    <rPh sb="66" eb="68">
      <t>キヨ</t>
    </rPh>
    <rPh sb="73" eb="75">
      <t>モクテキ</t>
    </rPh>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</si>
  <si>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rPh sb="1" eb="3">
      <t>カイナン</t>
    </rPh>
    <rPh sb="3" eb="6">
      <t>シンパンホウ</t>
    </rPh>
    <rPh sb="6" eb="7">
      <t>ダイ</t>
    </rPh>
    <rPh sb="8" eb="9">
      <t>ジョウ</t>
    </rPh>
    <rPh sb="10" eb="11">
      <t>カカ</t>
    </rPh>
    <rPh sb="13" eb="15">
      <t>カイナン</t>
    </rPh>
    <rPh sb="21" eb="24">
      <t>リジカン</t>
    </rPh>
    <rPh sb="27" eb="29">
      <t>カイナン</t>
    </rPh>
    <rPh sb="29" eb="31">
      <t>ジケン</t>
    </rPh>
    <rPh sb="32" eb="33">
      <t>カン</t>
    </rPh>
    <rPh sb="35" eb="37">
      <t>チョウサ</t>
    </rPh>
    <rPh sb="37" eb="38">
      <t>オヨ</t>
    </rPh>
    <rPh sb="39" eb="41">
      <t>カイナン</t>
    </rPh>
    <rPh sb="41" eb="43">
      <t>シンパン</t>
    </rPh>
    <rPh sb="43" eb="45">
      <t>ジッシ</t>
    </rPh>
    <rPh sb="46" eb="48">
      <t>モウシタ</t>
    </rPh>
    <rPh sb="51" eb="54">
      <t>シンパンカン</t>
    </rPh>
    <rPh sb="57" eb="59">
      <t>カイナン</t>
    </rPh>
    <rPh sb="59" eb="61">
      <t>シンパン</t>
    </rPh>
    <rPh sb="62" eb="64">
      <t>カイテイ</t>
    </rPh>
    <rPh sb="64" eb="65">
      <t>オヨ</t>
    </rPh>
    <rPh sb="66" eb="68">
      <t>サイケツ</t>
    </rPh>
    <rPh sb="69" eb="71">
      <t>イイワタ</t>
    </rPh>
    <rPh sb="74" eb="76">
      <t>サイケツ</t>
    </rPh>
    <rPh sb="76" eb="78">
      <t>ケッカ</t>
    </rPh>
    <rPh sb="79" eb="80">
      <t>モト</t>
    </rPh>
    <rPh sb="83" eb="85">
      <t>カイジ</t>
    </rPh>
    <rPh sb="85" eb="88">
      <t>ジュウジシャ</t>
    </rPh>
    <rPh sb="89" eb="92">
      <t>カイギシ</t>
    </rPh>
    <rPh sb="92" eb="94">
      <t>メンジョウ</t>
    </rPh>
    <rPh sb="95" eb="97">
      <t>コガタ</t>
    </rPh>
    <rPh sb="97" eb="99">
      <t>センパク</t>
    </rPh>
    <rPh sb="99" eb="102">
      <t>ソウジュウシ</t>
    </rPh>
    <rPh sb="102" eb="104">
      <t>メンキョ</t>
    </rPh>
    <rPh sb="105" eb="108">
      <t>ミズサキニン</t>
    </rPh>
    <rPh sb="108" eb="110">
      <t>メンジョウ</t>
    </rPh>
    <rPh sb="110" eb="113">
      <t>ショユウシャ</t>
    </rPh>
    <rPh sb="115" eb="116">
      <t>タイ</t>
    </rPh>
    <rPh sb="118" eb="120">
      <t>チョウカイ</t>
    </rPh>
    <rPh sb="121" eb="123">
      <t>シッコウ</t>
    </rPh>
    <rPh sb="124" eb="125">
      <t>オコナ</t>
    </rPh>
    <phoneticPr fontId="5"/>
  </si>
  <si>
    <t>諸謝金</t>
    <rPh sb="0" eb="1">
      <t>ショ</t>
    </rPh>
    <rPh sb="1" eb="3">
      <t>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</si>
  <si>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</si>
  <si>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</si>
  <si>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審判庁費</t>
    <rPh sb="0" eb="3">
      <t>シンパンチョウ</t>
    </rPh>
    <rPh sb="3" eb="4">
      <t>ヒ</t>
    </rPh>
    <phoneticPr fontId="5"/>
  </si>
  <si>
    <t>証人等旅費</t>
    <rPh sb="0" eb="2">
      <t>ショウニン</t>
    </rPh>
    <rPh sb="2" eb="3">
      <t>ナド</t>
    </rPh>
    <rPh sb="3" eb="5">
      <t>リョヒ</t>
    </rPh>
    <phoneticPr fontId="5"/>
  </si>
  <si>
    <t>海難審判の申立て件数</t>
    <rPh sb="0" eb="2">
      <t>カイナン</t>
    </rPh>
    <rPh sb="2" eb="4">
      <t>シンパン</t>
    </rPh>
    <rPh sb="5" eb="7">
      <t>モウシタ</t>
    </rPh>
    <rPh sb="8" eb="10">
      <t>ケンスウ</t>
    </rPh>
    <phoneticPr fontId="5"/>
  </si>
  <si>
    <t>件</t>
    <rPh sb="0" eb="1">
      <t>ケン</t>
    </rPh>
    <phoneticPr fontId="5"/>
  </si>
  <si>
    <t>事務取扱状況報告書（平成27年4月から同30年3月）</t>
    <rPh sb="0" eb="4">
      <t>ジムトリアツカイ</t>
    </rPh>
    <rPh sb="4" eb="6">
      <t>ジョウキョウ</t>
    </rPh>
    <rPh sb="6" eb="9">
      <t>ホウコクショ</t>
    </rPh>
    <rPh sb="10" eb="12">
      <t>ヘイセイ</t>
    </rPh>
    <rPh sb="14" eb="15">
      <t>ネン</t>
    </rPh>
    <rPh sb="16" eb="17">
      <t>ツキ</t>
    </rPh>
    <rPh sb="19" eb="20">
      <t>ドウ</t>
    </rPh>
    <rPh sb="22" eb="23">
      <t>ネン</t>
    </rPh>
    <rPh sb="24" eb="25">
      <t>ガツ</t>
    </rPh>
    <phoneticPr fontId="5"/>
  </si>
  <si>
    <t>海難審判裁決件数</t>
    <rPh sb="0" eb="2">
      <t>カイナン</t>
    </rPh>
    <rPh sb="2" eb="4">
      <t>シンパン</t>
    </rPh>
    <rPh sb="4" eb="6">
      <t>サイケツ</t>
    </rPh>
    <rPh sb="6" eb="8">
      <t>ケンスウ</t>
    </rPh>
    <phoneticPr fontId="5"/>
  </si>
  <si>
    <t>-</t>
  </si>
  <si>
    <t>-</t>
    <phoneticPr fontId="5"/>
  </si>
  <si>
    <t>円</t>
    <rPh sb="0" eb="1">
      <t>エン</t>
    </rPh>
    <phoneticPr fontId="5"/>
  </si>
  <si>
    <t>執行額/
裁決件数</t>
    <rPh sb="0" eb="2">
      <t>シッコウ</t>
    </rPh>
    <rPh sb="2" eb="3">
      <t>ガク</t>
    </rPh>
    <rPh sb="5" eb="7">
      <t>サイケツ</t>
    </rPh>
    <rPh sb="7" eb="9">
      <t>ケンスウ</t>
    </rPh>
    <phoneticPr fontId="5"/>
  </si>
  <si>
    <t>各年度の執行額／各年度の裁決件数　　　　　　　　　　　　　　</t>
    <rPh sb="0" eb="3">
      <t>カクネンド</t>
    </rPh>
    <rPh sb="4" eb="6">
      <t>シッコウ</t>
    </rPh>
    <rPh sb="6" eb="7">
      <t>ガク</t>
    </rPh>
    <rPh sb="8" eb="9">
      <t>カク</t>
    </rPh>
    <rPh sb="9" eb="11">
      <t>ネンド</t>
    </rPh>
    <rPh sb="12" eb="14">
      <t>サイケツ</t>
    </rPh>
    <rPh sb="14" eb="16">
      <t>ケンスウ</t>
    </rPh>
    <phoneticPr fontId="5"/>
  </si>
  <si>
    <t>28,475,318/349</t>
    <phoneticPr fontId="5"/>
  </si>
  <si>
    <t>25,845,953/369</t>
    <phoneticPr fontId="5"/>
  </si>
  <si>
    <t>25,708,137/292</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</si>
  <si>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</si>
  <si>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</si>
  <si>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発生防止に寄与している。</t>
    <rPh sb="1" eb="3">
      <t>カイナン</t>
    </rPh>
    <rPh sb="4" eb="7">
      <t>カイギシ</t>
    </rPh>
    <rPh sb="7" eb="8">
      <t>トウ</t>
    </rPh>
    <rPh sb="9" eb="11">
      <t>コイ</t>
    </rPh>
    <rPh sb="11" eb="12">
      <t>マタ</t>
    </rPh>
    <rPh sb="13" eb="15">
      <t>カシツ</t>
    </rPh>
    <rPh sb="18" eb="20">
      <t>ハッセイ</t>
    </rPh>
    <rPh sb="22" eb="24">
      <t>バアイ</t>
    </rPh>
    <rPh sb="26" eb="28">
      <t>カイナン</t>
    </rPh>
    <rPh sb="29" eb="31">
      <t>ゲンイン</t>
    </rPh>
    <rPh sb="34" eb="36">
      <t>コウイ</t>
    </rPh>
    <rPh sb="37" eb="38">
      <t>オコナ</t>
    </rPh>
    <rPh sb="40" eb="43">
      <t>カイギシ</t>
    </rPh>
    <rPh sb="43" eb="44">
      <t>トウ</t>
    </rPh>
    <rPh sb="45" eb="46">
      <t>タイ</t>
    </rPh>
    <rPh sb="48" eb="50">
      <t>サイケツ</t>
    </rPh>
    <rPh sb="54" eb="56">
      <t>チョウカイ</t>
    </rPh>
    <rPh sb="57" eb="58">
      <t>オコナ</t>
    </rPh>
    <rPh sb="68" eb="71">
      <t>サイケツショ</t>
    </rPh>
    <rPh sb="73" eb="75">
      <t>フクスウ</t>
    </rPh>
    <rPh sb="76" eb="78">
      <t>カイナン</t>
    </rPh>
    <rPh sb="78" eb="80">
      <t>ゲンイン</t>
    </rPh>
    <rPh sb="81" eb="82">
      <t>ナカ</t>
    </rPh>
    <rPh sb="85" eb="87">
      <t>チョウカイ</t>
    </rPh>
    <rPh sb="88" eb="90">
      <t>リユウ</t>
    </rPh>
    <rPh sb="93" eb="95">
      <t>カイナン</t>
    </rPh>
    <rPh sb="96" eb="98">
      <t>ハッセイ</t>
    </rPh>
    <rPh sb="98" eb="100">
      <t>ボウシ</t>
    </rPh>
    <rPh sb="101" eb="102">
      <t>モット</t>
    </rPh>
    <rPh sb="103" eb="105">
      <t>ユウコウ</t>
    </rPh>
    <rPh sb="108" eb="110">
      <t>ハッセイ</t>
    </rPh>
    <rPh sb="110" eb="112">
      <t>ゲンイン</t>
    </rPh>
    <rPh sb="113" eb="115">
      <t>カシツ</t>
    </rPh>
    <rPh sb="115" eb="117">
      <t>コウイ</t>
    </rPh>
    <phoneticPr fontId="5"/>
  </si>
  <si>
    <t>無</t>
  </si>
  <si>
    <t>事業の目的は、裁決による懲戒（行政処分）を通じて、海難の防止に寄与することである。これは広く国民や社会のニーズを的確に反映しているものと考えられる。</t>
    <rPh sb="0" eb="2">
      <t>ジギョウ</t>
    </rPh>
    <rPh sb="3" eb="5">
      <t>モクテキ</t>
    </rPh>
    <rPh sb="7" eb="9">
      <t>サイケツ</t>
    </rPh>
    <rPh sb="12" eb="14">
      <t>チョウカイ</t>
    </rPh>
    <rPh sb="15" eb="17">
      <t>ギョウセイ</t>
    </rPh>
    <rPh sb="17" eb="19">
      <t>ショブン</t>
    </rPh>
    <rPh sb="21" eb="22">
      <t>ツウ</t>
    </rPh>
    <rPh sb="25" eb="27">
      <t>カイナン</t>
    </rPh>
    <rPh sb="28" eb="30">
      <t>ボウシ</t>
    </rPh>
    <rPh sb="31" eb="33">
      <t>キヨ</t>
    </rPh>
    <rPh sb="44" eb="45">
      <t>ヒロ</t>
    </rPh>
    <rPh sb="46" eb="48">
      <t>コクミン</t>
    </rPh>
    <rPh sb="49" eb="51">
      <t>シャカイ</t>
    </rPh>
    <rPh sb="56" eb="58">
      <t>テキカク</t>
    </rPh>
    <rPh sb="59" eb="61">
      <t>ハンエイ</t>
    </rPh>
    <rPh sb="68" eb="69">
      <t>カンガ</t>
    </rPh>
    <phoneticPr fontId="5"/>
  </si>
  <si>
    <t>裁決による懲戒（行政処分）は、国民の安全を守るために必要不可欠な事業であり、地方自治体、民間等に委ねる性質のものではない。</t>
    <rPh sb="0" eb="2">
      <t>サイケツ</t>
    </rPh>
    <rPh sb="5" eb="7">
      <t>チョウカイ</t>
    </rPh>
    <rPh sb="8" eb="10">
      <t>ギョウセイ</t>
    </rPh>
    <rPh sb="10" eb="12">
      <t>ショブン</t>
    </rPh>
    <rPh sb="15" eb="17">
      <t>コクミン</t>
    </rPh>
    <rPh sb="18" eb="20">
      <t>アンゼン</t>
    </rPh>
    <rPh sb="21" eb="22">
      <t>マモ</t>
    </rPh>
    <rPh sb="26" eb="28">
      <t>ヒツヨウ</t>
    </rPh>
    <rPh sb="28" eb="31">
      <t>フカケツ</t>
    </rPh>
    <rPh sb="32" eb="34">
      <t>ジギョウ</t>
    </rPh>
    <rPh sb="38" eb="40">
      <t>チホウ</t>
    </rPh>
    <rPh sb="40" eb="43">
      <t>ジチタイ</t>
    </rPh>
    <rPh sb="44" eb="46">
      <t>ミンカン</t>
    </rPh>
    <rPh sb="46" eb="47">
      <t>トウ</t>
    </rPh>
    <rPh sb="48" eb="49">
      <t>ユダ</t>
    </rPh>
    <rPh sb="51" eb="53">
      <t>セイシツ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</si>
  <si>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0" eb="2">
      <t>カイナン</t>
    </rPh>
    <rPh sb="2" eb="5">
      <t>シンパンホウ</t>
    </rPh>
    <rPh sb="6" eb="7">
      <t>モト</t>
    </rPh>
    <rPh sb="9" eb="10">
      <t>オコナ</t>
    </rPh>
    <rPh sb="15" eb="17">
      <t>ジギョウ</t>
    </rPh>
    <rPh sb="21" eb="23">
      <t>サイケツ</t>
    </rPh>
    <rPh sb="27" eb="29">
      <t>チョウカイ</t>
    </rPh>
    <rPh sb="30" eb="32">
      <t>ギョウセイ</t>
    </rPh>
    <rPh sb="32" eb="34">
      <t>ショブン</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</si>
  <si>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一般競争を原則とし、応札者を増やすため、応募要件を見直すなどしており、競争性は十分確保されている。</t>
    <rPh sb="0" eb="2">
      <t>イッパン</t>
    </rPh>
    <rPh sb="2" eb="4">
      <t>キョウソウ</t>
    </rPh>
    <rPh sb="5" eb="7">
      <t>ゲンソク</t>
    </rPh>
    <rPh sb="10" eb="12">
      <t>オウサツ</t>
    </rPh>
    <rPh sb="12" eb="13">
      <t>シャ</t>
    </rPh>
    <rPh sb="14" eb="15">
      <t>フ</t>
    </rPh>
    <rPh sb="20" eb="22">
      <t>オウボ</t>
    </rPh>
    <rPh sb="22" eb="24">
      <t>ヨウケン</t>
    </rPh>
    <rPh sb="25" eb="27">
      <t>ミナオ</t>
    </rPh>
    <rPh sb="35" eb="38">
      <t>キョウソウセイ</t>
    </rPh>
    <rPh sb="39" eb="41">
      <t>ジュウブン</t>
    </rPh>
    <rPh sb="41" eb="43">
      <t>カクホ</t>
    </rPh>
    <phoneticPr fontId="5"/>
  </si>
  <si>
    <t>‐</t>
  </si>
  <si>
    <t>費目・使途について、事業目的に即し、真に必要なものに限定されているかどうか事前に十分精査を行っている。</t>
    <rPh sb="0" eb="2">
      <t>ヒモク</t>
    </rPh>
    <rPh sb="3" eb="5">
      <t>シト</t>
    </rPh>
    <rPh sb="10" eb="12">
      <t>ジギョウ</t>
    </rPh>
    <rPh sb="12" eb="14">
      <t>モクテキ</t>
    </rPh>
    <rPh sb="15" eb="16">
      <t>ソク</t>
    </rPh>
    <rPh sb="18" eb="19">
      <t>シン</t>
    </rPh>
    <rPh sb="20" eb="22">
      <t>ヒツヨウ</t>
    </rPh>
    <rPh sb="26" eb="28">
      <t>ゲンテイ</t>
    </rPh>
    <rPh sb="37" eb="39">
      <t>ジゼン</t>
    </rPh>
    <rPh sb="40" eb="42">
      <t>ジュウブン</t>
    </rPh>
    <rPh sb="42" eb="44">
      <t>セイサ</t>
    </rPh>
    <rPh sb="45" eb="46">
      <t>オコナ</t>
    </rPh>
    <phoneticPr fontId="5"/>
  </si>
  <si>
    <t>必要性・優先度等の精査を厳しく行ったうえで執行し、コスト削減に努めている。</t>
    <rPh sb="0" eb="3">
      <t>ヒツヨウセイ</t>
    </rPh>
    <rPh sb="4" eb="7">
      <t>ユウセンド</t>
    </rPh>
    <rPh sb="7" eb="8">
      <t>トウ</t>
    </rPh>
    <rPh sb="9" eb="11">
      <t>セイサ</t>
    </rPh>
    <rPh sb="12" eb="13">
      <t>キビ</t>
    </rPh>
    <rPh sb="15" eb="16">
      <t>オコナ</t>
    </rPh>
    <rPh sb="21" eb="23">
      <t>シッコウ</t>
    </rPh>
    <rPh sb="28" eb="30">
      <t>サクゲン</t>
    </rPh>
    <rPh sb="31" eb="32">
      <t>ツト</t>
    </rPh>
    <phoneticPr fontId="5"/>
  </si>
  <si>
    <t>事業の効率性において、競争性を十分に確保した調達を行い、また費目・使途が事業目的に即し真に必要なものに限定しているかどうかという展についても、毎年事前に十分な精査を行っているが、さらなる効率性について検討する余地があるとは考えている。</t>
    <rPh sb="0" eb="2">
      <t>ジギョウ</t>
    </rPh>
    <rPh sb="3" eb="6">
      <t>コウリツセイ</t>
    </rPh>
    <rPh sb="11" eb="14">
      <t>キョウソウセイ</t>
    </rPh>
    <rPh sb="15" eb="17">
      <t>ジュウブン</t>
    </rPh>
    <rPh sb="18" eb="20">
      <t>カクホ</t>
    </rPh>
    <rPh sb="22" eb="24">
      <t>チョウタツ</t>
    </rPh>
    <rPh sb="25" eb="26">
      <t>オコナ</t>
    </rPh>
    <rPh sb="30" eb="32">
      <t>ヒモク</t>
    </rPh>
    <rPh sb="33" eb="35">
      <t>シト</t>
    </rPh>
    <rPh sb="36" eb="38">
      <t>ジギョウ</t>
    </rPh>
    <rPh sb="38" eb="40">
      <t>モクテキ</t>
    </rPh>
    <rPh sb="41" eb="42">
      <t>ソク</t>
    </rPh>
    <rPh sb="43" eb="44">
      <t>シン</t>
    </rPh>
    <rPh sb="45" eb="47">
      <t>ヒツヨウ</t>
    </rPh>
    <rPh sb="51" eb="53">
      <t>ゲンテイ</t>
    </rPh>
    <rPh sb="64" eb="65">
      <t>テン</t>
    </rPh>
    <rPh sb="71" eb="73">
      <t>マイトシ</t>
    </rPh>
    <rPh sb="73" eb="75">
      <t>ジゼン</t>
    </rPh>
    <rPh sb="76" eb="78">
      <t>ジュウブン</t>
    </rPh>
    <rPh sb="79" eb="81">
      <t>セイサ</t>
    </rPh>
    <rPh sb="82" eb="83">
      <t>オコナ</t>
    </rPh>
    <rPh sb="93" eb="96">
      <t>コウリツセイ</t>
    </rPh>
    <rPh sb="100" eb="102">
      <t>ケントウ</t>
    </rPh>
    <rPh sb="104" eb="106">
      <t>ヨチ</t>
    </rPh>
    <rPh sb="111" eb="112">
      <t>カンガ</t>
    </rPh>
    <phoneticPr fontId="5"/>
  </si>
  <si>
    <t>海難審判を実施するにあたり、年間に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rPh sb="0" eb="2">
      <t>カイナン</t>
    </rPh>
    <rPh sb="2" eb="4">
      <t>シンパン</t>
    </rPh>
    <rPh sb="5" eb="7">
      <t>ジッシ</t>
    </rPh>
    <rPh sb="14" eb="16">
      <t>ネンカン</t>
    </rPh>
    <rPh sb="17" eb="19">
      <t>シヨウ</t>
    </rPh>
    <rPh sb="21" eb="23">
      <t>キキ</t>
    </rPh>
    <rPh sb="23" eb="24">
      <t>トウ</t>
    </rPh>
    <rPh sb="25" eb="27">
      <t>カクホ</t>
    </rPh>
    <rPh sb="27" eb="28">
      <t>オヨ</t>
    </rPh>
    <rPh sb="29" eb="31">
      <t>ホシュ</t>
    </rPh>
    <rPh sb="37" eb="39">
      <t>コッコ</t>
    </rPh>
    <rPh sb="39" eb="41">
      <t>サイム</t>
    </rPh>
    <rPh sb="41" eb="43">
      <t>フタン</t>
    </rPh>
    <rPh sb="43" eb="45">
      <t>コウイ</t>
    </rPh>
    <rPh sb="46" eb="48">
      <t>カツヨウ</t>
    </rPh>
    <phoneticPr fontId="5"/>
  </si>
  <si>
    <t>465</t>
    <phoneticPr fontId="5"/>
  </si>
  <si>
    <t>440</t>
    <phoneticPr fontId="5"/>
  </si>
  <si>
    <t>475</t>
    <phoneticPr fontId="5"/>
  </si>
  <si>
    <t>200</t>
    <phoneticPr fontId="5"/>
  </si>
  <si>
    <t>194</t>
    <phoneticPr fontId="5"/>
  </si>
  <si>
    <t>198</t>
    <phoneticPr fontId="5"/>
  </si>
  <si>
    <t>199</t>
    <phoneticPr fontId="5"/>
  </si>
  <si>
    <t>A.（株）リコー</t>
    <rPh sb="3" eb="4">
      <t>カブ</t>
    </rPh>
    <phoneticPr fontId="5"/>
  </si>
  <si>
    <t>複合機賃貸借及び保守料</t>
    <rPh sb="0" eb="3">
      <t>フクゴウキ</t>
    </rPh>
    <rPh sb="3" eb="6">
      <t>チンタイシャク</t>
    </rPh>
    <rPh sb="6" eb="7">
      <t>オヨ</t>
    </rPh>
    <rPh sb="8" eb="11">
      <t>ホシュリョウ</t>
    </rPh>
    <phoneticPr fontId="5"/>
  </si>
  <si>
    <t>B.日本郵便株式会社</t>
    <rPh sb="2" eb="4">
      <t>ニホン</t>
    </rPh>
    <rPh sb="4" eb="6">
      <t>ユウビン</t>
    </rPh>
    <rPh sb="6" eb="10">
      <t>カブシキガイシャ</t>
    </rPh>
    <phoneticPr fontId="5"/>
  </si>
  <si>
    <t>郵便料金</t>
    <rPh sb="0" eb="2">
      <t>ユウビン</t>
    </rPh>
    <rPh sb="2" eb="4">
      <t>リョウキン</t>
    </rPh>
    <phoneticPr fontId="5"/>
  </si>
  <si>
    <t>日本郵便株式会社</t>
    <rPh sb="0" eb="2">
      <t>ニホン</t>
    </rPh>
    <rPh sb="2" eb="4">
      <t>ユウビン</t>
    </rPh>
    <rPh sb="4" eb="8">
      <t>カブシキガイシャ</t>
    </rPh>
    <phoneticPr fontId="5"/>
  </si>
  <si>
    <t>郵便料</t>
    <rPh sb="0" eb="2">
      <t>ユウビン</t>
    </rPh>
    <rPh sb="2" eb="3">
      <t>リョウ</t>
    </rPh>
    <phoneticPr fontId="5"/>
  </si>
  <si>
    <r>
      <t>N</t>
    </r>
    <r>
      <rPr>
        <sz val="11"/>
        <rFont val="ＭＳ Ｐゴシック"/>
        <family val="3"/>
        <charset val="128"/>
      </rPr>
      <t>TTコミュニケーションズ（株）</t>
    </r>
    <rPh sb="14" eb="15">
      <t>カブ</t>
    </rPh>
    <phoneticPr fontId="5"/>
  </si>
  <si>
    <t>通信回線利用料</t>
    <rPh sb="0" eb="2">
      <t>ツウシン</t>
    </rPh>
    <rPh sb="2" eb="4">
      <t>カイセン</t>
    </rPh>
    <rPh sb="4" eb="7">
      <t>リヨウリョウ</t>
    </rPh>
    <phoneticPr fontId="5"/>
  </si>
  <si>
    <t>西日本電信電話株式会社</t>
    <rPh sb="0" eb="3">
      <t>ニシニホン</t>
    </rPh>
    <rPh sb="3" eb="5">
      <t>デンシン</t>
    </rPh>
    <rPh sb="5" eb="7">
      <t>デンワ</t>
    </rPh>
    <rPh sb="7" eb="11">
      <t>カブシキガイシャ</t>
    </rPh>
    <phoneticPr fontId="5"/>
  </si>
  <si>
    <t>東日本電信電話株式会社</t>
    <rPh sb="0" eb="3">
      <t>ヒガシニホン</t>
    </rPh>
    <rPh sb="3" eb="5">
      <t>デンシン</t>
    </rPh>
    <rPh sb="5" eb="7">
      <t>デンワ</t>
    </rPh>
    <rPh sb="7" eb="9">
      <t>カブシキ</t>
    </rPh>
    <rPh sb="9" eb="11">
      <t>カイシャ</t>
    </rPh>
    <phoneticPr fontId="5"/>
  </si>
  <si>
    <t>（株）リコー</t>
    <rPh sb="1" eb="2">
      <t>カブ</t>
    </rPh>
    <phoneticPr fontId="5"/>
  </si>
  <si>
    <t>三洋商事（株）</t>
    <rPh sb="0" eb="2">
      <t>サンヨウ</t>
    </rPh>
    <rPh sb="2" eb="4">
      <t>ショウジ</t>
    </rPh>
    <rPh sb="5" eb="6">
      <t>カブ</t>
    </rPh>
    <phoneticPr fontId="5"/>
  </si>
  <si>
    <t>キャノンマーケティングジャパン株式会社</t>
    <rPh sb="15" eb="17">
      <t>カブシキ</t>
    </rPh>
    <rPh sb="17" eb="19">
      <t>カイシャ</t>
    </rPh>
    <phoneticPr fontId="5"/>
  </si>
  <si>
    <t>トナー他購入</t>
    <rPh sb="3" eb="4">
      <t>ホカ</t>
    </rPh>
    <rPh sb="4" eb="6">
      <t>コウニュウ</t>
    </rPh>
    <phoneticPr fontId="5"/>
  </si>
  <si>
    <t>会計課との共同契約</t>
    <rPh sb="0" eb="3">
      <t>カイケイカ</t>
    </rPh>
    <rPh sb="5" eb="7">
      <t>キョウドウ</t>
    </rPh>
    <rPh sb="7" eb="9">
      <t>ケイヤク</t>
    </rPh>
    <phoneticPr fontId="5"/>
  </si>
  <si>
    <t>消耗品の購入</t>
    <rPh sb="0" eb="3">
      <t>ショウモウヒン</t>
    </rPh>
    <rPh sb="4" eb="6">
      <t>コウニュウ</t>
    </rPh>
    <phoneticPr fontId="5"/>
  </si>
  <si>
    <t>（株）サンポー</t>
    <rPh sb="1" eb="2">
      <t>カブ</t>
    </rPh>
    <phoneticPr fontId="5"/>
  </si>
  <si>
    <t>日本総合システム株式会社</t>
    <rPh sb="0" eb="2">
      <t>ニホン</t>
    </rPh>
    <rPh sb="2" eb="4">
      <t>ソウゴウ</t>
    </rPh>
    <rPh sb="8" eb="12">
      <t>カブシキガイシャ</t>
    </rPh>
    <phoneticPr fontId="5"/>
  </si>
  <si>
    <t>電子海図の購入</t>
    <rPh sb="0" eb="2">
      <t>デンシ</t>
    </rPh>
    <rPh sb="2" eb="4">
      <t>カイズ</t>
    </rPh>
    <rPh sb="5" eb="7">
      <t>コウニュウ</t>
    </rPh>
    <phoneticPr fontId="5"/>
  </si>
  <si>
    <t>株式会社島田電気商会長崎営業所</t>
    <rPh sb="0" eb="2">
      <t>カブシキ</t>
    </rPh>
    <rPh sb="2" eb="4">
      <t>カイシャ</t>
    </rPh>
    <rPh sb="4" eb="6">
      <t>シマダ</t>
    </rPh>
    <rPh sb="6" eb="8">
      <t>デンキ</t>
    </rPh>
    <rPh sb="8" eb="10">
      <t>ショウカイ</t>
    </rPh>
    <rPh sb="10" eb="12">
      <t>ナガサキ</t>
    </rPh>
    <rPh sb="12" eb="15">
      <t>エイギョウショ</t>
    </rPh>
    <phoneticPr fontId="5"/>
  </si>
  <si>
    <t>審判廷等施設の改修</t>
    <rPh sb="0" eb="2">
      <t>シンパン</t>
    </rPh>
    <rPh sb="2" eb="3">
      <t>テイ</t>
    </rPh>
    <rPh sb="3" eb="4">
      <t>トウ</t>
    </rPh>
    <rPh sb="4" eb="6">
      <t>シセツ</t>
    </rPh>
    <rPh sb="7" eb="9">
      <t>カイシュウ</t>
    </rPh>
    <phoneticPr fontId="5"/>
  </si>
  <si>
    <t>株式会社ゲイツオンホールディングス</t>
    <rPh sb="0" eb="4">
      <t>カブシキガイシャ</t>
    </rPh>
    <phoneticPr fontId="5"/>
  </si>
  <si>
    <t>ソニービジネスソリューション株式会社</t>
    <rPh sb="14" eb="18">
      <t>カブシキガイシャ</t>
    </rPh>
    <phoneticPr fontId="5"/>
  </si>
  <si>
    <t>（株）フォーサイト</t>
    <rPh sb="1" eb="2">
      <t>カブ</t>
    </rPh>
    <phoneticPr fontId="5"/>
  </si>
  <si>
    <t>財団法人新日本検定協会</t>
    <rPh sb="0" eb="4">
      <t>ザイダンホウジン</t>
    </rPh>
    <rPh sb="4" eb="7">
      <t>シンニホン</t>
    </rPh>
    <rPh sb="7" eb="9">
      <t>ケンテイ</t>
    </rPh>
    <rPh sb="9" eb="11">
      <t>キョウカイ</t>
    </rPh>
    <phoneticPr fontId="5"/>
  </si>
  <si>
    <t>業務支援ソフトウェアの保守業務</t>
    <rPh sb="0" eb="2">
      <t>ギョウム</t>
    </rPh>
    <rPh sb="2" eb="4">
      <t>シエン</t>
    </rPh>
    <rPh sb="11" eb="13">
      <t>ホシュ</t>
    </rPh>
    <rPh sb="13" eb="15">
      <t>ギョウム</t>
    </rPh>
    <phoneticPr fontId="5"/>
  </si>
  <si>
    <t>備品の購入</t>
    <rPh sb="0" eb="2">
      <t>ビヒン</t>
    </rPh>
    <rPh sb="3" eb="5">
      <t>コウニュウ</t>
    </rPh>
    <phoneticPr fontId="5"/>
  </si>
  <si>
    <t>鑑定の委託</t>
    <rPh sb="0" eb="2">
      <t>カンテイ</t>
    </rPh>
    <rPh sb="3" eb="5">
      <t>イタク</t>
    </rPh>
    <phoneticPr fontId="5"/>
  </si>
  <si>
    <t>（株）レム・サプライ</t>
    <rPh sb="1" eb="2">
      <t>カブ</t>
    </rPh>
    <phoneticPr fontId="5"/>
  </si>
  <si>
    <t>株式会社エムア</t>
    <rPh sb="0" eb="2">
      <t>カブシキ</t>
    </rPh>
    <rPh sb="2" eb="4">
      <t>カイシャ</t>
    </rPh>
    <phoneticPr fontId="5"/>
  </si>
  <si>
    <t>日本コンベンションサービス（株）</t>
    <rPh sb="0" eb="2">
      <t>ニホン</t>
    </rPh>
    <rPh sb="14" eb="15">
      <t>カブ</t>
    </rPh>
    <phoneticPr fontId="5"/>
  </si>
  <si>
    <t>個人Ａ</t>
    <rPh sb="0" eb="2">
      <t>コジン</t>
    </rPh>
    <phoneticPr fontId="5"/>
  </si>
  <si>
    <t>東京反訳株式会社</t>
    <rPh sb="0" eb="4">
      <t>トウキョウハンヤク</t>
    </rPh>
    <rPh sb="4" eb="6">
      <t>カブシキ</t>
    </rPh>
    <rPh sb="6" eb="8">
      <t>カイシャ</t>
    </rPh>
    <phoneticPr fontId="5"/>
  </si>
  <si>
    <t>国際通訳（株）</t>
    <rPh sb="0" eb="2">
      <t>コクサイ</t>
    </rPh>
    <rPh sb="2" eb="4">
      <t>ツウヤク</t>
    </rPh>
    <rPh sb="5" eb="6">
      <t>カブ</t>
    </rPh>
    <phoneticPr fontId="5"/>
  </si>
  <si>
    <t>株式会社インターグループ</t>
    <rPh sb="0" eb="2">
      <t>カブシキ</t>
    </rPh>
    <rPh sb="2" eb="4">
      <t>カイシャ</t>
    </rPh>
    <phoneticPr fontId="5"/>
  </si>
  <si>
    <t>個人Ｂ</t>
    <rPh sb="0" eb="2">
      <t>コジン</t>
    </rPh>
    <phoneticPr fontId="5"/>
  </si>
  <si>
    <t>翻訳料</t>
    <rPh sb="0" eb="3">
      <t>ホンヤクリョウ</t>
    </rPh>
    <phoneticPr fontId="5"/>
  </si>
  <si>
    <t>反訳料</t>
    <rPh sb="0" eb="2">
      <t>ハンヤク</t>
    </rPh>
    <rPh sb="2" eb="3">
      <t>リョウ</t>
    </rPh>
    <phoneticPr fontId="5"/>
  </si>
  <si>
    <t>印刷代</t>
    <rPh sb="0" eb="3">
      <t>インサツダイ</t>
    </rPh>
    <phoneticPr fontId="5"/>
  </si>
  <si>
    <t>翻訳及び通訳料</t>
    <rPh sb="0" eb="2">
      <t>ホンヤク</t>
    </rPh>
    <rPh sb="2" eb="3">
      <t>オヨ</t>
    </rPh>
    <rPh sb="4" eb="6">
      <t>ツウヤク</t>
    </rPh>
    <rPh sb="6" eb="7">
      <t>リョウ</t>
    </rPh>
    <phoneticPr fontId="5"/>
  </si>
  <si>
    <t>通訳料</t>
    <rPh sb="0" eb="2">
      <t>ツウヤク</t>
    </rPh>
    <rPh sb="2" eb="3">
      <t>リョウ</t>
    </rPh>
    <phoneticPr fontId="5"/>
  </si>
  <si>
    <t>紙海図の購入</t>
    <rPh sb="0" eb="1">
      <t>カミ</t>
    </rPh>
    <rPh sb="1" eb="3">
      <t>カイズ</t>
    </rPh>
    <rPh sb="4" eb="6">
      <t>コウニュウ</t>
    </rPh>
    <phoneticPr fontId="5"/>
  </si>
  <si>
    <t>理事官１月あたりの申立て件数、１.３件</t>
    <rPh sb="0" eb="3">
      <t>リジカン</t>
    </rPh>
    <rPh sb="4" eb="5">
      <t>ツキ</t>
    </rPh>
    <rPh sb="9" eb="11">
      <t>モウシタ</t>
    </rPh>
    <rPh sb="12" eb="14">
      <t>ケンスウ</t>
    </rPh>
    <rPh sb="18" eb="19">
      <t>ケン</t>
    </rPh>
    <phoneticPr fontId="5"/>
  </si>
  <si>
    <t>25,906,000/337</t>
    <phoneticPr fontId="5"/>
  </si>
  <si>
    <t>外部有識者の所見に基づき、事業目的である海難の防止により即したアウトカムを設定すべき。</t>
    <rPh sb="0" eb="2">
      <t>ガイブ</t>
    </rPh>
    <rPh sb="2" eb="5">
      <t>ユウシキシャ</t>
    </rPh>
    <rPh sb="6" eb="8">
      <t>ショケン</t>
    </rPh>
    <rPh sb="9" eb="10">
      <t>モト</t>
    </rPh>
    <rPh sb="13" eb="15">
      <t>ジギョウ</t>
    </rPh>
    <rPh sb="15" eb="17">
      <t>モクテキ</t>
    </rPh>
    <rPh sb="20" eb="22">
      <t>カイナン</t>
    </rPh>
    <rPh sb="23" eb="25">
      <t>ボウシ</t>
    </rPh>
    <rPh sb="28" eb="29">
      <t>ソク</t>
    </rPh>
    <rPh sb="37" eb="39">
      <t>セッテイ</t>
    </rPh>
    <phoneticPr fontId="5"/>
  </si>
  <si>
    <t>国が行うべき事業であり，事業目的は妥当である．アウトカム指標について，目標より実績が少ない場合に達成度90%などと記載されているが，海難審判の申し立ては少ない方が社会善なのではと思われる．このアウトカムの「目標」が何を意味するのか検討を要するのでは？</t>
    <phoneticPr fontId="5"/>
  </si>
  <si>
    <t>事業目的である「海難の防止」を認識しやくするため、アウトカムの数値を「申立件数」から「立件件数」に変更し、新たに初期値と削減目標を設定することとした。</t>
    <rPh sb="0" eb="2">
      <t>ジギョウ</t>
    </rPh>
    <rPh sb="2" eb="4">
      <t>モクテキ</t>
    </rPh>
    <rPh sb="8" eb="10">
      <t>カイナン</t>
    </rPh>
    <rPh sb="11" eb="13">
      <t>ボウシ</t>
    </rPh>
    <rPh sb="15" eb="17">
      <t>ニンシキ</t>
    </rPh>
    <rPh sb="31" eb="33">
      <t>スウチ</t>
    </rPh>
    <rPh sb="35" eb="37">
      <t>モウシタ</t>
    </rPh>
    <rPh sb="37" eb="39">
      <t>ケンスウ</t>
    </rPh>
    <rPh sb="43" eb="45">
      <t>リッケン</t>
    </rPh>
    <rPh sb="45" eb="47">
      <t>ケンスウ</t>
    </rPh>
    <rPh sb="49" eb="51">
      <t>ヘンコウ</t>
    </rPh>
    <rPh sb="53" eb="54">
      <t>アラ</t>
    </rPh>
    <rPh sb="56" eb="59">
      <t>ショキチ</t>
    </rPh>
    <rPh sb="60" eb="62">
      <t>サクゲン</t>
    </rPh>
    <rPh sb="62" eb="64">
      <t>モクヒョウ</t>
    </rPh>
    <rPh sb="65" eb="67">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</si>
</sst>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123825</xdr:colOff>
      <xdr:row>740</xdr:row>
      <xdr:rowOff>19049</xdr:rowOff>
    </xdr:from>
    <xdr:to>
      <xdr:col>36</xdr:col>
      <xdr:colOff>67630</xdr:colOff>
      <xdr:row>762</xdr:row>
      <xdr:rowOff>205009</xdr:rowOff>
    </xdr:to>
    <xdr:grpSp>
      <xdr:nvGrpSpPr>
        <xdr:cNvPr id="22" name="グループ化 47"/>
        <xdr:cNvGrpSpPr>
          <a:grpSpLocks noChangeAspect="1"/>
        </xdr:cNvGrpSpPr>
      </xdr:nvGrpSpPr>
      <xdr:grpSpPr bwMode="auto">
        <a:xfrm>
          <a:off x="3578225" y="38715949"/>
          <a:ext cx="3804605" cy="8936260"/>
          <a:chOff x="2565400" y="28616275"/>
          <a:chExt cx="3126633" cy="5303186"/>
        </a:xfrm>
      </xdr:grpSpPr>
      <xdr:sp macro="" textlink="">
        <xdr:nvSpPr>
          <xdr:cNvPr id="23" name="正方形/長方形 22"/>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3.9</a:t>
            </a:r>
            <a:r>
              <a:rPr kumimoji="1" lang="ja-JP" altLang="en-US" sz="1100"/>
              <a:t>百万円　（</a:t>
            </a:r>
            <a:r>
              <a:rPr kumimoji="1" lang="en-US" altLang="ja-JP" sz="1100"/>
              <a:t>4</a:t>
            </a:r>
            <a:r>
              <a:rPr kumimoji="1" lang="ja-JP" altLang="en-US" sz="1100"/>
              <a:t>社）</a:t>
            </a:r>
          </a:p>
        </xdr:txBody>
      </xdr:sp>
      <xdr:grpSp>
        <xdr:nvGrpSpPr>
          <xdr:cNvPr id="24" name="グループ化 24"/>
          <xdr:cNvGrpSpPr>
            <a:grpSpLocks/>
          </xdr:cNvGrpSpPr>
        </xdr:nvGrpSpPr>
        <xdr:grpSpPr bwMode="auto">
          <a:xfrm>
            <a:off x="2565400" y="28616275"/>
            <a:ext cx="3126633" cy="5303186"/>
            <a:chOff x="2565400" y="28616275"/>
            <a:chExt cx="3126633" cy="5303186"/>
          </a:xfrm>
        </xdr:grpSpPr>
        <xdr:sp macro="" textlink="">
          <xdr:nvSpPr>
            <xdr:cNvPr id="25" name="正方形/長方形 24"/>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25.7</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26"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1.1</a:t>
              </a:r>
              <a:r>
                <a:rPr kumimoji="1" lang="ja-JP" altLang="en-US" sz="1100"/>
                <a:t>百万円　（</a:t>
              </a:r>
              <a:r>
                <a:rPr kumimoji="1" lang="en-US" altLang="ja-JP" sz="1100"/>
                <a:t>8</a:t>
              </a:r>
              <a:r>
                <a:rPr kumimoji="1" lang="ja-JP" altLang="en-US" sz="1100"/>
                <a:t>社）</a:t>
              </a:r>
              <a:endParaRPr kumimoji="1" lang="en-US" altLang="ja-JP" sz="1100"/>
            </a:p>
          </xdr:txBody>
        </xdr:sp>
        <xdr:sp macro="" textlink="">
          <xdr:nvSpPr>
            <xdr:cNvPr id="27" name="正方形/長方形 26"/>
            <xdr:cNvSpPr/>
          </xdr:nvSpPr>
          <xdr:spPr>
            <a:xfrm>
              <a:off x="3294671" y="33406102"/>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9.5</a:t>
              </a:r>
              <a:r>
                <a:rPr kumimoji="1" lang="ja-JP" altLang="en-US" sz="1100"/>
                <a:t>百万円</a:t>
              </a:r>
              <a:endParaRPr kumimoji="1" lang="en-US" altLang="ja-JP" sz="1100"/>
            </a:p>
          </xdr:txBody>
        </xdr:sp>
        <xdr:sp macro="" textlink="">
          <xdr:nvSpPr>
            <xdr:cNvPr id="28" name="正方形/長方形 27"/>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10.8</a:t>
              </a:r>
              <a:r>
                <a:rPr kumimoji="1" lang="ja-JP" altLang="en-US" sz="1100"/>
                <a:t>百万円　（</a:t>
              </a:r>
              <a:r>
                <a:rPr kumimoji="1" lang="en-US" altLang="ja-JP" sz="1100"/>
                <a:t>55</a:t>
              </a:r>
              <a:r>
                <a:rPr kumimoji="1" lang="ja-JP" altLang="en-US" sz="1100"/>
                <a:t>社）</a:t>
              </a:r>
            </a:p>
          </xdr:txBody>
        </xdr:sp>
        <xdr:cxnSp macro="">
          <xdr:nvCxnSpPr>
            <xdr:cNvPr id="29" name="直線矢印コネクタ 28"/>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随意契約（少額）等</a:t>
              </a:r>
              <a:r>
                <a:rPr kumimoji="1" lang="en-US" altLang="ja-JP" sz="1050"/>
                <a:t>】</a:t>
              </a:r>
              <a:endParaRPr kumimoji="1" lang="ja-JP" altLang="en-US" sz="1050"/>
            </a:p>
          </xdr:txBody>
        </xdr:sp>
        <xdr:sp macro="" textlink="">
          <xdr:nvSpPr>
            <xdr:cNvPr id="33" name="正方形/長方形 32"/>
            <xdr:cNvSpPr/>
          </xdr:nvSpPr>
          <xdr:spPr>
            <a:xfrm>
              <a:off x="2893760" y="33763624"/>
              <a:ext cx="2798273"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34" name="正方形/長方形 33"/>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35" name="正方形/長方形 34"/>
            <xdr:cNvSpPr/>
          </xdr:nvSpPr>
          <xdr:spPr>
            <a:xfrm>
              <a:off x="3539693" y="33217889"/>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36" name="正方形/長方形 35"/>
            <xdr:cNvSpPr/>
          </xdr:nvSpPr>
          <xdr:spPr>
            <a:xfrm>
              <a:off x="3310432" y="32891638"/>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37" name="正方形/長方形 17"/>
            <xdr:cNvSpPr/>
          </xdr:nvSpPr>
          <xdr:spPr>
            <a:xfrm>
              <a:off x="3269144" y="31736695"/>
              <a:ext cx="1286293"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38" name="正方形/長方形 18"/>
            <xdr:cNvSpPr/>
          </xdr:nvSpPr>
          <xdr:spPr>
            <a:xfrm>
              <a:off x="3466650" y="30608614"/>
              <a:ext cx="1797468"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物品購入・役務の提供等</a:t>
              </a:r>
              <a:r>
                <a:rPr kumimoji="1" lang="en-US" altLang="ja-JP" sz="1050"/>
                <a:t>〕</a:t>
              </a:r>
              <a:endParaRPr kumimoji="1" lang="ja-JP" altLang="en-US" sz="1050"/>
            </a:p>
          </xdr:txBody>
        </xdr:sp>
        <xdr:sp macro="" textlink="">
          <xdr:nvSpPr>
            <xdr:cNvPr id="39" name="正方形/長方形 20"/>
            <xdr:cNvSpPr/>
          </xdr:nvSpPr>
          <xdr:spPr>
            <a:xfrm>
              <a:off x="3475964" y="32380660"/>
              <a:ext cx="1547154"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40"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41"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grpSp>
    </xdr:grpSp>
    <xdr:clientData/>
  </xdr:twoCellAnchor>
  <xdr:twoCellAnchor>
    <xdr:from>
      <xdr:col>18</xdr:col>
      <xdr:colOff>190500</xdr:colOff>
      <xdr:row>743</xdr:row>
      <xdr:rowOff>276225</xdr:rowOff>
    </xdr:from>
    <xdr:to>
      <xdr:col>18</xdr:col>
      <xdr:colOff>190500</xdr:colOff>
      <xdr:row>756</xdr:row>
      <xdr:rowOff>57151</xdr:rowOff>
    </xdr:to>
    <xdr:cxnSp macro="">
      <xdr:nvCxnSpPr>
        <xdr:cNvPr id="46" name="直線コネクタ 45"/>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200</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32</v>
      </c>
      <c r="Q13" s="98"/>
      <c r="R13" s="98"/>
      <c r="S13" s="98"/>
      <c r="T13" s="98"/>
      <c r="U13" s="98"/>
      <c r="V13" s="99"/>
      <c r="W13" s="97">
        <v>27</v>
      </c>
      <c r="X13" s="98"/>
      <c r="Y13" s="98"/>
      <c r="Z13" s="98"/>
      <c r="AA13" s="98"/>
      <c r="AB13" s="98"/>
      <c r="AC13" s="99"/>
      <c r="AD13" s="97">
        <v>28</v>
      </c>
      <c r="AE13" s="98"/>
      <c r="AF13" s="98"/>
      <c r="AG13" s="98"/>
      <c r="AH13" s="98"/>
      <c r="AI13" s="98"/>
      <c r="AJ13" s="99"/>
      <c r="AK13" s="97">
        <v>26</v>
      </c>
      <c r="AL13" s="98"/>
      <c r="AM13" s="98"/>
      <c r="AN13" s="98"/>
      <c r="AO13" s="98"/>
      <c r="AP13" s="98"/>
      <c r="AQ13" s="99"/>
      <c r="AR13" s="94">
        <v>27.024000000000001</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32</v>
      </c>
      <c r="Q18" s="104"/>
      <c r="R18" s="104"/>
      <c r="S18" s="104"/>
      <c r="T18" s="104"/>
      <c r="U18" s="104"/>
      <c r="V18" s="105"/>
      <c r="W18" s="103">
        <f>SUM(W13:AC17)</f>
        <v>27</v>
      </c>
      <c r="X18" s="104"/>
      <c r="Y18" s="104"/>
      <c r="Z18" s="104"/>
      <c r="AA18" s="104"/>
      <c r="AB18" s="104"/>
      <c r="AC18" s="105"/>
      <c r="AD18" s="103">
        <f>SUM(AD13:AJ17)</f>
        <v>28</v>
      </c>
      <c r="AE18" s="104"/>
      <c r="AF18" s="104"/>
      <c r="AG18" s="104"/>
      <c r="AH18" s="104"/>
      <c r="AI18" s="104"/>
      <c r="AJ18" s="105"/>
      <c r="AK18" s="103">
        <f>SUM(AK13:AQ17)</f>
        <v>26</v>
      </c>
      <c r="AL18" s="104"/>
      <c r="AM18" s="104"/>
      <c r="AN18" s="104"/>
      <c r="AO18" s="104"/>
      <c r="AP18" s="104"/>
      <c r="AQ18" s="105"/>
      <c r="AR18" s="103">
        <f>SUM(AR13:AX17)</f>
        <v>27.024000000000001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28</v>
      </c>
      <c r="Q19" s="98"/>
      <c r="R19" s="98"/>
      <c r="S19" s="98"/>
      <c r="T19" s="98"/>
      <c r="U19" s="98"/>
      <c r="V19" s="99"/>
      <c r="W19" s="97">
        <v>26</v>
      </c>
      <c r="X19" s="98"/>
      <c r="Y19" s="98"/>
      <c r="Z19" s="98"/>
      <c r="AA19" s="98"/>
      <c r="AB19" s="98"/>
      <c r="AC19" s="99"/>
      <c r="AD19" s="97">
        <v>26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0.875</v>
      </c>
      <c r="Q20" s="539"/>
      <c r="R20" s="539"/>
      <c r="S20" s="539"/>
      <c r="T20" s="539"/>
      <c r="U20" s="539"/>
      <c r="V20" s="539"/>
      <c r="W20" s="539">
        <f t="shared" ref="W20" si="0">IF(W18=0, "-", SUM(W19)/W18)</f>
        <v>0.96296296296296291</v>
      </c>
      <c r="X20" s="539"/>
      <c r="Y20" s="539"/>
      <c r="Z20" s="539"/>
      <c r="AA20" s="539"/>
      <c r="AB20" s="539"/>
      <c r="AC20" s="539"/>
      <c r="AD20" s="539">
        <f t="shared" ref="AD20" si="1">IF(AD18=0, "-", SUM(AD19)/AD18)</f>
        <v>0.9285714285714286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0.875</v>
      </c>
      <c r="Q21" s="539"/>
      <c r="R21" s="539"/>
      <c r="S21" s="539"/>
      <c r="T21" s="539"/>
      <c r="U21" s="539"/>
      <c r="V21" s="539"/>
      <c r="W21" s="539">
        <f t="shared" ref="W21" si="2">IF(W19=0, "-", SUM(W19)/SUM(W13,W14))</f>
        <v>0.96296296296296291</v>
      </c>
      <c r="X21" s="539"/>
      <c r="Y21" s="539"/>
      <c r="Z21" s="539"/>
      <c r="AA21" s="539"/>
      <c r="AB21" s="539"/>
      <c r="AC21" s="539"/>
      <c r="AD21" s="539">
        <f t="shared" ref="AD21" si="3">IF(AD19=0, "-", SUM(AD19)/SUM(AD13,AD14))</f>
        <v>0.9285714285714286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0.4</v>
      </c>
      <c r="Q23" s="95"/>
      <c r="R23" s="95"/>
      <c r="S23" s="95"/>
      <c r="T23" s="95"/>
      <c r="U23" s="95"/>
      <c r="V23" s="96"/>
      <c r="W23" s="94">
        <v>0.40400000000000003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0.84399999999999997</v>
      </c>
      <c r="Q24" s="98"/>
      <c r="R24" s="98"/>
      <c r="S24" s="98"/>
      <c r="T24" s="98"/>
      <c r="U24" s="98"/>
      <c r="V24" s="99"/>
      <c r="W24" s="97">
        <v>0.84399999999999997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8.9540000000000006</v>
      </c>
      <c r="Q25" s="98"/>
      <c r="R25" s="98"/>
      <c r="S25" s="98"/>
      <c r="T25" s="98"/>
      <c r="U25" s="98"/>
      <c r="V25" s="99"/>
      <c r="W25" s="97">
        <v>8.9540000000000006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0.19400000000000001</v>
      </c>
      <c r="Q26" s="98"/>
      <c r="R26" s="98"/>
      <c r="S26" s="98"/>
      <c r="T26" s="98"/>
      <c r="U26" s="98"/>
      <c r="V26" s="99"/>
      <c r="W26" s="97">
        <v>0.19400000000000001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15.393000000000001</v>
      </c>
      <c r="Q27" s="98"/>
      <c r="R27" s="98"/>
      <c r="S27" s="98"/>
      <c r="T27" s="98"/>
      <c r="U27" s="98"/>
      <c r="V27" s="99"/>
      <c r="W27" s="97">
        <v>16.510999999999999</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0.21499999999999631</v>
      </c>
      <c r="Q28" s="104"/>
      <c r="R28" s="104"/>
      <c r="S28" s="104"/>
      <c r="T28" s="104"/>
      <c r="U28" s="104"/>
      <c r="V28" s="105"/>
      <c r="W28" s="103">
        <f>W29-SUM(W23:W27)</f>
        <v>0.11700000000000088</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v>
      </c>
      <c r="Q29" s="226"/>
      <c r="R29" s="226"/>
      <c r="S29" s="226"/>
      <c r="T29" s="226"/>
      <c r="U29" s="226"/>
      <c r="V29" s="227"/>
      <c r="W29" s="225">
        <f>AR13</f>
        <v>27.024000000000001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v>30</v>
      </c>
      <c r="AR31" s="133"/>
      <c r="AS31" s="134" t="s">
        <v>356</v>
      </c>
      <c r="AT31" s="169"/>
      <c r="AU31" s="269"/>
      <c r="AV31" s="269"/>
      <c r="AW31" s="378" t="s">
        <v>300</v>
      </c>
      <c r="AX31" s="379"/>
    </row>
    <row r="32" spans="1:50" ht="23.25" customHeight="1" x14ac:dyDescent="0.15">
      <c r="A32" s="515"/>
      <c r="B32" s="513"/>
      <c r="C32" s="513"/>
      <c r="D32" s="513"/>
      <c r="E32" s="513"/>
      <c r="F32" s="514"/>
      <c r="G32" s="540" t="s">
        <v>638</v>
      </c>
      <c r="H32" s="541"/>
      <c r="I32" s="541"/>
      <c r="J32" s="541"/>
      <c r="K32" s="541"/>
      <c r="L32" s="541"/>
      <c r="M32" s="541"/>
      <c r="N32" s="541"/>
      <c r="O32" s="542"/>
      <c r="P32" s="158" t="s">
        <v>564</v>
      </c>
      <c r="Q32" s="158"/>
      <c r="R32" s="158"/>
      <c r="S32" s="158"/>
      <c r="T32" s="158"/>
      <c r="U32" s="158"/>
      <c r="V32" s="158"/>
      <c r="W32" s="158"/>
      <c r="X32" s="229"/>
      <c r="Y32" s="337" t="s">
        <v>12</v>
      </c>
      <c r="Z32" s="549"/>
      <c r="AA32" s="550"/>
      <c r="AB32" s="551" t="s">
        <v>565</v>
      </c>
      <c r="AC32" s="551"/>
      <c r="AD32" s="551"/>
      <c r="AE32" s="363">
        <v>336</v>
      </c>
      <c r="AF32" s="364"/>
      <c r="AG32" s="364"/>
      <c r="AH32" s="364"/>
      <c r="AI32" s="363">
        <v>290</v>
      </c>
      <c r="AJ32" s="364"/>
      <c r="AK32" s="364"/>
      <c r="AL32" s="364"/>
      <c r="AM32" s="363">
        <v>300</v>
      </c>
      <c r="AN32" s="364"/>
      <c r="AO32" s="364"/>
      <c r="AP32" s="364"/>
      <c r="AQ32" s="100" t="s">
        <v>569</v>
      </c>
      <c r="AR32" s="101"/>
      <c r="AS32" s="101"/>
      <c r="AT32" s="102"/>
      <c r="AU32" s="364"/>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v>359</v>
      </c>
      <c r="AF33" s="364"/>
      <c r="AG33" s="364"/>
      <c r="AH33" s="364"/>
      <c r="AI33" s="363">
        <v>343</v>
      </c>
      <c r="AJ33" s="364"/>
      <c r="AK33" s="364"/>
      <c r="AL33" s="364"/>
      <c r="AM33" s="363">
        <v>328</v>
      </c>
      <c r="AN33" s="364"/>
      <c r="AO33" s="364"/>
      <c r="AP33" s="364"/>
      <c r="AQ33" s="100">
        <v>359</v>
      </c>
      <c r="AR33" s="101"/>
      <c r="AS33" s="101"/>
      <c r="AT33" s="102"/>
      <c r="AU33" s="364"/>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93.6</v>
      </c>
      <c r="AF34" s="364"/>
      <c r="AG34" s="364"/>
      <c r="AH34" s="364"/>
      <c r="AI34" s="363">
        <v>84.5</v>
      </c>
      <c r="AJ34" s="364"/>
      <c r="AK34" s="364"/>
      <c r="AL34" s="364"/>
      <c r="AM34" s="363">
        <v>91.5</v>
      </c>
      <c r="AN34" s="364"/>
      <c r="AO34" s="364"/>
      <c r="AP34" s="364"/>
      <c r="AQ34" s="100" t="s">
        <v>569</v>
      </c>
      <c r="AR34" s="101"/>
      <c r="AS34" s="101"/>
      <c r="AT34" s="102"/>
      <c r="AU34" s="364"/>
      <c r="AV34" s="364"/>
      <c r="AW34" s="364"/>
      <c r="AX34" s="366"/>
    </row>
    <row r="35" spans="1:50" ht="23.25" customHeight="1" x14ac:dyDescent="0.15">
      <c r="A35" s="900" t="s">
        <v>527</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3">
        <v>349</v>
      </c>
      <c r="AF101" s="364"/>
      <c r="AG101" s="364"/>
      <c r="AH101" s="365"/>
      <c r="AI101" s="363">
        <v>369</v>
      </c>
      <c r="AJ101" s="364"/>
      <c r="AK101" s="364"/>
      <c r="AL101" s="365"/>
      <c r="AM101" s="363">
        <v>292</v>
      </c>
      <c r="AN101" s="364"/>
      <c r="AO101" s="364"/>
      <c r="AP101" s="365"/>
      <c r="AQ101" s="363" t="s">
        <v>569</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326</v>
      </c>
      <c r="AF102" s="357"/>
      <c r="AG102" s="357"/>
      <c r="AH102" s="357"/>
      <c r="AI102" s="357">
        <v>325</v>
      </c>
      <c r="AJ102" s="357"/>
      <c r="AK102" s="357"/>
      <c r="AL102" s="357"/>
      <c r="AM102" s="357">
        <v>292</v>
      </c>
      <c r="AN102" s="357"/>
      <c r="AO102" s="357"/>
      <c r="AP102" s="357"/>
      <c r="AQ102" s="817">
        <v>337</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570</v>
      </c>
      <c r="AC116" s="299"/>
      <c r="AD116" s="300"/>
      <c r="AE116" s="357">
        <v>81591</v>
      </c>
      <c r="AF116" s="357"/>
      <c r="AG116" s="357"/>
      <c r="AH116" s="357"/>
      <c r="AI116" s="357">
        <v>70043</v>
      </c>
      <c r="AJ116" s="357"/>
      <c r="AK116" s="357"/>
      <c r="AL116" s="357"/>
      <c r="AM116" s="357">
        <v>88042</v>
      </c>
      <c r="AN116" s="357"/>
      <c r="AO116" s="357"/>
      <c r="AP116" s="357"/>
      <c r="AQ116" s="363">
        <v>76872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573</v>
      </c>
      <c r="AF117" s="304"/>
      <c r="AG117" s="304"/>
      <c r="AH117" s="304"/>
      <c r="AI117" s="304" t="s">
        <v>574</v>
      </c>
      <c r="AJ117" s="304"/>
      <c r="AK117" s="304"/>
      <c r="AL117" s="304"/>
      <c r="AM117" s="304" t="s">
        <v>575</v>
      </c>
      <c r="AN117" s="304"/>
      <c r="AO117" s="304"/>
      <c r="AP117" s="304"/>
      <c r="AQ117" s="304"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t="s">
        <v>569</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t="s">
        <v>569</v>
      </c>
      <c r="AF434" s="101"/>
      <c r="AG434" s="101"/>
      <c r="AH434" s="102"/>
      <c r="AI434" s="100" t="s">
        <v>569</v>
      </c>
      <c r="AJ434" s="101"/>
      <c r="AK434" s="101"/>
      <c r="AL434" s="101"/>
      <c r="AM434" s="100" t="s">
        <v>569</v>
      </c>
      <c r="AN434" s="101"/>
      <c r="AO434" s="101"/>
      <c r="AP434" s="102"/>
      <c r="AQ434" s="100" t="s">
        <v>569</v>
      </c>
      <c r="AR434" s="101"/>
      <c r="AS434" s="101"/>
      <c r="AT434" s="102"/>
      <c r="AU434" s="101" t="s">
        <v>569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556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t="s">
        <v>569</v>
      </c>
      <c r="AF458" s="101"/>
      <c r="AG458" s="101"/>
      <c r="AH458" s="101"/>
      <c r="AI458" s="100" t="s">
        <v>569</v>
      </c>
      <c r="AJ458" s="101"/>
      <c r="AK458" s="101"/>
      <c r="AL458" s="101"/>
      <c r="AM458" s="100" t="s">
        <v>569</v>
      </c>
      <c r="AN458" s="101"/>
      <c r="AO458" s="101"/>
      <c r="AP458" s="102"/>
      <c r="AQ458" s="100" t="s">
        <v>569</v>
      </c>
      <c r="AR458" s="101"/>
      <c r="AS458" s="101"/>
      <c r="AT458" s="102"/>
      <c r="AU458" s="101" t="s">
        <v>569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t="s">
        <v>569</v>
      </c>
      <c r="AF459" s="101"/>
      <c r="AG459" s="101"/>
      <c r="AH459" s="102"/>
      <c r="AI459" s="100" t="s">
        <v>569</v>
      </c>
      <c r="AJ459" s="101"/>
      <c r="AK459" s="101"/>
      <c r="AL459" s="101"/>
      <c r="AM459" s="100" t="s">
        <v>569</v>
      </c>
      <c r="AN459" s="101"/>
      <c r="AO459" s="101"/>
      <c r="AP459" s="102"/>
      <c r="AQ459" s="100" t="s">
        <v>569</v>
      </c>
      <c r="AR459" s="101"/>
      <c r="AS459" s="101"/>
      <c r="AT459" s="102"/>
      <c r="AU459" s="101" t="s">
        <v>569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569</v>
      </c>
      <c r="AN460" s="101"/>
      <c r="AO460" s="101"/>
      <c r="AP460" s="102"/>
      <c r="AQ460" s="100" t="s">
        <v>569</v>
      </c>
      <c r="AR460" s="101"/>
      <c r="AS460" s="101"/>
      <c r="AT460" s="102"/>
      <c r="AU460" s="101" t="s">
        <v>569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584</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584</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200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562</v>
      </c>
      <c r="H781" s="450"/>
      <c r="I781" s="450"/>
      <c r="J781" s="450"/>
      <c r="K781" s="451"/>
      <c r="L781" s="452" t="s">
        <v>597</v>
      </c>
      <c r="M781" s="453"/>
      <c r="N781" s="453"/>
      <c r="O781" s="453"/>
      <c r="P781" s="453"/>
      <c r="Q781" s="453"/>
      <c r="R781" s="453"/>
      <c r="S781" s="453"/>
      <c r="T781" s="453"/>
      <c r="U781" s="453"/>
      <c r="V781" s="453"/>
      <c r="W781" s="453"/>
      <c r="X781" s="454"/>
      <c r="Y781" s="455">
        <v>1.6</v>
      </c>
      <c r="Z781" s="456"/>
      <c r="AA781" s="456"/>
      <c r="AB781" s="557"/>
      <c r="AC781" s="449" t="s">
        <v>562</v>
      </c>
      <c r="AD781" s="450"/>
      <c r="AE781" s="450"/>
      <c r="AF781" s="450"/>
      <c r="AG781" s="451"/>
      <c r="AH781" s="452" t="s">
        <v>599</v>
      </c>
      <c r="AI781" s="453"/>
      <c r="AJ781" s="453"/>
      <c r="AK781" s="453"/>
      <c r="AL781" s="453"/>
      <c r="AM781" s="453"/>
      <c r="AN781" s="453"/>
      <c r="AO781" s="453"/>
      <c r="AP781" s="453"/>
      <c r="AQ781" s="453"/>
      <c r="AR781" s="453"/>
      <c r="AS781" s="453"/>
      <c r="AT781" s="454"/>
      <c r="AU781" s="455">
        <v>2.2000000000000002</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2.2000000000000002</v>
      </c>
      <c r="AV791" s="414"/>
      <c r="AW791" s="414"/>
      <c r="AX791" s="416"/>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606</v>
      </c>
      <c r="D837" s="417"/>
      <c r="E837" s="417"/>
      <c r="F837" s="417"/>
      <c r="G837" s="417"/>
      <c r="H837" s="417"/>
      <c r="I837" s="417"/>
      <c r="J837" s="418">
        <v>2010801012579</v>
      </c>
      <c r="K837" s="419"/>
      <c r="L837" s="419"/>
      <c r="M837" s="419"/>
      <c r="N837" s="419"/>
      <c r="O837" s="419"/>
      <c r="P837" s="315" t="s">
        <v>597</v>
      </c>
      <c r="Q837" s="316"/>
      <c r="R837" s="316"/>
      <c r="S837" s="316"/>
      <c r="T837" s="316"/>
      <c r="U837" s="316"/>
      <c r="V837" s="316"/>
      <c r="W837" s="316"/>
      <c r="X837" s="316"/>
      <c r="Y837" s="317">
        <v>1.58</v>
      </c>
      <c r="Z837" s="318"/>
      <c r="AA837" s="318"/>
      <c r="AB837" s="319"/>
      <c r="AC837" s="327" t="s">
        <v>526</v>
      </c>
      <c r="AD837" s="425"/>
      <c r="AE837" s="425"/>
      <c r="AF837" s="425"/>
      <c r="AG837" s="425"/>
      <c r="AH837" s="420" t="s">
        <v>569</v>
      </c>
      <c r="AI837" s="421"/>
      <c r="AJ837" s="421"/>
      <c r="AK837" s="421"/>
      <c r="AL837" s="324" t="s">
        <v>569</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607</v>
      </c>
      <c r="D838" s="417"/>
      <c r="E838" s="417"/>
      <c r="F838" s="417"/>
      <c r="G838" s="417"/>
      <c r="H838" s="417"/>
      <c r="I838" s="417"/>
      <c r="J838" s="418">
        <v>5010001044528</v>
      </c>
      <c r="K838" s="419"/>
      <c r="L838" s="419"/>
      <c r="M838" s="419"/>
      <c r="N838" s="419"/>
      <c r="O838" s="419"/>
      <c r="P838" s="315" t="s">
        <v>637</v>
      </c>
      <c r="Q838" s="316"/>
      <c r="R838" s="316"/>
      <c r="S838" s="316"/>
      <c r="T838" s="316"/>
      <c r="U838" s="316"/>
      <c r="V838" s="316"/>
      <c r="W838" s="316"/>
      <c r="X838" s="316"/>
      <c r="Y838" s="317">
        <v>0.93</v>
      </c>
      <c r="Z838" s="318"/>
      <c r="AA838" s="318"/>
      <c r="AB838" s="319"/>
      <c r="AC838" s="327" t="s">
        <v>525</v>
      </c>
      <c r="AD838" s="327"/>
      <c r="AE838" s="327"/>
      <c r="AF838" s="327"/>
      <c r="AG838" s="327"/>
      <c r="AH838" s="420" t="s">
        <v>569</v>
      </c>
      <c r="AI838" s="421"/>
      <c r="AJ838" s="421"/>
      <c r="AK838" s="421"/>
      <c r="AL838" s="324">
        <v>100</v>
      </c>
      <c r="AM838" s="325"/>
      <c r="AN838" s="325"/>
      <c r="AO838" s="326"/>
      <c r="AP838" s="320"/>
      <c r="AQ838" s="320"/>
      <c r="AR838" s="320"/>
      <c r="AS838" s="320"/>
      <c r="AT838" s="320"/>
      <c r="AU838" s="320"/>
      <c r="AV838" s="320"/>
      <c r="AW838" s="320"/>
      <c r="AX838" s="320"/>
    </row>
    <row r="839" spans="1:50" ht="30" customHeight="1" x14ac:dyDescent="0.15">
      <c r="A839" s="403">
        <v>3</v>
      </c>
      <c r="B839" s="403">
        <v>1</v>
      </c>
      <c r="C839" s="426" t="s">
        <v>608</v>
      </c>
      <c r="D839" s="417"/>
      <c r="E839" s="417"/>
      <c r="F839" s="417"/>
      <c r="G839" s="417"/>
      <c r="H839" s="417"/>
      <c r="I839" s="417"/>
      <c r="J839" s="418">
        <v>5010401008297</v>
      </c>
      <c r="K839" s="419"/>
      <c r="L839" s="419"/>
      <c r="M839" s="419"/>
      <c r="N839" s="419"/>
      <c r="O839" s="419"/>
      <c r="P839" s="315" t="s">
        <v>609</v>
      </c>
      <c r="Q839" s="316"/>
      <c r="R839" s="316"/>
      <c r="S839" s="316"/>
      <c r="T839" s="316"/>
      <c r="U839" s="316"/>
      <c r="V839" s="316"/>
      <c r="W839" s="316"/>
      <c r="X839" s="316"/>
      <c r="Y839" s="317">
        <v>0.86</v>
      </c>
      <c r="Z839" s="318"/>
      <c r="AA839" s="318"/>
      <c r="AB839" s="319"/>
      <c r="AC839" s="327" t="s">
        <v>519</v>
      </c>
      <c r="AD839" s="327"/>
      <c r="AE839" s="327"/>
      <c r="AF839" s="327"/>
      <c r="AG839" s="327"/>
      <c r="AH839" s="322" t="s">
        <v>569</v>
      </c>
      <c r="AI839" s="323"/>
      <c r="AJ839" s="323"/>
      <c r="AK839" s="323"/>
      <c r="AL839" s="324" t="s">
        <v>569</v>
      </c>
      <c r="AM839" s="325"/>
      <c r="AN839" s="325"/>
      <c r="AO839" s="326"/>
      <c r="AP839" s="320" t="s">
        <v>610</v>
      </c>
      <c r="AQ839" s="320"/>
      <c r="AR839" s="320"/>
      <c r="AS839" s="320"/>
      <c r="AT839" s="320"/>
      <c r="AU839" s="320"/>
      <c r="AV839" s="320"/>
      <c r="AW839" s="320"/>
      <c r="AX839" s="320"/>
    </row>
    <row r="840" spans="1:50" ht="30" customHeight="1" x14ac:dyDescent="0.15">
      <c r="A840" s="403">
        <v>4</v>
      </c>
      <c r="B840" s="403">
        <v>1</v>
      </c>
      <c r="C840" s="426" t="s">
        <v>612</v>
      </c>
      <c r="D840" s="417"/>
      <c r="E840" s="417"/>
      <c r="F840" s="417"/>
      <c r="G840" s="417"/>
      <c r="H840" s="417"/>
      <c r="I840" s="417"/>
      <c r="J840" s="418">
        <v>1010401011569</v>
      </c>
      <c r="K840" s="419"/>
      <c r="L840" s="419"/>
      <c r="M840" s="419"/>
      <c r="N840" s="419"/>
      <c r="O840" s="419"/>
      <c r="P840" s="315" t="s">
        <v>611</v>
      </c>
      <c r="Q840" s="316"/>
      <c r="R840" s="316"/>
      <c r="S840" s="316"/>
      <c r="T840" s="316"/>
      <c r="U840" s="316"/>
      <c r="V840" s="316"/>
      <c r="W840" s="316"/>
      <c r="X840" s="316"/>
      <c r="Y840" s="317">
        <v>0.84</v>
      </c>
      <c r="Z840" s="318"/>
      <c r="AA840" s="318"/>
      <c r="AB840" s="319"/>
      <c r="AC840" s="327" t="s">
        <v>525</v>
      </c>
      <c r="AD840" s="327"/>
      <c r="AE840" s="327"/>
      <c r="AF840" s="327"/>
      <c r="AG840" s="327"/>
      <c r="AH840" s="322" t="s">
        <v>569</v>
      </c>
      <c r="AI840" s="323"/>
      <c r="AJ840" s="323"/>
      <c r="AK840" s="323"/>
      <c r="AL840" s="324">
        <v>100</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613</v>
      </c>
      <c r="D841" s="417"/>
      <c r="E841" s="417"/>
      <c r="F841" s="417"/>
      <c r="G841" s="417"/>
      <c r="H841" s="417"/>
      <c r="I841" s="417"/>
      <c r="J841" s="418">
        <v>5011101016383</v>
      </c>
      <c r="K841" s="419"/>
      <c r="L841" s="419"/>
      <c r="M841" s="419"/>
      <c r="N841" s="419"/>
      <c r="O841" s="419"/>
      <c r="P841" s="315" t="s">
        <v>614</v>
      </c>
      <c r="Q841" s="316"/>
      <c r="R841" s="316"/>
      <c r="S841" s="316"/>
      <c r="T841" s="316"/>
      <c r="U841" s="316"/>
      <c r="V841" s="316"/>
      <c r="W841" s="316"/>
      <c r="X841" s="316"/>
      <c r="Y841" s="317">
        <v>0.81</v>
      </c>
      <c r="Z841" s="318"/>
      <c r="AA841" s="318"/>
      <c r="AB841" s="319"/>
      <c r="AC841" s="321" t="s">
        <v>525</v>
      </c>
      <c r="AD841" s="321"/>
      <c r="AE841" s="321"/>
      <c r="AF841" s="321"/>
      <c r="AG841" s="321"/>
      <c r="AH841" s="322" t="s">
        <v>569</v>
      </c>
      <c r="AI841" s="323"/>
      <c r="AJ841" s="323"/>
      <c r="AK841" s="323"/>
      <c r="AL841" s="324">
        <v>100</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615</v>
      </c>
      <c r="D842" s="417"/>
      <c r="E842" s="417"/>
      <c r="F842" s="417"/>
      <c r="G842" s="417"/>
      <c r="H842" s="417"/>
      <c r="I842" s="417"/>
      <c r="J842" s="418">
        <v>5290001007903</v>
      </c>
      <c r="K842" s="419"/>
      <c r="L842" s="419"/>
      <c r="M842" s="419"/>
      <c r="N842" s="419"/>
      <c r="O842" s="419"/>
      <c r="P842" s="315" t="s">
        <v>616</v>
      </c>
      <c r="Q842" s="316"/>
      <c r="R842" s="316"/>
      <c r="S842" s="316"/>
      <c r="T842" s="316"/>
      <c r="U842" s="316"/>
      <c r="V842" s="316"/>
      <c r="W842" s="316"/>
      <c r="X842" s="316"/>
      <c r="Y842" s="317">
        <v>0.77</v>
      </c>
      <c r="Z842" s="318"/>
      <c r="AA842" s="318"/>
      <c r="AB842" s="319"/>
      <c r="AC842" s="321" t="s">
        <v>525</v>
      </c>
      <c r="AD842" s="321"/>
      <c r="AE842" s="321"/>
      <c r="AF842" s="321"/>
      <c r="AG842" s="321"/>
      <c r="AH842" s="322" t="s">
        <v>569</v>
      </c>
      <c r="AI842" s="323"/>
      <c r="AJ842" s="323"/>
      <c r="AK842" s="323"/>
      <c r="AL842" s="324">
        <f>771200/874800*100</f>
        <v>88.157293095564711</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617</v>
      </c>
      <c r="D843" s="417"/>
      <c r="E843" s="417"/>
      <c r="F843" s="417"/>
      <c r="G843" s="417"/>
      <c r="H843" s="417"/>
      <c r="I843" s="417"/>
      <c r="J843" s="418">
        <v>5011101057361</v>
      </c>
      <c r="K843" s="419"/>
      <c r="L843" s="419"/>
      <c r="M843" s="419"/>
      <c r="N843" s="419"/>
      <c r="O843" s="419"/>
      <c r="P843" s="315" t="s">
        <v>621</v>
      </c>
      <c r="Q843" s="316"/>
      <c r="R843" s="316"/>
      <c r="S843" s="316"/>
      <c r="T843" s="316"/>
      <c r="U843" s="316"/>
      <c r="V843" s="316"/>
      <c r="W843" s="316"/>
      <c r="X843" s="316"/>
      <c r="Y843" s="317">
        <v>0.6</v>
      </c>
      <c r="Z843" s="318"/>
      <c r="AA843" s="318"/>
      <c r="AB843" s="319"/>
      <c r="AC843" s="321" t="s">
        <v>525</v>
      </c>
      <c r="AD843" s="321"/>
      <c r="AE843" s="321"/>
      <c r="AF843" s="321"/>
      <c r="AG843" s="321"/>
      <c r="AH843" s="322" t="s">
        <v>569</v>
      </c>
      <c r="AI843" s="323"/>
      <c r="AJ843" s="323"/>
      <c r="AK843" s="323"/>
      <c r="AL843" s="324">
        <v>100</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618</v>
      </c>
      <c r="D844" s="417"/>
      <c r="E844" s="417"/>
      <c r="F844" s="417"/>
      <c r="G844" s="417"/>
      <c r="H844" s="417"/>
      <c r="I844" s="417"/>
      <c r="J844" s="418">
        <v>9010401044198</v>
      </c>
      <c r="K844" s="419"/>
      <c r="L844" s="419"/>
      <c r="M844" s="419"/>
      <c r="N844" s="419"/>
      <c r="O844" s="419"/>
      <c r="P844" s="315" t="s">
        <v>622</v>
      </c>
      <c r="Q844" s="316"/>
      <c r="R844" s="316"/>
      <c r="S844" s="316"/>
      <c r="T844" s="316"/>
      <c r="U844" s="316"/>
      <c r="V844" s="316"/>
      <c r="W844" s="316"/>
      <c r="X844" s="316"/>
      <c r="Y844" s="317">
        <v>0.56000000000000005</v>
      </c>
      <c r="Z844" s="318"/>
      <c r="AA844" s="318"/>
      <c r="AB844" s="319"/>
      <c r="AC844" s="321" t="s">
        <v>525</v>
      </c>
      <c r="AD844" s="321"/>
      <c r="AE844" s="321"/>
      <c r="AF844" s="321"/>
      <c r="AG844" s="321"/>
      <c r="AH844" s="322" t="s">
        <v>569</v>
      </c>
      <c r="AI844" s="323"/>
      <c r="AJ844" s="323"/>
      <c r="AK844" s="323"/>
      <c r="AL844" s="324">
        <f>558360/661716*100</f>
        <v>84.380610412926387</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619</v>
      </c>
      <c r="D845" s="417"/>
      <c r="E845" s="417"/>
      <c r="F845" s="417"/>
      <c r="G845" s="417"/>
      <c r="H845" s="417"/>
      <c r="I845" s="417"/>
      <c r="J845" s="418">
        <v>7011301006050</v>
      </c>
      <c r="K845" s="419"/>
      <c r="L845" s="419"/>
      <c r="M845" s="419"/>
      <c r="N845" s="419"/>
      <c r="O845" s="419"/>
      <c r="P845" s="315" t="s">
        <v>611</v>
      </c>
      <c r="Q845" s="316"/>
      <c r="R845" s="316"/>
      <c r="S845" s="316"/>
      <c r="T845" s="316"/>
      <c r="U845" s="316"/>
      <c r="V845" s="316"/>
      <c r="W845" s="316"/>
      <c r="X845" s="316"/>
      <c r="Y845" s="317">
        <v>0.56000000000000005</v>
      </c>
      <c r="Z845" s="318"/>
      <c r="AA845" s="318"/>
      <c r="AB845" s="319"/>
      <c r="AC845" s="321" t="s">
        <v>525</v>
      </c>
      <c r="AD845" s="321"/>
      <c r="AE845" s="321"/>
      <c r="AF845" s="321"/>
      <c r="AG845" s="321"/>
      <c r="AH845" s="322" t="s">
        <v>569</v>
      </c>
      <c r="AI845" s="323"/>
      <c r="AJ845" s="323"/>
      <c r="AK845" s="323"/>
      <c r="AL845" s="324">
        <v>99.7</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620</v>
      </c>
      <c r="D846" s="417"/>
      <c r="E846" s="417"/>
      <c r="F846" s="417"/>
      <c r="G846" s="417"/>
      <c r="H846" s="417"/>
      <c r="I846" s="417"/>
      <c r="J846" s="418">
        <v>7010405010561</v>
      </c>
      <c r="K846" s="419"/>
      <c r="L846" s="419"/>
      <c r="M846" s="419"/>
      <c r="N846" s="419"/>
      <c r="O846" s="419"/>
      <c r="P846" s="315" t="s">
        <v>623</v>
      </c>
      <c r="Q846" s="316"/>
      <c r="R846" s="316"/>
      <c r="S846" s="316"/>
      <c r="T846" s="316"/>
      <c r="U846" s="316"/>
      <c r="V846" s="316"/>
      <c r="W846" s="316"/>
      <c r="X846" s="316"/>
      <c r="Y846" s="317">
        <v>0.38</v>
      </c>
      <c r="Z846" s="318"/>
      <c r="AA846" s="318"/>
      <c r="AB846" s="319"/>
      <c r="AC846" s="321" t="s">
        <v>526</v>
      </c>
      <c r="AD846" s="321"/>
      <c r="AE846" s="321"/>
      <c r="AF846" s="321"/>
      <c r="AG846" s="321"/>
      <c r="AH846" s="322" t="s">
        <v>569</v>
      </c>
      <c r="AI846" s="323"/>
      <c r="AJ846" s="323"/>
      <c r="AK846" s="323"/>
      <c r="AL846" s="324">
        <v>100</v>
      </c>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600</v>
      </c>
      <c r="D870" s="417"/>
      <c r="E870" s="417"/>
      <c r="F870" s="417"/>
      <c r="G870" s="417"/>
      <c r="H870" s="417"/>
      <c r="I870" s="417"/>
      <c r="J870" s="418">
        <v>1010001112577</v>
      </c>
      <c r="K870" s="419"/>
      <c r="L870" s="419"/>
      <c r="M870" s="419"/>
      <c r="N870" s="419"/>
      <c r="O870" s="419"/>
      <c r="P870" s="315" t="s">
        <v>601</v>
      </c>
      <c r="Q870" s="316"/>
      <c r="R870" s="316"/>
      <c r="S870" s="316"/>
      <c r="T870" s="316"/>
      <c r="U870" s="316"/>
      <c r="V870" s="316"/>
      <c r="W870" s="316"/>
      <c r="X870" s="316"/>
      <c r="Y870" s="317">
        <v>2.2000000000000002</v>
      </c>
      <c r="Z870" s="318"/>
      <c r="AA870" s="318"/>
      <c r="AB870" s="319"/>
      <c r="AC870" s="327" t="s">
        <v>196</v>
      </c>
      <c r="AD870" s="425"/>
      <c r="AE870" s="425"/>
      <c r="AF870" s="425"/>
      <c r="AG870" s="425"/>
      <c r="AH870" s="420" t="s">
        <v>569</v>
      </c>
      <c r="AI870" s="421"/>
      <c r="AJ870" s="421"/>
      <c r="AK870" s="421"/>
      <c r="AL870" s="324" t="s">
        <v>569</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6" t="s">
        <v>602</v>
      </c>
      <c r="D871" s="417"/>
      <c r="E871" s="417"/>
      <c r="F871" s="417"/>
      <c r="G871" s="417"/>
      <c r="H871" s="417"/>
      <c r="I871" s="417"/>
      <c r="J871" s="418">
        <v>7010001064648</v>
      </c>
      <c r="K871" s="419"/>
      <c r="L871" s="419"/>
      <c r="M871" s="419"/>
      <c r="N871" s="419"/>
      <c r="O871" s="419"/>
      <c r="P871" s="315" t="s">
        <v>603</v>
      </c>
      <c r="Q871" s="316"/>
      <c r="R871" s="316"/>
      <c r="S871" s="316"/>
      <c r="T871" s="316"/>
      <c r="U871" s="316"/>
      <c r="V871" s="316"/>
      <c r="W871" s="316"/>
      <c r="X871" s="316"/>
      <c r="Y871" s="317">
        <v>1.1000000000000001</v>
      </c>
      <c r="Z871" s="318"/>
      <c r="AA871" s="318"/>
      <c r="AB871" s="319"/>
      <c r="AC871" s="327" t="s">
        <v>196</v>
      </c>
      <c r="AD871" s="327"/>
      <c r="AE871" s="327"/>
      <c r="AF871" s="327"/>
      <c r="AG871" s="327"/>
      <c r="AH871" s="420" t="s">
        <v>569</v>
      </c>
      <c r="AI871" s="421"/>
      <c r="AJ871" s="421"/>
      <c r="AK871" s="421"/>
      <c r="AL871" s="324" t="s">
        <v>569</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6" t="s">
        <v>604</v>
      </c>
      <c r="D872" s="417"/>
      <c r="E872" s="417"/>
      <c r="F872" s="417"/>
      <c r="G872" s="417"/>
      <c r="H872" s="417"/>
      <c r="I872" s="417"/>
      <c r="J872" s="418">
        <v>7120001077523</v>
      </c>
      <c r="K872" s="419"/>
      <c r="L872" s="419"/>
      <c r="M872" s="419"/>
      <c r="N872" s="419"/>
      <c r="O872" s="419"/>
      <c r="P872" s="315" t="s">
        <v>603</v>
      </c>
      <c r="Q872" s="316"/>
      <c r="R872" s="316"/>
      <c r="S872" s="316"/>
      <c r="T872" s="316"/>
      <c r="U872" s="316"/>
      <c r="V872" s="316"/>
      <c r="W872" s="316"/>
      <c r="X872" s="316"/>
      <c r="Y872" s="317">
        <v>0.3</v>
      </c>
      <c r="Z872" s="318"/>
      <c r="AA872" s="318"/>
      <c r="AB872" s="319"/>
      <c r="AC872" s="327" t="s">
        <v>196</v>
      </c>
      <c r="AD872" s="327"/>
      <c r="AE872" s="327"/>
      <c r="AF872" s="327"/>
      <c r="AG872" s="327"/>
      <c r="AH872" s="322" t="s">
        <v>569</v>
      </c>
      <c r="AI872" s="323"/>
      <c r="AJ872" s="323"/>
      <c r="AK872" s="323"/>
      <c r="AL872" s="324" t="s">
        <v>569</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6" t="s">
        <v>605</v>
      </c>
      <c r="D873" s="417"/>
      <c r="E873" s="417"/>
      <c r="F873" s="417"/>
      <c r="G873" s="417"/>
      <c r="H873" s="417"/>
      <c r="I873" s="417"/>
      <c r="J873" s="418">
        <v>8011101028104</v>
      </c>
      <c r="K873" s="419"/>
      <c r="L873" s="419"/>
      <c r="M873" s="419"/>
      <c r="N873" s="419"/>
      <c r="O873" s="419"/>
      <c r="P873" s="315" t="s">
        <v>603</v>
      </c>
      <c r="Q873" s="316"/>
      <c r="R873" s="316"/>
      <c r="S873" s="316"/>
      <c r="T873" s="316"/>
      <c r="U873" s="316"/>
      <c r="V873" s="316"/>
      <c r="W873" s="316"/>
      <c r="X873" s="316"/>
      <c r="Y873" s="317">
        <v>0.3</v>
      </c>
      <c r="Z873" s="318"/>
      <c r="AA873" s="318"/>
      <c r="AB873" s="319"/>
      <c r="AC873" s="327" t="s">
        <v>196</v>
      </c>
      <c r="AD873" s="327"/>
      <c r="AE873" s="327"/>
      <c r="AF873" s="327"/>
      <c r="AG873" s="327"/>
      <c r="AH873" s="322" t="s">
        <v>569</v>
      </c>
      <c r="AI873" s="323"/>
      <c r="AJ873" s="323"/>
      <c r="AK873" s="323"/>
      <c r="AL873" s="324" t="s">
        <v>569</v>
      </c>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26"/>
      <c r="D874" s="417"/>
      <c r="E874" s="417"/>
      <c r="F874" s="417"/>
      <c r="G874" s="417"/>
      <c r="H874" s="417"/>
      <c r="I874" s="417"/>
      <c r="J874" s="418"/>
      <c r="K874" s="419"/>
      <c r="L874" s="419"/>
      <c r="M874" s="419"/>
      <c r="N874" s="419"/>
      <c r="O874" s="419"/>
      <c r="P874" s="315"/>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624</v>
      </c>
      <c r="D903" s="417"/>
      <c r="E903" s="417"/>
      <c r="F903" s="417"/>
      <c r="G903" s="417"/>
      <c r="H903" s="417"/>
      <c r="I903" s="417"/>
      <c r="J903" s="418">
        <v>5290001031829</v>
      </c>
      <c r="K903" s="419"/>
      <c r="L903" s="419"/>
      <c r="M903" s="419"/>
      <c r="N903" s="419"/>
      <c r="O903" s="419"/>
      <c r="P903" s="315" t="s">
        <v>632</v>
      </c>
      <c r="Q903" s="316"/>
      <c r="R903" s="316"/>
      <c r="S903" s="316"/>
      <c r="T903" s="316"/>
      <c r="U903" s="316"/>
      <c r="V903" s="316"/>
      <c r="W903" s="316"/>
      <c r="X903" s="316"/>
      <c r="Y903" s="317">
        <v>0.39</v>
      </c>
      <c r="Z903" s="318"/>
      <c r="AA903" s="318"/>
      <c r="AB903" s="319"/>
      <c r="AC903" s="327" t="s">
        <v>525</v>
      </c>
      <c r="AD903" s="425"/>
      <c r="AE903" s="425"/>
      <c r="AF903" s="425"/>
      <c r="AG903" s="425"/>
      <c r="AH903" s="420" t="s">
        <v>569</v>
      </c>
      <c r="AI903" s="421"/>
      <c r="AJ903" s="421"/>
      <c r="AK903" s="421"/>
      <c r="AL903" s="324">
        <f>392040/(63720+70200+145800+164160)*100</f>
        <v>88.321167883211686</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6" t="s">
        <v>625</v>
      </c>
      <c r="D904" s="417"/>
      <c r="E904" s="417"/>
      <c r="F904" s="417"/>
      <c r="G904" s="417"/>
      <c r="H904" s="417"/>
      <c r="I904" s="417"/>
      <c r="J904" s="418">
        <v>9050001026329</v>
      </c>
      <c r="K904" s="419"/>
      <c r="L904" s="419"/>
      <c r="M904" s="419"/>
      <c r="N904" s="419"/>
      <c r="O904" s="419"/>
      <c r="P904" s="315" t="s">
        <v>634</v>
      </c>
      <c r="Q904" s="316"/>
      <c r="R904" s="316"/>
      <c r="S904" s="316"/>
      <c r="T904" s="316"/>
      <c r="U904" s="316"/>
      <c r="V904" s="316"/>
      <c r="W904" s="316"/>
      <c r="X904" s="316"/>
      <c r="Y904" s="317">
        <v>0.2</v>
      </c>
      <c r="Z904" s="318"/>
      <c r="AA904" s="318"/>
      <c r="AB904" s="319"/>
      <c r="AC904" s="327" t="s">
        <v>525</v>
      </c>
      <c r="AD904" s="327"/>
      <c r="AE904" s="327"/>
      <c r="AF904" s="327"/>
      <c r="AG904" s="327"/>
      <c r="AH904" s="420" t="s">
        <v>569</v>
      </c>
      <c r="AI904" s="421"/>
      <c r="AJ904" s="421"/>
      <c r="AK904" s="421"/>
      <c r="AL904" s="324">
        <f>199368/294840*100</f>
        <v>67.61904761904762</v>
      </c>
      <c r="AM904" s="325"/>
      <c r="AN904" s="325"/>
      <c r="AO904" s="326"/>
      <c r="AP904" s="320"/>
      <c r="AQ904" s="320"/>
      <c r="AR904" s="320"/>
      <c r="AS904" s="320"/>
      <c r="AT904" s="320"/>
      <c r="AU904" s="320"/>
      <c r="AV904" s="320"/>
      <c r="AW904" s="320"/>
      <c r="AX904" s="320"/>
    </row>
    <row r="905" spans="1:50" ht="30" customHeight="1" x14ac:dyDescent="0.15">
      <c r="A905" s="403">
        <v>3</v>
      </c>
      <c r="B905" s="403">
        <v>1</v>
      </c>
      <c r="C905" s="426" t="s">
        <v>626</v>
      </c>
      <c r="D905" s="417"/>
      <c r="E905" s="417"/>
      <c r="F905" s="417"/>
      <c r="G905" s="417"/>
      <c r="H905" s="417"/>
      <c r="I905" s="417"/>
      <c r="J905" s="418">
        <v>2010001033161</v>
      </c>
      <c r="K905" s="419"/>
      <c r="L905" s="419"/>
      <c r="M905" s="419"/>
      <c r="N905" s="419"/>
      <c r="O905" s="419"/>
      <c r="P905" s="315" t="s">
        <v>632</v>
      </c>
      <c r="Q905" s="316"/>
      <c r="R905" s="316"/>
      <c r="S905" s="316"/>
      <c r="T905" s="316"/>
      <c r="U905" s="316"/>
      <c r="V905" s="316"/>
      <c r="W905" s="316"/>
      <c r="X905" s="316"/>
      <c r="Y905" s="317">
        <v>0.16</v>
      </c>
      <c r="Z905" s="318"/>
      <c r="AA905" s="318"/>
      <c r="AB905" s="319"/>
      <c r="AC905" s="327" t="s">
        <v>525</v>
      </c>
      <c r="AD905" s="327"/>
      <c r="AE905" s="327"/>
      <c r="AF905" s="327"/>
      <c r="AG905" s="327"/>
      <c r="AH905" s="322" t="s">
        <v>569</v>
      </c>
      <c r="AI905" s="323"/>
      <c r="AJ905" s="323"/>
      <c r="AK905" s="323"/>
      <c r="AL905" s="324">
        <f>159084/(94828+52678+26185)*100</f>
        <v>91.590237836157314</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6" t="s">
        <v>627</v>
      </c>
      <c r="D906" s="417"/>
      <c r="E906" s="417"/>
      <c r="F906" s="417"/>
      <c r="G906" s="417"/>
      <c r="H906" s="417"/>
      <c r="I906" s="417"/>
      <c r="J906" s="418" t="s">
        <v>569</v>
      </c>
      <c r="K906" s="419"/>
      <c r="L906" s="419"/>
      <c r="M906" s="419"/>
      <c r="N906" s="419"/>
      <c r="O906" s="419"/>
      <c r="P906" s="315" t="s">
        <v>635</v>
      </c>
      <c r="Q906" s="316"/>
      <c r="R906" s="316"/>
      <c r="S906" s="316"/>
      <c r="T906" s="316"/>
      <c r="U906" s="316"/>
      <c r="V906" s="316"/>
      <c r="W906" s="316"/>
      <c r="X906" s="316"/>
      <c r="Y906" s="317">
        <v>0.14000000000000001</v>
      </c>
      <c r="Z906" s="318"/>
      <c r="AA906" s="318"/>
      <c r="AB906" s="319"/>
      <c r="AC906" s="327" t="s">
        <v>525</v>
      </c>
      <c r="AD906" s="327"/>
      <c r="AE906" s="327"/>
      <c r="AF906" s="327"/>
      <c r="AG906" s="327"/>
      <c r="AH906" s="322" t="s">
        <v>569</v>
      </c>
      <c r="AI906" s="323"/>
      <c r="AJ906" s="323"/>
      <c r="AK906" s="323"/>
      <c r="AL906" s="324">
        <v>100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6" t="s">
        <v>628</v>
      </c>
      <c r="D907" s="417"/>
      <c r="E907" s="417"/>
      <c r="F907" s="417"/>
      <c r="G907" s="417"/>
      <c r="H907" s="417"/>
      <c r="I907" s="417"/>
      <c r="J907" s="418">
        <v>1013301023163</v>
      </c>
      <c r="K907" s="419"/>
      <c r="L907" s="419"/>
      <c r="M907" s="419"/>
      <c r="N907" s="419"/>
      <c r="O907" s="419"/>
      <c r="P907" s="315" t="s">
        <v>633</v>
      </c>
      <c r="Q907" s="316"/>
      <c r="R907" s="316"/>
      <c r="S907" s="316"/>
      <c r="T907" s="316"/>
      <c r="U907" s="316"/>
      <c r="V907" s="316"/>
      <c r="W907" s="316"/>
      <c r="X907" s="316"/>
      <c r="Y907" s="317">
        <v>4.7E-2</v>
      </c>
      <c r="Z907" s="318"/>
      <c r="AA907" s="318"/>
      <c r="AB907" s="319"/>
      <c r="AC907" s="321" t="s">
        <v>525</v>
      </c>
      <c r="AD907" s="321"/>
      <c r="AE907" s="321"/>
      <c r="AF907" s="321"/>
      <c r="AG907" s="321"/>
      <c r="AH907" s="322" t="s">
        <v>569</v>
      </c>
      <c r="AI907" s="323"/>
      <c r="AJ907" s="323"/>
      <c r="AK907" s="323"/>
      <c r="AL907" s="324">
        <v>100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6" t="s">
        <v>629</v>
      </c>
      <c r="D908" s="417"/>
      <c r="E908" s="417"/>
      <c r="F908" s="417"/>
      <c r="G908" s="417"/>
      <c r="H908" s="417"/>
      <c r="I908" s="417"/>
      <c r="J908" s="418">
        <v>4120001117488</v>
      </c>
      <c r="K908" s="419"/>
      <c r="L908" s="419"/>
      <c r="M908" s="419"/>
      <c r="N908" s="419"/>
      <c r="O908" s="419"/>
      <c r="P908" s="315" t="s">
        <v>632</v>
      </c>
      <c r="Q908" s="316"/>
      <c r="R908" s="316"/>
      <c r="S908" s="316"/>
      <c r="T908" s="316"/>
      <c r="U908" s="316"/>
      <c r="V908" s="316"/>
      <c r="W908" s="316"/>
      <c r="X908" s="316"/>
      <c r="Y908" s="317">
        <v>4.5999999999999999E-2</v>
      </c>
      <c r="Z908" s="318"/>
      <c r="AA908" s="318"/>
      <c r="AB908" s="319"/>
      <c r="AC908" s="321" t="s">
        <v>525</v>
      </c>
      <c r="AD908" s="321"/>
      <c r="AE908" s="321"/>
      <c r="AF908" s="321"/>
      <c r="AG908" s="321"/>
      <c r="AH908" s="322" t="s">
        <v>569</v>
      </c>
      <c r="AI908" s="323"/>
      <c r="AJ908" s="323"/>
      <c r="AK908" s="323"/>
      <c r="AL908" s="324">
        <f>46389/(24798+15125+20217)*100</f>
        <v>77.13501829065514</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6" t="s">
        <v>631</v>
      </c>
      <c r="D909" s="417"/>
      <c r="E909" s="417"/>
      <c r="F909" s="417"/>
      <c r="G909" s="417"/>
      <c r="H909" s="417"/>
      <c r="I909" s="417"/>
      <c r="J909" s="418" t="s">
        <v>569</v>
      </c>
      <c r="K909" s="419"/>
      <c r="L909" s="419"/>
      <c r="M909" s="419"/>
      <c r="N909" s="419"/>
      <c r="O909" s="419"/>
      <c r="P909" s="315" t="s">
        <v>636</v>
      </c>
      <c r="Q909" s="316"/>
      <c r="R909" s="316"/>
      <c r="S909" s="316"/>
      <c r="T909" s="316"/>
      <c r="U909" s="316"/>
      <c r="V909" s="316"/>
      <c r="W909" s="316"/>
      <c r="X909" s="316"/>
      <c r="Y909" s="317">
        <v>3.5999999999999997E-2</v>
      </c>
      <c r="Z909" s="318"/>
      <c r="AA909" s="318"/>
      <c r="AB909" s="319"/>
      <c r="AC909" s="321" t="s">
        <v>525</v>
      </c>
      <c r="AD909" s="321"/>
      <c r="AE909" s="321"/>
      <c r="AF909" s="321"/>
      <c r="AG909" s="321"/>
      <c r="AH909" s="322" t="s">
        <v>569</v>
      </c>
      <c r="AI909" s="323"/>
      <c r="AJ909" s="323"/>
      <c r="AK909" s="323"/>
      <c r="AL909" s="324">
        <v>100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6" t="s">
        <v>630</v>
      </c>
      <c r="D910" s="417"/>
      <c r="E910" s="417"/>
      <c r="F910" s="417"/>
      <c r="G910" s="417"/>
      <c r="H910" s="417"/>
      <c r="I910" s="417"/>
      <c r="J910" s="418">
        <v>8120001060882</v>
      </c>
      <c r="K910" s="419"/>
      <c r="L910" s="419"/>
      <c r="M910" s="419"/>
      <c r="N910" s="419"/>
      <c r="O910" s="419"/>
      <c r="P910" s="315" t="s">
        <v>632</v>
      </c>
      <c r="Q910" s="316"/>
      <c r="R910" s="316"/>
      <c r="S910" s="316"/>
      <c r="T910" s="316"/>
      <c r="U910" s="316"/>
      <c r="V910" s="316"/>
      <c r="W910" s="316"/>
      <c r="X910" s="316"/>
      <c r="Y910" s="317">
        <v>3.2000000000000001E-2</v>
      </c>
      <c r="Z910" s="318"/>
      <c r="AA910" s="318"/>
      <c r="AB910" s="319"/>
      <c r="AC910" s="321" t="s">
        <v>525</v>
      </c>
      <c r="AD910" s="321"/>
      <c r="AE910" s="321"/>
      <c r="AF910" s="321"/>
      <c r="AG910" s="321"/>
      <c r="AH910" s="322" t="s">
        <v>569</v>
      </c>
      <c r="AI910" s="323"/>
      <c r="AJ910" s="323"/>
      <c r="AK910" s="323"/>
      <c r="AL910" s="324">
        <f>32400/(32400+16200)*100</f>
        <v>66.666666666666657</v>
      </c>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9" max="16383" man="1"/>
    <brk id="778"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2018-08-24T01:41:38Z</cp:lastPrinted>
  <dcterms:created xsi:type="dcterms:W3CDTF">2012-03-13T00:50:25Z</dcterms:created>
  <dcterms:modified xsi:type="dcterms:W3CDTF">2018-08-28T07:07:22Z</dcterms:modified>
</cp:coreProperties>
</file>