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asaki-h2sc.YSK\Desktop\所見\0903\"/>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<sst xmlns="http://schemas.openxmlformats.org/spreadsheetml/2006/main" count="2902" uniqueCount="586">
  <si>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</si>
  <si>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</si>
  <si>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</si>
  <si>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</si>
  <si>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</si>
  <si>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</si>
  <si>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</si>
  <si>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</si>
  <si>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</si>
  <si>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</si>
  <si>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</si>
  <si>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</si>
  <si>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</si>
  <si>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</si>
  <si>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</si>
  <si>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</si>
  <si>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</si>
  <si>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</si>
  <si>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</si>
  <si>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</si>
  <si>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</si>
  <si>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</si>
  <si>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</si>
  <si>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</si>
  <si>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</si>
  <si>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</si>
  <si>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</si>
  <si>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</si>
  <si>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</si>
  <si>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</si>
  <si>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</si>
  <si>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</si>
  <si>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</si>
  <si>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</si>
  <si>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</si>
  <si>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</si>
  <si>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</si>
  <si>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</si>
  <si>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</si>
  <si>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</si>
  <si>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</si>
  <si>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</si>
  <si>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</si>
  <si>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</si>
  <si>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</si>
  <si>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</si>
  <si>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</si>
  <si>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</si>
  <si>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</si>
  <si>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</si>
  <si>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</si>
  <si>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</si>
  <si>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</si>
  <si>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</si>
  <si>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</si>
  <si>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</si>
  <si>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</si>
  <si>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</si>
  <si>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</si>
  <si>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</si>
  <si>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</si>
  <si>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</si>
  <si>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</si>
  <si>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</si>
  <si>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</si>
  <si>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</si>
  <si>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</si>
  <si>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</si>
  <si>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</si>
  <si>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</si>
  <si>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</si>
  <si>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</si>
  <si>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</si>
  <si>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</si>
  <si>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</si>
  <si>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</si>
  <si>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</si>
  <si>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</si>
  <si>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</si>
  <si>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</si>
  <si>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</si>
  <si>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</si>
  <si>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</si>
  <si>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</si>
  <si>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</si>
  <si>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</si>
  <si>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</si>
  <si>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</si>
  <si>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</si>
  <si>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</si>
  <si>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</si>
  <si>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</si>
  <si>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</si>
  <si>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</si>
  <si>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</si>
  <si>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</si>
  <si>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</si>
  <si>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</si>
  <si>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</si>
  <si>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</si>
  <si>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</si>
  <si>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</si>
  <si>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</si>
  <si>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</si>
  <si>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</si>
  <si>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</si>
  <si>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</si>
  <si>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</si>
  <si>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</si>
  <si>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</si>
  <si>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</si>
  <si>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</si>
  <si>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</si>
  <si>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</si>
  <si>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</si>
  <si>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</si>
  <si>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</si>
  <si>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</si>
  <si>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</si>
  <si>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</si>
  <si>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</si>
  <si>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</si>
  <si>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</si>
  <si>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</si>
  <si>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</si>
  <si>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</si>
  <si>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</si>
  <si>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</si>
  <si>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</si>
  <si>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</si>
  <si>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</si>
  <si>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</si>
  <si>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</si>
  <si>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</si>
  <si>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</si>
  <si>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</si>
  <si>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</si>
  <si>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</si>
  <si>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</si>
  <si>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</si>
  <si>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</si>
  <si>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</si>
  <si>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</si>
  <si>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</si>
  <si>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</si>
  <si>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</si>
  <si>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</si>
  <si>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</si>
  <si>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</si>
  <si>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</si>
  <si>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</si>
  <si>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</si>
  <si>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</si>
  <si>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</si>
  <si>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</si>
  <si>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</si>
  <si>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</si>
  <si>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</si>
  <si>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</si>
  <si>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</si>
  <si>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</si>
  <si>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</si>
  <si>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</si>
  <si>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</si>
  <si>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</si>
  <si>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</si>
  <si>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</si>
  <si>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</si>
  <si>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</si>
  <si>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</si>
  <si>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</si>
  <si>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</si>
  <si>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</si>
  <si>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</si>
  <si>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</si>
  <si>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</si>
  <si>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</si>
  <si>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</si>
  <si>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</si>
  <si>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</si>
  <si>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</si>
  <si>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</si>
  <si>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</si>
  <si>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</si>
  <si>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</si>
  <si>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</si>
  <si>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</si>
  <si>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</si>
  <si>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</si>
  <si>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</si>
  <si>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</si>
  <si>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</si>
  <si>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</si>
  <si>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</si>
  <si>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</si>
  <si>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</si>
  <si>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</si>
  <si>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</si>
  <si>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</si>
  <si>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</si>
  <si>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</si>
  <si>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</si>
  <si>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</si>
  <si>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</si>
  <si>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</si>
  <si>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</si>
  <si>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</si>
  <si>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</si>
  <si>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</si>
  <si>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</si>
  <si>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</si>
  <si>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</si>
  <si>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</si>
  <si>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</si>
  <si>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</si>
  <si>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</si>
  <si>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</si>
  <si>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</si>
  <si>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</si>
  <si>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</si>
  <si>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</si>
  <si>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</si>
  <si>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</si>
  <si>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</si>
  <si>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</si>
  <si>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</si>
  <si>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</si>
  <si>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</si>
  <si>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</si>
  <si>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</si>
  <si>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</si>
  <si>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</si>
  <si>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</si>
  <si>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</si>
  <si>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</si>
  <si>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</si>
  <si>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</si>
  <si>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</si>
  <si>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</si>
  <si>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</si>
  <si>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</si>
  <si>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</si>
  <si>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</si>
  <si>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</si>
  <si>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</si>
  <si>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</si>
  <si>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</si>
  <si>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</si>
  <si>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</si>
  <si>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</si>
  <si>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</si>
  <si>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</si>
  <si>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</si>
  <si>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</si>
  <si>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</si>
  <si>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</si>
  <si>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</si>
  <si>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</si>
  <si>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</si>
  <si>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</si>
  <si>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</si>
  <si>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</si>
  <si>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</si>
  <si>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</si>
  <si>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</si>
  <si>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</si>
  <si>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</si>
  <si>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</si>
  <si>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</si>
  <si>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</si>
  <si>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</si>
  <si>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</si>
  <si>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</si>
  <si>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</si>
  <si>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</si>
  <si>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</si>
  <si>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</si>
  <si>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</si>
  <si>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</si>
  <si>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</si>
  <si>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</si>
  <si>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</si>
  <si>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</si>
  <si>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</si>
  <si>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</si>
  <si>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</si>
  <si>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</si>
  <si>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</si>
  <si>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</si>
  <si>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</si>
  <si>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</si>
  <si>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</si>
  <si>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</si>
  <si>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</si>
  <si>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</si>
  <si>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</si>
  <si>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</si>
  <si>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</si>
  <si>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</si>
  <si>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</si>
  <si>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</si>
  <si>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</si>
  <si>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</si>
  <si>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</si>
  <si>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</si>
  <si>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</si>
  <si>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</si>
  <si>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</si>
  <si>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</si>
  <si>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</si>
  <si>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</si>
  <si>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</si>
  <si>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</si>
  <si>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</si>
  <si>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</si>
  <si>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</si>
  <si>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</si>
  <si>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</si>
  <si>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</si>
  <si>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</si>
  <si>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</si>
  <si>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</si>
  <si>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</si>
  <si>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</si>
  <si>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</si>
  <si>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</si>
  <si>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</si>
  <si>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</si>
  <si>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</si>
  <si>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</si>
  <si>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</si>
  <si>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</si>
  <si>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</si>
  <si>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</si>
  <si>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</si>
  <si>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</si>
  <si>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</si>
  <si>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</si>
  <si>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</si>
  <si>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</si>
  <si>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</si>
  <si>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</si>
  <si>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</si>
  <si>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</si>
  <si>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</si>
  <si>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</si>
  <si>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</si>
  <si>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</si>
  <si>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</si>
  <si>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</si>
  <si>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</si>
  <si>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</si>
  <si>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</si>
  <si>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</si>
  <si>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</si>
  <si>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</si>
  <si>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</si>
  <si>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</si>
  <si>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</si>
  <si>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</si>
  <si>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</si>
  <si>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</si>
  <si>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</si>
  <si>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</si>
  <si>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</si>
  <si>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</si>
  <si>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</si>
  <si>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</si>
  <si>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</si>
  <si>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</si>
  <si>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</si>
  <si>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</si>
  <si>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</si>
  <si>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</si>
  <si>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</si>
  <si>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</si>
  <si>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</si>
  <si>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</si>
  <si>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</si>
  <si>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</si>
  <si>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</si>
  <si>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</si>
  <si>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</si>
  <si>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</si>
  <si>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</si>
  <si>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</si>
  <si>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</si>
  <si>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</si>
  <si>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</si>
  <si>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</si>
  <si>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</si>
  <si>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</si>
  <si>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</si>
  <si>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</si>
  <si>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</si>
  <si>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</si>
  <si>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</si>
  <si>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</si>
  <si>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</si>
  <si>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</si>
  <si>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</si>
  <si>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</si>
  <si>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</si>
  <si>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</si>
  <si>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</si>
  <si>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</si>
  <si>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</si>
  <si>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</si>
  <si>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</si>
  <si>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</si>
  <si>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</si>
  <si>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</si>
  <si>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</si>
  <si>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</si>
  <si>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</si>
  <si>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</si>
  <si>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</si>
  <si>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</si>
  <si>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</si>
  <si>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</si>
  <si>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</si>
  <si>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</si>
  <si>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</si>
  <si>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</si>
  <si>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</si>
  <si>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</si>
  <si>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</si>
  <si>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</si>
  <si>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</si>
  <si>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</si>
  <si>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</si>
  <si>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</si>
  <si>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</si>
  <si>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</si>
  <si>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</si>
  <si>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</si>
  <si>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</si>
  <si>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</si>
  <si>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</si>
  <si>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</si>
  <si>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</si>
  <si>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</si>
  <si>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</si>
  <si>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</si>
  <si>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</si>
  <si>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</si>
  <si>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</si>
  <si>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</si>
  <si>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</si>
  <si>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</si>
  <si>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</si>
  <si>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</si>
  <si>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</si>
  <si>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</si>
  <si>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</si>
  <si>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</si>
  <si>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</si>
  <si>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</si>
  <si>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</si>
  <si>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</si>
  <si>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</si>
  <si>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</si>
  <si>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</si>
  <si>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</si>
  <si>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</si>
  <si>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</si>
  <si>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</si>
  <si>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</si>
  <si>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</si>
  <si>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</si>
  <si>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</si>
  <si>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</si>
  <si>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</si>
  <si>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</si>
  <si>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</si>
  <si>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</si>
  <si>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</si>
  <si>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</si>
  <si>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</si>
  <si>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</si>
  <si>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</si>
  <si>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</si>
  <si>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</si>
  <si>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</si>
  <si>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</si>
  <si>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</si>
  <si>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</si>
  <si>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</si>
  <si>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</si>
  <si>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</si>
  <si>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</si>
  <si>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</si>
  <si>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</si>
  <si>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</si>
  <si>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</si>
  <si>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</si>
  <si>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</si>
  <si>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</si>
  <si>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</si>
  <si>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</si>
  <si>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</si>
  <si>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</si>
  <si>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</si>
  <si>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</si>
  <si>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</si>
  <si>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</si>
  <si>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</si>
  <si>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</si>
  <si>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</si>
  <si>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</si>
  <si>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</si>
  <si>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</si>
  <si>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</si>
  <si>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</si>
  <si>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</si>
  <si>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</si>
  <si>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</si>
  <si>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</si>
  <si>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</si>
  <si>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</si>
  <si>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</si>
  <si>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</si>
  <si>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</si>
  <si>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</si>
  <si>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</si>
  <si>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</si>
  <si>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</si>
  <si>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</si>
  <si>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</si>
  <si>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</si>
  <si>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</si>
  <si>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</si>
  <si>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</si>
  <si>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</si>
  <si>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</si>
  <si>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</si>
  <si>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</si>
  <si>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</si>
  <si>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</si>
  <si>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</si>
  <si>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</si>
  <si>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</si>
  <si>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</si>
  <si>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</si>
  <si>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</si>
  <si>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</si>
  <si>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</si>
  <si>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</si>
  <si>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</si>
  <si>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</si>
  <si>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国土技術政策総合研究所（横須賀）</t>
    <phoneticPr fontId="5"/>
  </si>
  <si>
    <t>○</t>
  </si>
  <si>
    <t>-</t>
  </si>
  <si>
    <t>-</t>
    <phoneticPr fontId="5"/>
  </si>
  <si>
    <t>式</t>
    <rPh sb="0" eb="1">
      <t>シキ</t>
    </rPh>
    <phoneticPr fontId="5"/>
  </si>
  <si>
    <t>本事業に関連する論文・報告発表、刊行物公表件数</t>
    <phoneticPr fontId="5"/>
  </si>
  <si>
    <t>当初予算額／論文・報告発表、刊行物公表件数　</t>
    <phoneticPr fontId="5"/>
  </si>
  <si>
    <t>件</t>
    <rPh sb="0" eb="1">
      <t>ケン</t>
    </rPh>
    <phoneticPr fontId="5"/>
  </si>
  <si>
    <t>百万円</t>
    <phoneticPr fontId="5"/>
  </si>
  <si>
    <t>　百万円/件</t>
    <phoneticPr fontId="5"/>
  </si>
  <si>
    <t>－</t>
    <phoneticPr fontId="5"/>
  </si>
  <si>
    <t>１１　ICTの利用活用及び技術研究開発の推進</t>
    <phoneticPr fontId="5"/>
  </si>
  <si>
    <t>４１　技術研究開発を推進する</t>
    <phoneticPr fontId="5"/>
  </si>
  <si>
    <t>目標を達成した技術研究開発の割合、「右記の数値以上とする」</t>
    <phoneticPr fontId="5"/>
  </si>
  <si>
    <t>国土交通省が実施している技術研究開発課題を効果的・効率的に推進することに資する。</t>
    <phoneticPr fontId="5"/>
  </si>
  <si>
    <t>‐</t>
  </si>
  <si>
    <t>外部有識者による評価委員会において、研究の必要性に関する評価を受けた上で研究に着手する。</t>
    <phoneticPr fontId="5"/>
  </si>
  <si>
    <t>外部有識者による評価委員会において、国総研が実施すべきという評価を得た上で研究に着手する。</t>
    <phoneticPr fontId="5"/>
  </si>
  <si>
    <t>類似事業はない。</t>
    <phoneticPr fontId="5"/>
  </si>
  <si>
    <t>・外部有識者による評価委員会において、「必要性（科学的・技術的意義、社会的・経済的意義、目的の妥当性等）」、「効率性（計画・実施体制の妥当性等）」、「有効性（新しい知の創出への貢献、社会・経済への貢献、人材の育成等）」に関する『事前評価』を受けている。
・本事業は、外部有識者による「事前評価」において、国総研が実施すべき課題であると評価された。</t>
    <phoneticPr fontId="5"/>
  </si>
  <si>
    <t>・事業終了後には「研究の実施方法と体制の妥当性」、「目標の達成度」等の評価項目に関し、外部有識者による『事後評価』を受けることとしている。</t>
    <phoneticPr fontId="5"/>
  </si>
  <si>
    <t>国土交通省</t>
  </si>
  <si>
    <t>沿岸域における環境保全技術の効果的活用のための評価手法の開発</t>
    <phoneticPr fontId="5"/>
  </si>
  <si>
    <t>岡田 知也</t>
    <phoneticPr fontId="5"/>
  </si>
  <si>
    <t>海洋環境・危機管理研究室長</t>
    <phoneticPr fontId="5"/>
  </si>
  <si>
    <t>造成干潟や生物共生型港湾構造物等の環境保全技術の従来の評価手法は，水質・生物等のモニタリングデータに基づく，水質改善効果や生物量の増加効果等の評価が主であり，生態系サービスの観点では過小評価となっている．一方，既往の生態系サービスに基づく評価手法では，全体のサービスの価値は評価できても，サービスの価値と自然環境・社会環境を結びつけて評価していないため，その価値を高める自然環境・社会環境における対策を導くことができない．また，地域の特性に応じて価値の高いサービス及び自然環境・社会環境は異なるにもかかわらず，その違いを整理できていないため，地域特性を評価に適切に反映できていない．そこで本研究では，自然環境・社会環境及び地域特性を考慮でき，環境保全技術の効果的活用に資する評価手法を開発する。</t>
    <phoneticPr fontId="5"/>
  </si>
  <si>
    <t>-</t>
    <phoneticPr fontId="5"/>
  </si>
  <si>
    <t>試験研究費</t>
    <phoneticPr fontId="5"/>
  </si>
  <si>
    <t>職員旅費</t>
    <phoneticPr fontId="5"/>
  </si>
  <si>
    <t>開発手法</t>
    <phoneticPr fontId="5"/>
  </si>
  <si>
    <t>自然環境・社会環境及び地域特性を考慮でき，沿岸域における環境保全技術の効果的活用に資する評価手法を開発する</t>
    <phoneticPr fontId="5"/>
  </si>
  <si>
    <t>自然環境・社会環境及び地域特性を考慮でき，沿岸域における環境保全技術の効果的活用に資する評価手法</t>
    <phoneticPr fontId="5"/>
  </si>
  <si>
    <t>試験研究費（13.1）、職員旅費（1.9）</t>
    <phoneticPr fontId="5"/>
  </si>
  <si>
    <t>沿岸海洋・防災研究部　研究・活動の方針　3　①[http://www.nilim.go.jp/japanese/organization/engan/houshin_engankaiyou.pdf]</t>
    <phoneticPr fontId="5"/>
  </si>
  <si>
    <t>国土交通省環境行動計画に位置づけられている「自然共生社会」に該当する。</t>
    <phoneticPr fontId="5"/>
  </si>
  <si>
    <t>自然環境・社会環境及び地域特性を考慮でき，環境保全技術の効果的活用に資する評価手法を開発する意欲的で新奇性に富んだ事業である。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</si>
</sst>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47</xdr:col>
      <xdr:colOff>119063</xdr:colOff>
      <xdr:row>131</xdr:row>
      <xdr:rowOff>230188</xdr:rowOff>
    </xdr:from>
    <xdr:to>
      <xdr:col>49</xdr:col>
      <xdr:colOff>310870</xdr:colOff>
      <xdr:row>132</xdr:row>
      <xdr:rowOff>223384</xdr:rowOff>
    </xdr:to>
    <xdr:sp macro="" textlink="">
      <xdr:nvSpPr>
        <xdr:cNvPr id="3" name="Text Box 7">
          <a:extLst>
            <a:ext uri="{FF2B5EF4-FFF2-40B4-BE49-F238E27FC236}">
              <a16:creationId xmlns="" xmlns:a16="http://schemas.microsoft.com/office/drawing/2014/main" id="{00000000-0008-0000-0000-000003000000}"/>
            </a:ext>
          </a:extLst>
        </xdr:cNvPr>
        <xdr:cNvSpPr txBox="1">
          <a:spLocks noChangeArrowheads="1"/>
        </xdr:cNvSpPr>
      </xdr:nvSpPr>
      <xdr:spPr bwMode="auto">
        <a:xfrm>
          <a:off x="9445626" y="16803688"/>
          <a:ext cx="588682" cy="231321"/>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 毎 年 度</a:t>
          </a:r>
        </a:p>
      </xdr:txBody>
    </xdr:sp>
    <xdr:clientData/>
  </xdr:twoCellAnchor>
  <xdr:twoCellAnchor>
    <xdr:from>
      <xdr:col>13</xdr:col>
      <xdr:colOff>0</xdr:colOff>
      <xdr:row>742</xdr:row>
      <xdr:rowOff>0</xdr:rowOff>
    </xdr:from>
    <xdr:to>
      <xdr:col>26</xdr:col>
      <xdr:colOff>119716</xdr:colOff>
      <xdr:row>742</xdr:row>
      <xdr:rowOff>276999</xdr:rowOff>
    </xdr:to>
    <xdr:sp macro="" textlink="">
      <xdr:nvSpPr>
        <xdr:cNvPr id="16" name="テキスト ボックス 29">
          <a:extLst>
            <a:ext uri="{FF2B5EF4-FFF2-40B4-BE49-F238E27FC236}">
              <a16:creationId xmlns="" xmlns:a16="http://schemas.microsoft.com/office/drawing/2014/main" id="{00000000-0008-0000-0000-000010000000}"/>
            </a:ext>
          </a:extLst>
        </xdr:cNvPr>
        <xdr:cNvSpPr txBox="1"/>
      </xdr:nvSpPr>
      <xdr:spPr>
        <a:xfrm>
          <a:off x="2600325" y="40728900"/>
          <a:ext cx="2720041" cy="276999"/>
        </a:xfrm>
        <a:prstGeom prst="rect">
          <a:avLst/>
        </a:prstGeom>
        <a:noFill/>
      </xdr:spPr>
      <xdr:txBody>
        <a:bodyPr wrap="square" lIns="0" tIns="0" rIns="0" bIns="0" rtlCol="0" anchor="ctr" anchorCtr="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a:latin typeface="ＭＳ ゴシック" pitchFamily="49" charset="-128"/>
              <a:ea typeface="ＭＳ ゴシック" pitchFamily="49" charset="-128"/>
            </a:rPr>
            <a:t>〈</a:t>
          </a:r>
          <a:r>
            <a:rPr kumimoji="1" lang="ja-JP" altLang="en-US">
              <a:latin typeface="ＭＳ ゴシック" pitchFamily="49" charset="-128"/>
              <a:ea typeface="ＭＳ ゴシック" pitchFamily="49" charset="-128"/>
            </a:rPr>
            <a:t>執行予定イメージ</a:t>
          </a:r>
          <a:r>
            <a:rPr kumimoji="1" lang="en-US" altLang="ja-JP">
              <a:latin typeface="ＭＳ ゴシック" pitchFamily="49" charset="-128"/>
              <a:ea typeface="ＭＳ ゴシック" pitchFamily="49" charset="-128"/>
            </a:rPr>
            <a:t>〉</a:t>
          </a:r>
          <a:endParaRPr kumimoji="1" lang="ja-JP" altLang="en-US">
            <a:latin typeface="ＭＳ ゴシック" pitchFamily="49" charset="-128"/>
            <a:ea typeface="ＭＳ ゴシック" pitchFamily="49" charset="-128"/>
          </a:endParaRPr>
        </a:p>
      </xdr:txBody>
    </xdr:sp>
    <xdr:clientData/>
  </xdr:twoCellAnchor>
  <xdr:twoCellAnchor>
    <xdr:from>
      <xdr:col>13</xdr:col>
      <xdr:colOff>0</xdr:colOff>
      <xdr:row>743</xdr:row>
      <xdr:rowOff>19971</xdr:rowOff>
    </xdr:from>
    <xdr:to>
      <xdr:col>26</xdr:col>
      <xdr:colOff>119099</xdr:colOff>
      <xdr:row>745</xdr:row>
      <xdr:rowOff>212695</xdr:rowOff>
    </xdr:to>
    <xdr:sp macro="" textlink="">
      <xdr:nvSpPr>
        <xdr:cNvPr id="17" name="フローチャート: 処理 16">
          <a:extLst>
            <a:ext uri="{FF2B5EF4-FFF2-40B4-BE49-F238E27FC236}">
              <a16:creationId xmlns="" xmlns:a16="http://schemas.microsoft.com/office/drawing/2014/main" id="{00000000-0008-0000-0000-000011000000}"/>
            </a:ext>
          </a:extLst>
        </xdr:cNvPr>
        <xdr:cNvSpPr/>
      </xdr:nvSpPr>
      <xdr:spPr>
        <a:xfrm>
          <a:off x="2600325" y="41101296"/>
          <a:ext cx="2719424" cy="897574"/>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国土交通省</a:t>
          </a:r>
          <a:endParaRPr kumimoji="1" lang="en-US" altLang="ja-JP" sz="1600">
            <a:solidFill>
              <a:schemeClr val="tx1"/>
            </a:solidFill>
            <a:latin typeface="ＭＳ ゴシック" pitchFamily="49" charset="-128"/>
            <a:ea typeface="ＭＳ ゴシック" pitchFamily="49" charset="-128"/>
          </a:endParaRPr>
        </a:p>
        <a:p>
          <a:pPr algn="ctr"/>
          <a:r>
            <a:rPr lang="ja-JP" altLang="en-US" sz="1600">
              <a:solidFill>
                <a:schemeClr val="tx1"/>
              </a:solidFill>
              <a:latin typeface="ＭＳ ゴシック" pitchFamily="49" charset="-128"/>
              <a:ea typeface="ＭＳ ゴシック" pitchFamily="49" charset="-128"/>
            </a:rPr>
            <a:t>国土技術政策総合研究所</a:t>
          </a:r>
          <a:endParaRPr lang="en-US" altLang="ja-JP" sz="1600">
            <a:solidFill>
              <a:schemeClr val="tx1"/>
            </a:solidFill>
            <a:latin typeface="ＭＳ ゴシック" pitchFamily="49" charset="-128"/>
            <a:ea typeface="ＭＳ ゴシック" pitchFamily="49" charset="-128"/>
          </a:endParaRPr>
        </a:p>
        <a:p>
          <a:pPr algn="ctr"/>
          <a:r>
            <a:rPr kumimoji="1" lang="ja-JP" altLang="en-US" sz="1600">
              <a:solidFill>
                <a:schemeClr val="tx1"/>
              </a:solidFill>
              <a:latin typeface="ＭＳ ゴシック" pitchFamily="49" charset="-128"/>
              <a:ea typeface="ＭＳ ゴシック" pitchFamily="49" charset="-128"/>
            </a:rPr>
            <a:t>１５百万円</a:t>
          </a:r>
        </a:p>
      </xdr:txBody>
    </xdr:sp>
    <xdr:clientData/>
  </xdr:twoCellAnchor>
  <xdr:twoCellAnchor>
    <xdr:from>
      <xdr:col>29</xdr:col>
      <xdr:colOff>165033</xdr:colOff>
      <xdr:row>743</xdr:row>
      <xdr:rowOff>163531</xdr:rowOff>
    </xdr:from>
    <xdr:to>
      <xdr:col>43</xdr:col>
      <xdr:colOff>84107</xdr:colOff>
      <xdr:row>745</xdr:row>
      <xdr:rowOff>81299</xdr:rowOff>
    </xdr:to>
    <xdr:sp macro="" textlink="">
      <xdr:nvSpPr>
        <xdr:cNvPr id="18" name="フローチャート: 処理 17">
          <a:extLst>
            <a:ext uri="{FF2B5EF4-FFF2-40B4-BE49-F238E27FC236}">
              <a16:creationId xmlns="" xmlns:a16="http://schemas.microsoft.com/office/drawing/2014/main" id="{00000000-0008-0000-0000-000012000000}"/>
            </a:ext>
          </a:extLst>
        </xdr:cNvPr>
        <xdr:cNvSpPr/>
      </xdr:nvSpPr>
      <xdr:spPr>
        <a:xfrm>
          <a:off x="5965758" y="41244856"/>
          <a:ext cx="2719424" cy="622618"/>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民間会社</a:t>
          </a:r>
          <a:endParaRPr kumimoji="1" lang="en-US" altLang="ja-JP" sz="1600">
            <a:solidFill>
              <a:schemeClr val="tx1"/>
            </a:solidFill>
            <a:latin typeface="ＭＳ ゴシック" pitchFamily="49" charset="-128"/>
            <a:ea typeface="ＭＳ ゴシック" pitchFamily="49" charset="-128"/>
          </a:endParaRPr>
        </a:p>
        <a:p>
          <a:pPr algn="ctr"/>
          <a:r>
            <a:rPr kumimoji="1" lang="ja-JP" altLang="en-US" sz="1600">
              <a:solidFill>
                <a:schemeClr val="tx1"/>
              </a:solidFill>
              <a:latin typeface="ＭＳ ゴシック" pitchFamily="49" charset="-128"/>
              <a:ea typeface="ＭＳ ゴシック" pitchFamily="49" charset="-128"/>
            </a:rPr>
            <a:t>１２百万円</a:t>
          </a:r>
        </a:p>
      </xdr:txBody>
    </xdr:sp>
    <xdr:clientData/>
  </xdr:twoCellAnchor>
  <xdr:twoCellAnchor>
    <xdr:from>
      <xdr:col>28</xdr:col>
      <xdr:colOff>183590</xdr:colOff>
      <xdr:row>742</xdr:row>
      <xdr:rowOff>258537</xdr:rowOff>
    </xdr:from>
    <xdr:to>
      <xdr:col>46</xdr:col>
      <xdr:colOff>160804</xdr:colOff>
      <xdr:row>743</xdr:row>
      <xdr:rowOff>102733</xdr:rowOff>
    </xdr:to>
    <xdr:sp macro="" textlink="">
      <xdr:nvSpPr>
        <xdr:cNvPr id="19" name="テキスト ボックス 28">
          <a:extLst>
            <a:ext uri="{FF2B5EF4-FFF2-40B4-BE49-F238E27FC236}">
              <a16:creationId xmlns="" xmlns:a16="http://schemas.microsoft.com/office/drawing/2014/main" id="{00000000-0008-0000-0000-000013000000}"/>
            </a:ext>
          </a:extLst>
        </xdr:cNvPr>
        <xdr:cNvSpPr txBox="1"/>
      </xdr:nvSpPr>
      <xdr:spPr>
        <a:xfrm>
          <a:off x="5784290" y="40987437"/>
          <a:ext cx="3577664" cy="196621"/>
        </a:xfrm>
        <a:prstGeom prst="rect">
          <a:avLst/>
        </a:prstGeom>
        <a:noFill/>
      </xdr:spPr>
      <xdr:txBody>
        <a:bodyPr wrap="square" lIns="0" tIns="0" rIns="0" bIns="0" rtlCol="0" anchor="ctr" anchorCtr="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400">
              <a:latin typeface="+mn-ea"/>
            </a:rPr>
            <a:t>【</a:t>
          </a:r>
          <a:r>
            <a:rPr kumimoji="1" lang="ja-JP" altLang="en-US" sz="1400">
              <a:latin typeface="+mn-ea"/>
            </a:rPr>
            <a:t>簡易公募型プロポーザルに準ずる方式</a:t>
          </a:r>
          <a:r>
            <a:rPr kumimoji="1" lang="en-US" altLang="ja-JP" sz="1400">
              <a:latin typeface="+mn-ea"/>
            </a:rPr>
            <a:t>】</a:t>
          </a:r>
          <a:endParaRPr kumimoji="1" lang="ja-JP" altLang="en-US" sz="1400">
            <a:latin typeface="+mn-ea"/>
          </a:endParaRPr>
        </a:p>
      </xdr:txBody>
    </xdr:sp>
    <xdr:clientData/>
  </xdr:twoCellAnchor>
  <xdr:twoCellAnchor>
    <xdr:from>
      <xdr:col>13</xdr:col>
      <xdr:colOff>0</xdr:colOff>
      <xdr:row>745</xdr:row>
      <xdr:rowOff>317046</xdr:rowOff>
    </xdr:from>
    <xdr:to>
      <xdr:col>26</xdr:col>
      <xdr:colOff>119099</xdr:colOff>
      <xdr:row>750</xdr:row>
      <xdr:rowOff>187778</xdr:rowOff>
    </xdr:to>
    <xdr:sp macro="" textlink="">
      <xdr:nvSpPr>
        <xdr:cNvPr id="20" name="大かっこ 19">
          <a:extLst>
            <a:ext uri="{FF2B5EF4-FFF2-40B4-BE49-F238E27FC236}">
              <a16:creationId xmlns="" xmlns:a16="http://schemas.microsoft.com/office/drawing/2014/main" id="{00000000-0008-0000-0000-000014000000}"/>
            </a:ext>
          </a:extLst>
        </xdr:cNvPr>
        <xdr:cNvSpPr/>
      </xdr:nvSpPr>
      <xdr:spPr>
        <a:xfrm>
          <a:off x="2600325" y="42103221"/>
          <a:ext cx="2719424" cy="163285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400">
              <a:latin typeface="ＭＳ ゴシック" pitchFamily="49" charset="-128"/>
              <a:ea typeface="ＭＳ ゴシック" pitchFamily="49" charset="-128"/>
            </a:rPr>
            <a:t>特性・利用が異なる水域及び各水域内の環境保全技術の選定。</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地域ニーズに応じた自然環境・社会環境を考慮したサービスの価値の評価手法の開発</a:t>
          </a:r>
        </a:p>
      </xdr:txBody>
    </xdr:sp>
    <xdr:clientData/>
  </xdr:twoCellAnchor>
  <xdr:twoCellAnchor>
    <xdr:from>
      <xdr:col>26</xdr:col>
      <xdr:colOff>119099</xdr:colOff>
      <xdr:row>744</xdr:row>
      <xdr:rowOff>116333</xdr:rowOff>
    </xdr:from>
    <xdr:to>
      <xdr:col>29</xdr:col>
      <xdr:colOff>165033</xdr:colOff>
      <xdr:row>744</xdr:row>
      <xdr:rowOff>122415</xdr:rowOff>
    </xdr:to>
    <xdr:cxnSp macro="">
      <xdr:nvCxnSpPr>
        <xdr:cNvPr id="21" name="直線矢印コネクタ 20">
          <a:extLst>
            <a:ext uri="{FF2B5EF4-FFF2-40B4-BE49-F238E27FC236}">
              <a16:creationId xmlns="" xmlns:a16="http://schemas.microsoft.com/office/drawing/2014/main" id="{00000000-0008-0000-0000-000015000000}"/>
            </a:ext>
          </a:extLst>
        </xdr:cNvPr>
        <xdr:cNvCxnSpPr>
          <a:stCxn id="17" idx="3"/>
          <a:endCxn id="18" idx="1"/>
        </xdr:cNvCxnSpPr>
      </xdr:nvCxnSpPr>
      <xdr:spPr>
        <a:xfrm>
          <a:off x="5319749" y="41550083"/>
          <a:ext cx="646009" cy="608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745</xdr:row>
      <xdr:rowOff>266700</xdr:rowOff>
    </xdr:from>
    <xdr:to>
      <xdr:col>43</xdr:col>
      <xdr:colOff>119099</xdr:colOff>
      <xdr:row>751</xdr:row>
      <xdr:rowOff>266700</xdr:rowOff>
    </xdr:to>
    <xdr:sp macro="" textlink="">
      <xdr:nvSpPr>
        <xdr:cNvPr id="22" name="大かっこ 21">
          <a:extLst>
            <a:ext uri="{FF2B5EF4-FFF2-40B4-BE49-F238E27FC236}">
              <a16:creationId xmlns="" xmlns:a16="http://schemas.microsoft.com/office/drawing/2014/main" id="{00000000-0008-0000-0000-000016000000}"/>
            </a:ext>
          </a:extLst>
        </xdr:cNvPr>
        <xdr:cNvSpPr/>
      </xdr:nvSpPr>
      <xdr:spPr>
        <a:xfrm>
          <a:off x="6000750" y="42052875"/>
          <a:ext cx="2719424" cy="211455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400" kern="1200">
              <a:solidFill>
                <a:schemeClr val="tx1"/>
              </a:solidFill>
              <a:latin typeface="+mn-lt"/>
              <a:ea typeface="+mn-ea"/>
              <a:cs typeface="+mn-cs"/>
            </a:rPr>
            <a:t>地域ニーズに応じた自然環境・社会環境を考慮したサービスの価値の評価手法開発に係るデータ収集及び計算。</a:t>
          </a:r>
          <a:endParaRPr kumimoji="1" lang="en-US" altLang="ja-JP" sz="1400" kern="1200">
            <a:solidFill>
              <a:schemeClr val="tx1"/>
            </a:solidFill>
            <a:latin typeface="+mn-lt"/>
            <a:ea typeface="+mn-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400" kern="1200">
              <a:solidFill>
                <a:schemeClr val="tx1"/>
              </a:solidFill>
              <a:latin typeface="+mn-lt"/>
              <a:ea typeface="+mn-ea"/>
              <a:cs typeface="+mn-cs"/>
            </a:rPr>
            <a:t>地域ニーズに応じたサービスの価値を調査するためのアンケートの開発</a:t>
          </a:r>
          <a:endParaRPr kumimoji="1" lang="ja-JP" altLang="en-US" sz="1400">
            <a:latin typeface="ＭＳ ゴシック" pitchFamily="49" charset="-128"/>
            <a:ea typeface="ＭＳ ゴシック" pitchFamily="49" charset="-128"/>
          </a:endParaRPr>
        </a:p>
      </xdr:txBody>
    </xdr:sp>
    <xdr:clientData/>
  </xdr:twoCellAnchor>
  <xdr:twoCellAnchor>
    <xdr:from>
      <xdr:col>14</xdr:col>
      <xdr:colOff>0</xdr:colOff>
      <xdr:row>752</xdr:row>
      <xdr:rowOff>0</xdr:rowOff>
    </xdr:from>
    <xdr:to>
      <xdr:col>23</xdr:col>
      <xdr:colOff>164539</xdr:colOff>
      <xdr:row>754</xdr:row>
      <xdr:rowOff>220434</xdr:rowOff>
    </xdr:to>
    <xdr:sp macro="" textlink="">
      <xdr:nvSpPr>
        <xdr:cNvPr id="23" name="大かっこ 22">
          <a:extLst>
            <a:ext uri="{FF2B5EF4-FFF2-40B4-BE49-F238E27FC236}">
              <a16:creationId xmlns="" xmlns:a16="http://schemas.microsoft.com/office/drawing/2014/main" id="{00000000-0008-0000-0000-000017000000}"/>
            </a:ext>
          </a:extLst>
        </xdr:cNvPr>
        <xdr:cNvSpPr>
          <a:spLocks noChangeArrowheads="1"/>
        </xdr:cNvSpPr>
      </xdr:nvSpPr>
      <xdr:spPr bwMode="auto">
        <a:xfrm>
          <a:off x="2800350" y="44253150"/>
          <a:ext cx="1964764" cy="925284"/>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just">
            <a:lnSpc>
              <a:spcPts val="1000"/>
            </a:lnSpc>
            <a:spcAft>
              <a:spcPts val="0"/>
            </a:spcAft>
          </a:pPr>
          <a:endParaRPr lang="en-US" altLang="ja-JP" sz="1100" kern="100">
            <a:effectLst/>
            <a:latin typeface="+mn-ea"/>
            <a:ea typeface="+mn-ea"/>
            <a:cs typeface="Times New Roman"/>
          </a:endParaRPr>
        </a:p>
        <a:p>
          <a:pPr algn="just">
            <a:lnSpc>
              <a:spcPts val="1000"/>
            </a:lnSpc>
            <a:spcAft>
              <a:spcPts val="0"/>
            </a:spcAft>
          </a:pPr>
          <a:r>
            <a:rPr lang="ja-JP" altLang="en-US" sz="1200" kern="100">
              <a:effectLst/>
              <a:latin typeface="+mn-ea"/>
              <a:ea typeface="+mn-ea"/>
              <a:cs typeface="Times New Roman"/>
            </a:rPr>
            <a:t>研究遂行</a:t>
          </a:r>
          <a:r>
            <a:rPr lang="ja-JP" sz="1200" kern="100">
              <a:effectLst/>
              <a:latin typeface="+mn-ea"/>
              <a:ea typeface="+mn-ea"/>
              <a:cs typeface="Times New Roman"/>
            </a:rPr>
            <a:t>に係る事務費</a:t>
          </a:r>
        </a:p>
        <a:p>
          <a:pPr marL="0" marR="0" indent="0" algn="just" defTabSz="914400" eaLnBrk="1" fontAlgn="auto" latinLnBrk="0" hangingPunct="1">
            <a:lnSpc>
              <a:spcPts val="1000"/>
            </a:lnSpc>
            <a:spcBef>
              <a:spcPts val="0"/>
            </a:spcBef>
            <a:spcAft>
              <a:spcPts val="0"/>
            </a:spcAft>
            <a:buClrTx/>
            <a:buSzTx/>
            <a:buFontTx/>
            <a:buNone/>
            <a:tabLst/>
            <a:defRPr/>
          </a:pPr>
          <a:endParaRPr lang="en-US" altLang="ja-JP" sz="1200" kern="100">
            <a:effectLst/>
            <a:latin typeface="+mn-ea"/>
            <a:ea typeface="+mn-ea"/>
            <a:cs typeface="Times New Roman"/>
          </a:endParaRPr>
        </a:p>
        <a:p>
          <a:pPr marL="0" marR="0" indent="0" algn="just" defTabSz="914400" eaLnBrk="1" fontAlgn="auto" latinLnBrk="0" hangingPunct="1">
            <a:lnSpc>
              <a:spcPts val="1000"/>
            </a:lnSpc>
            <a:spcBef>
              <a:spcPts val="0"/>
            </a:spcBef>
            <a:spcAft>
              <a:spcPts val="0"/>
            </a:spcAft>
            <a:buClrTx/>
            <a:buSzTx/>
            <a:buFontTx/>
            <a:buNone/>
            <a:tabLst/>
            <a:defRPr/>
          </a:pPr>
          <a:r>
            <a:rPr lang="ja-JP" altLang="en-US" sz="1200" kern="100">
              <a:effectLst/>
              <a:latin typeface="+mn-ea"/>
              <a:ea typeface="+mn-ea"/>
              <a:cs typeface="Times New Roman"/>
            </a:rPr>
            <a:t>　</a:t>
          </a:r>
          <a:r>
            <a:rPr lang="ja-JP" altLang="ja-JP" sz="1100">
              <a:latin typeface="+mn-lt"/>
              <a:ea typeface="+mn-ea"/>
              <a:cs typeface="+mn-cs"/>
            </a:rPr>
            <a:t>職員旅費</a:t>
          </a:r>
          <a:r>
            <a:rPr lang="ja-JP" altLang="en-US" sz="1100">
              <a:latin typeface="+mn-lt"/>
              <a:ea typeface="+mn-ea"/>
              <a:cs typeface="+mn-cs"/>
            </a:rPr>
            <a:t>　１．４</a:t>
          </a:r>
          <a:r>
            <a:rPr lang="ja-JP" altLang="ja-JP" sz="1100">
              <a:latin typeface="+mn-lt"/>
              <a:ea typeface="+mn-ea"/>
              <a:cs typeface="+mn-cs"/>
            </a:rPr>
            <a:t>百万円</a:t>
          </a:r>
          <a:r>
            <a:rPr lang="en-US" altLang="ja-JP" sz="1100">
              <a:latin typeface="+mn-lt"/>
              <a:ea typeface="+mn-ea"/>
              <a:cs typeface="+mn-cs"/>
            </a:rPr>
            <a:t> </a:t>
          </a:r>
          <a:endParaRPr lang="ja-JP" altLang="ja-JP" sz="1100">
            <a:latin typeface="+mn-lt"/>
            <a:ea typeface="+mn-ea"/>
            <a:cs typeface="+mn-cs"/>
          </a:endParaRPr>
        </a:p>
        <a:p>
          <a:pPr marL="0" marR="0" indent="0" algn="just" defTabSz="914400" eaLnBrk="1" fontAlgn="auto" latinLnBrk="0" hangingPunct="1">
            <a:lnSpc>
              <a:spcPts val="1000"/>
            </a:lnSpc>
            <a:spcBef>
              <a:spcPts val="0"/>
            </a:spcBef>
            <a:spcAft>
              <a:spcPts val="0"/>
            </a:spcAft>
            <a:buClrTx/>
            <a:buSzTx/>
            <a:buFontTx/>
            <a:buNone/>
            <a:tabLst/>
            <a:defRPr/>
          </a:pPr>
          <a:endParaRPr lang="en-US" altLang="ja-JP" sz="1100">
            <a:latin typeface="+mn-lt"/>
            <a:ea typeface="+mn-ea"/>
            <a:cs typeface="+mn-cs"/>
          </a:endParaRPr>
        </a:p>
        <a:p>
          <a:pPr marL="0" marR="0" indent="0" algn="just" defTabSz="914400" eaLnBrk="1" fontAlgn="auto" latinLnBrk="0" hangingPunct="1">
            <a:lnSpc>
              <a:spcPts val="1000"/>
            </a:lnSpc>
            <a:spcBef>
              <a:spcPts val="0"/>
            </a:spcBef>
            <a:spcAft>
              <a:spcPts val="0"/>
            </a:spcAft>
            <a:buClrTx/>
            <a:buSzTx/>
            <a:buFontTx/>
            <a:buNone/>
            <a:tabLst/>
            <a:defRPr/>
          </a:pPr>
          <a:r>
            <a:rPr lang="ja-JP" altLang="ja-JP" sz="1100">
              <a:latin typeface="+mn-lt"/>
              <a:ea typeface="+mn-ea"/>
              <a:cs typeface="+mn-cs"/>
            </a:rPr>
            <a:t>　職員旅費</a:t>
          </a:r>
          <a:r>
            <a:rPr lang="ja-JP" altLang="en-US" sz="1100">
              <a:latin typeface="+mn-lt"/>
              <a:ea typeface="+mn-ea"/>
              <a:cs typeface="+mn-cs"/>
            </a:rPr>
            <a:t>　０．５</a:t>
          </a:r>
          <a:r>
            <a:rPr lang="ja-JP" altLang="ja-JP" sz="1100">
              <a:latin typeface="+mn-lt"/>
              <a:ea typeface="+mn-ea"/>
              <a:cs typeface="+mn-cs"/>
            </a:rPr>
            <a:t>百万円</a:t>
          </a:r>
          <a:r>
            <a:rPr lang="en-US" altLang="ja-JP" sz="1100">
              <a:latin typeface="+mn-lt"/>
              <a:ea typeface="+mn-ea"/>
              <a:cs typeface="+mn-cs"/>
            </a:rPr>
            <a:t> </a:t>
          </a:r>
          <a:r>
            <a:rPr lang="ja-JP" altLang="ja-JP" sz="1100">
              <a:latin typeface="+mn-lt"/>
              <a:ea typeface="+mn-ea"/>
              <a:cs typeface="+mn-cs"/>
            </a:rPr>
            <a:t>　</a:t>
          </a:r>
        </a:p>
        <a:p>
          <a:pPr algn="just">
            <a:lnSpc>
              <a:spcPts val="1000"/>
            </a:lnSpc>
            <a:spcAft>
              <a:spcPts val="0"/>
            </a:spcAft>
          </a:pPr>
          <a:r>
            <a:rPr lang="en-US" sz="1200" kern="100">
              <a:effectLst/>
              <a:latin typeface="+mn-ea"/>
              <a:ea typeface="+mn-ea"/>
              <a:cs typeface="Times New Roman"/>
            </a:rPr>
            <a:t> </a:t>
          </a:r>
          <a:endParaRPr lang="ja-JP" sz="1200" kern="100">
            <a:effectLst/>
            <a:latin typeface="+mn-ea"/>
            <a:ea typeface="+mn-ea"/>
            <a:cs typeface="Times New Roman"/>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5" zoomScaleNormal="75" zoomScaleSheetLayoutView="100" zoomScalePageLayoutView="85" workbookViewId="0">
      <selection activeCell="A729" sqref="A729:AX729"/>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546</v>
      </c>
      <c r="AP2" s="217"/>
      <c r="AQ2" s="217"/>
      <c r="AR2" s="79" t="str">
        <f>IF(OR(AO2="　", AO2=""), "", "-")</f>
        <v>-</v>
      </c>
      <c r="AS2" s="218">
        <v>57</v>
      </c>
      <c r="AT2" s="218"/>
      <c r="AU2" s="218"/>
      <c r="AV2" s="52" t="str">
        <f>IF(AW2="", "", "-")</f>
        <v/>
      </c>
      <c r="AW2" s="395"/>
      <c r="AX2" s="395"/>
    </row>
    <row r="3" spans="1:50" ht="21" customHeight="1" thickBot="1">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571</v>
      </c>
      <c r="AK3" s="525"/>
      <c r="AL3" s="525"/>
      <c r="AM3" s="525"/>
      <c r="AN3" s="525"/>
      <c r="AO3" s="525"/>
      <c r="AP3" s="525"/>
      <c r="AQ3" s="525"/>
      <c r="AR3" s="525"/>
      <c r="AS3" s="525"/>
      <c r="AT3" s="525"/>
      <c r="AU3" s="525"/>
      <c r="AV3" s="525"/>
      <c r="AW3" s="525"/>
      <c r="AX3" s="24" t="s">
        <v>65</v>
      </c>
    </row>
    <row r="4" spans="1:50" ht="24.75" customHeight="1">
      <c r="A4" s="722" t="s">
        <v>25</v>
      </c>
      <c r="B4" s="723"/>
      <c r="C4" s="723"/>
      <c r="D4" s="723"/>
      <c r="E4" s="723"/>
      <c r="F4" s="723"/>
      <c r="G4" s="698" t="s">
        <v>572</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c r="A5" s="708" t="s">
        <v>67</v>
      </c>
      <c r="B5" s="709"/>
      <c r="C5" s="709"/>
      <c r="D5" s="709"/>
      <c r="E5" s="709"/>
      <c r="F5" s="710"/>
      <c r="G5" s="558" t="s">
        <v>544</v>
      </c>
      <c r="H5" s="559"/>
      <c r="I5" s="559"/>
      <c r="J5" s="559"/>
      <c r="K5" s="559"/>
      <c r="L5" s="559"/>
      <c r="M5" s="560" t="s">
        <v>66</v>
      </c>
      <c r="N5" s="561"/>
      <c r="O5" s="561"/>
      <c r="P5" s="561"/>
      <c r="Q5" s="561"/>
      <c r="R5" s="562"/>
      <c r="S5" s="563" t="s">
        <v>85</v>
      </c>
      <c r="T5" s="559"/>
      <c r="U5" s="559"/>
      <c r="V5" s="559"/>
      <c r="W5" s="559"/>
      <c r="X5" s="564"/>
      <c r="Y5" s="714" t="s">
        <v>3</v>
      </c>
      <c r="Z5" s="715"/>
      <c r="AA5" s="715"/>
      <c r="AB5" s="715"/>
      <c r="AC5" s="715"/>
      <c r="AD5" s="716"/>
      <c r="AE5" s="717" t="s">
        <v>574</v>
      </c>
      <c r="AF5" s="717"/>
      <c r="AG5" s="717"/>
      <c r="AH5" s="717"/>
      <c r="AI5" s="717"/>
      <c r="AJ5" s="717"/>
      <c r="AK5" s="717"/>
      <c r="AL5" s="717"/>
      <c r="AM5" s="717"/>
      <c r="AN5" s="717"/>
      <c r="AO5" s="717"/>
      <c r="AP5" s="718"/>
      <c r="AQ5" s="719" t="s">
        <v>573</v>
      </c>
      <c r="AR5" s="720"/>
      <c r="AS5" s="720"/>
      <c r="AT5" s="720"/>
      <c r="AU5" s="720"/>
      <c r="AV5" s="720"/>
      <c r="AW5" s="720"/>
      <c r="AX5" s="721"/>
    </row>
    <row r="6" spans="1:50" ht="39" customHeight="1">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c r="A7" s="829" t="s">
        <v>22</v>
      </c>
      <c r="B7" s="830"/>
      <c r="C7" s="830"/>
      <c r="D7" s="830"/>
      <c r="E7" s="830"/>
      <c r="F7" s="831"/>
      <c r="G7" s="832" t="s">
        <v>553</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553</v>
      </c>
      <c r="AF7" s="382"/>
      <c r="AG7" s="382"/>
      <c r="AH7" s="382"/>
      <c r="AI7" s="382"/>
      <c r="AJ7" s="382"/>
      <c r="AK7" s="382"/>
      <c r="AL7" s="382"/>
      <c r="AM7" s="382"/>
      <c r="AN7" s="382"/>
      <c r="AO7" s="382"/>
      <c r="AP7" s="382"/>
      <c r="AQ7" s="382"/>
      <c r="AR7" s="382"/>
      <c r="AS7" s="382"/>
      <c r="AT7" s="382"/>
      <c r="AU7" s="382"/>
      <c r="AV7" s="382"/>
      <c r="AW7" s="382"/>
      <c r="AX7" s="383"/>
    </row>
    <row r="8" spans="1:50" ht="53.25" customHeight="1">
      <c r="A8" s="829" t="s">
        <v>389</v>
      </c>
      <c r="B8" s="830"/>
      <c r="C8" s="830"/>
      <c r="D8" s="830"/>
      <c r="E8" s="830"/>
      <c r="F8" s="831"/>
      <c r="G8" s="221" t="str">
        <f>入力規則等!A26</f>
        <v>科学技術・イノベーション</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738"/>
    </row>
    <row r="9" spans="1:50" ht="58.5" customHeight="1">
      <c r="A9" s="142" t="s">
        <v>23</v>
      </c>
      <c r="B9" s="143"/>
      <c r="C9" s="143"/>
      <c r="D9" s="143"/>
      <c r="E9" s="143"/>
      <c r="F9" s="143"/>
      <c r="G9" s="572" t="s">
        <v>580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c r="A10" s="739" t="s">
        <v>30</v>
      </c>
      <c r="B10" s="740"/>
      <c r="C10" s="740"/>
      <c r="D10" s="740"/>
      <c r="E10" s="740"/>
      <c r="F10" s="740"/>
      <c r="G10" s="672" t="s">
        <v>575</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c r="A13" s="139"/>
      <c r="B13" s="140"/>
      <c r="C13" s="140"/>
      <c r="D13" s="140"/>
      <c r="E13" s="140"/>
      <c r="F13" s="141"/>
      <c r="G13" s="742" t="s">
        <v>6</v>
      </c>
      <c r="H13" s="743"/>
      <c r="I13" s="635" t="s">
        <v>7</v>
      </c>
      <c r="J13" s="636"/>
      <c r="K13" s="636"/>
      <c r="L13" s="636"/>
      <c r="M13" s="636"/>
      <c r="N13" s="636"/>
      <c r="O13" s="637"/>
      <c r="P13" s="97" t="s">
        <v>576</v>
      </c>
      <c r="Q13" s="98"/>
      <c r="R13" s="98"/>
      <c r="S13" s="98"/>
      <c r="T13" s="98"/>
      <c r="U13" s="98"/>
      <c r="V13" s="99"/>
      <c r="W13" s="97" t="s">
        <v>576</v>
      </c>
      <c r="X13" s="98"/>
      <c r="Y13" s="98"/>
      <c r="Z13" s="98"/>
      <c r="AA13" s="98"/>
      <c r="AB13" s="98"/>
      <c r="AC13" s="99"/>
      <c r="AD13" s="97" t="s">
        <v>576</v>
      </c>
      <c r="AE13" s="98"/>
      <c r="AF13" s="98"/>
      <c r="AG13" s="98"/>
      <c r="AH13" s="98"/>
      <c r="AI13" s="98"/>
      <c r="AJ13" s="99"/>
      <c r="AK13" s="97" t="s">
        <v>576</v>
      </c>
      <c r="AL13" s="98"/>
      <c r="AM13" s="98"/>
      <c r="AN13" s="98"/>
      <c r="AO13" s="98"/>
      <c r="AP13" s="98"/>
      <c r="AQ13" s="99"/>
      <c r="AR13" s="94">
        <v>15</v>
      </c>
      <c r="AS13" s="95"/>
      <c r="AT13" s="95"/>
      <c r="AU13" s="95"/>
      <c r="AV13" s="95"/>
      <c r="AW13" s="95"/>
      <c r="AX13" s="392"/>
    </row>
    <row r="14" spans="1:50" ht="21" customHeight="1">
      <c r="A14" s="139"/>
      <c r="B14" s="140"/>
      <c r="C14" s="140"/>
      <c r="D14" s="140"/>
      <c r="E14" s="140"/>
      <c r="F14" s="141"/>
      <c r="G14" s="744"/>
      <c r="H14" s="745"/>
      <c r="I14" s="575" t="s">
        <v>8</v>
      </c>
      <c r="J14" s="629"/>
      <c r="K14" s="629"/>
      <c r="L14" s="629"/>
      <c r="M14" s="629"/>
      <c r="N14" s="629"/>
      <c r="O14" s="630"/>
      <c r="P14" s="97" t="s">
        <v>576</v>
      </c>
      <c r="Q14" s="98"/>
      <c r="R14" s="98"/>
      <c r="S14" s="98"/>
      <c r="T14" s="98"/>
      <c r="U14" s="98"/>
      <c r="V14" s="99"/>
      <c r="W14" s="97" t="s">
        <v>576</v>
      </c>
      <c r="X14" s="98"/>
      <c r="Y14" s="98"/>
      <c r="Z14" s="98"/>
      <c r="AA14" s="98"/>
      <c r="AB14" s="98"/>
      <c r="AC14" s="99"/>
      <c r="AD14" s="97" t="s">
        <v>576</v>
      </c>
      <c r="AE14" s="98"/>
      <c r="AF14" s="98"/>
      <c r="AG14" s="98"/>
      <c r="AH14" s="98"/>
      <c r="AI14" s="98"/>
      <c r="AJ14" s="99"/>
      <c r="AK14" s="97" t="s">
        <v>576</v>
      </c>
      <c r="AL14" s="98"/>
      <c r="AM14" s="98"/>
      <c r="AN14" s="98"/>
      <c r="AO14" s="98"/>
      <c r="AP14" s="98"/>
      <c r="AQ14" s="99"/>
      <c r="AR14" s="662"/>
      <c r="AS14" s="662"/>
      <c r="AT14" s="662"/>
      <c r="AU14" s="662"/>
      <c r="AV14" s="662"/>
      <c r="AW14" s="662"/>
      <c r="AX14" s="663"/>
    </row>
    <row r="15" spans="1:50" ht="21" customHeight="1">
      <c r="A15" s="139"/>
      <c r="B15" s="140"/>
      <c r="C15" s="140"/>
      <c r="D15" s="140"/>
      <c r="E15" s="140"/>
      <c r="F15" s="141"/>
      <c r="G15" s="744"/>
      <c r="H15" s="745"/>
      <c r="I15" s="575" t="s">
        <v>51</v>
      </c>
      <c r="J15" s="576"/>
      <c r="K15" s="576"/>
      <c r="L15" s="576"/>
      <c r="M15" s="576"/>
      <c r="N15" s="576"/>
      <c r="O15" s="577"/>
      <c r="P15" s="97" t="s">
        <v>576</v>
      </c>
      <c r="Q15" s="98"/>
      <c r="R15" s="98"/>
      <c r="S15" s="98"/>
      <c r="T15" s="98"/>
      <c r="U15" s="98"/>
      <c r="V15" s="99"/>
      <c r="W15" s="97" t="s">
        <v>576</v>
      </c>
      <c r="X15" s="98"/>
      <c r="Y15" s="98"/>
      <c r="Z15" s="98"/>
      <c r="AA15" s="98"/>
      <c r="AB15" s="98"/>
      <c r="AC15" s="99"/>
      <c r="AD15" s="97" t="s">
        <v>576</v>
      </c>
      <c r="AE15" s="98"/>
      <c r="AF15" s="98"/>
      <c r="AG15" s="98"/>
      <c r="AH15" s="98"/>
      <c r="AI15" s="98"/>
      <c r="AJ15" s="99"/>
      <c r="AK15" s="97" t="s">
        <v>576</v>
      </c>
      <c r="AL15" s="98"/>
      <c r="AM15" s="98"/>
      <c r="AN15" s="98"/>
      <c r="AO15" s="98"/>
      <c r="AP15" s="98"/>
      <c r="AQ15" s="99"/>
      <c r="AR15" s="97" t="s">
        <v>576</v>
      </c>
      <c r="AS15" s="98"/>
      <c r="AT15" s="98"/>
      <c r="AU15" s="98"/>
      <c r="AV15" s="98"/>
      <c r="AW15" s="98"/>
      <c r="AX15" s="628"/>
    </row>
    <row r="16" spans="1:50" ht="21" customHeight="1">
      <c r="A16" s="139"/>
      <c r="B16" s="140"/>
      <c r="C16" s="140"/>
      <c r="D16" s="140"/>
      <c r="E16" s="140"/>
      <c r="F16" s="141"/>
      <c r="G16" s="744"/>
      <c r="H16" s="745"/>
      <c r="I16" s="575" t="s">
        <v>52</v>
      </c>
      <c r="J16" s="576"/>
      <c r="K16" s="576"/>
      <c r="L16" s="576"/>
      <c r="M16" s="576"/>
      <c r="N16" s="576"/>
      <c r="O16" s="577"/>
      <c r="P16" s="97" t="s">
        <v>576</v>
      </c>
      <c r="Q16" s="98"/>
      <c r="R16" s="98"/>
      <c r="S16" s="98"/>
      <c r="T16" s="98"/>
      <c r="U16" s="98"/>
      <c r="V16" s="99"/>
      <c r="W16" s="97" t="s">
        <v>576</v>
      </c>
      <c r="X16" s="98"/>
      <c r="Y16" s="98"/>
      <c r="Z16" s="98"/>
      <c r="AA16" s="98"/>
      <c r="AB16" s="98"/>
      <c r="AC16" s="99"/>
      <c r="AD16" s="97" t="s">
        <v>576</v>
      </c>
      <c r="AE16" s="98"/>
      <c r="AF16" s="98"/>
      <c r="AG16" s="98"/>
      <c r="AH16" s="98"/>
      <c r="AI16" s="98"/>
      <c r="AJ16" s="99"/>
      <c r="AK16" s="97" t="s">
        <v>576</v>
      </c>
      <c r="AL16" s="98"/>
      <c r="AM16" s="98"/>
      <c r="AN16" s="98"/>
      <c r="AO16" s="98"/>
      <c r="AP16" s="98"/>
      <c r="AQ16" s="99"/>
      <c r="AR16" s="675"/>
      <c r="AS16" s="676"/>
      <c r="AT16" s="676"/>
      <c r="AU16" s="676"/>
      <c r="AV16" s="676"/>
      <c r="AW16" s="676"/>
      <c r="AX16" s="677"/>
    </row>
    <row r="17" spans="1:50" ht="24.75" customHeight="1">
      <c r="A17" s="139"/>
      <c r="B17" s="140"/>
      <c r="C17" s="140"/>
      <c r="D17" s="140"/>
      <c r="E17" s="140"/>
      <c r="F17" s="141"/>
      <c r="G17" s="744"/>
      <c r="H17" s="745"/>
      <c r="I17" s="575" t="s">
        <v>50</v>
      </c>
      <c r="J17" s="629"/>
      <c r="K17" s="629"/>
      <c r="L17" s="629"/>
      <c r="M17" s="629"/>
      <c r="N17" s="629"/>
      <c r="O17" s="630"/>
      <c r="P17" s="97" t="s">
        <v>576</v>
      </c>
      <c r="Q17" s="98"/>
      <c r="R17" s="98"/>
      <c r="S17" s="98"/>
      <c r="T17" s="98"/>
      <c r="U17" s="98"/>
      <c r="V17" s="99"/>
      <c r="W17" s="97" t="s">
        <v>576</v>
      </c>
      <c r="X17" s="98"/>
      <c r="Y17" s="98"/>
      <c r="Z17" s="98"/>
      <c r="AA17" s="98"/>
      <c r="AB17" s="98"/>
      <c r="AC17" s="99"/>
      <c r="AD17" s="97" t="s">
        <v>576</v>
      </c>
      <c r="AE17" s="98"/>
      <c r="AF17" s="98"/>
      <c r="AG17" s="98"/>
      <c r="AH17" s="98"/>
      <c r="AI17" s="98"/>
      <c r="AJ17" s="99"/>
      <c r="AK17" s="97" t="s">
        <v>576</v>
      </c>
      <c r="AL17" s="98"/>
      <c r="AM17" s="98"/>
      <c r="AN17" s="98"/>
      <c r="AO17" s="98"/>
      <c r="AP17" s="98"/>
      <c r="AQ17" s="99"/>
      <c r="AR17" s="390"/>
      <c r="AS17" s="390"/>
      <c r="AT17" s="390"/>
      <c r="AU17" s="390"/>
      <c r="AV17" s="390"/>
      <c r="AW17" s="390"/>
      <c r="AX17" s="391"/>
    </row>
    <row r="18" spans="1:50" ht="24.75" customHeight="1">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0</v>
      </c>
      <c r="AL18" s="104"/>
      <c r="AM18" s="104"/>
      <c r="AN18" s="104"/>
      <c r="AO18" s="104"/>
      <c r="AP18" s="104"/>
      <c r="AQ18" s="105"/>
      <c r="AR18" s="103">
        <f>SUM(AR13:AX17)</f>
        <v>15</v>
      </c>
      <c r="AS18" s="104"/>
      <c r="AT18" s="104"/>
      <c r="AU18" s="104"/>
      <c r="AV18" s="104"/>
      <c r="AW18" s="104"/>
      <c r="AX18" s="537"/>
    </row>
    <row r="19" spans="1:50" ht="24.75" customHeight="1">
      <c r="A19" s="139"/>
      <c r="B19" s="140"/>
      <c r="C19" s="140"/>
      <c r="D19" s="140"/>
      <c r="E19" s="140"/>
      <c r="F19" s="141"/>
      <c r="G19" s="535" t="s">
        <v>9</v>
      </c>
      <c r="H19" s="536"/>
      <c r="I19" s="536"/>
      <c r="J19" s="536"/>
      <c r="K19" s="536"/>
      <c r="L19" s="536"/>
      <c r="M19" s="536"/>
      <c r="N19" s="536"/>
      <c r="O19" s="536"/>
      <c r="P19" s="97" t="s">
        <v>576</v>
      </c>
      <c r="Q19" s="98"/>
      <c r="R19" s="98"/>
      <c r="S19" s="98"/>
      <c r="T19" s="98"/>
      <c r="U19" s="98"/>
      <c r="V19" s="99"/>
      <c r="W19" s="97" t="s">
        <v>576</v>
      </c>
      <c r="X19" s="98"/>
      <c r="Y19" s="98"/>
      <c r="Z19" s="98"/>
      <c r="AA19" s="98"/>
      <c r="AB19" s="98"/>
      <c r="AC19" s="99"/>
      <c r="AD19" s="97" t="s">
        <v>576</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c r="A21" s="142"/>
      <c r="B21" s="143"/>
      <c r="C21" s="143"/>
      <c r="D21" s="143"/>
      <c r="E21" s="143"/>
      <c r="F21" s="144"/>
      <c r="G21" s="929" t="s">
        <v>497</v>
      </c>
      <c r="H21" s="930"/>
      <c r="I21" s="930"/>
      <c r="J21" s="930"/>
      <c r="K21" s="930"/>
      <c r="L21" s="930"/>
      <c r="M21" s="930"/>
      <c r="N21" s="930"/>
      <c r="O21" s="930"/>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t="e">
        <f t="shared" ref="AD21" si="3">IF(AD19=0, "-", SUM(AD19)/SUM(AD13,AD14))</f>
        <v>#DIV/0!</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c r="A23" s="198"/>
      <c r="B23" s="199"/>
      <c r="C23" s="199"/>
      <c r="D23" s="199"/>
      <c r="E23" s="199"/>
      <c r="F23" s="200"/>
      <c r="G23" s="183" t="s">
        <v>577</v>
      </c>
      <c r="H23" s="184"/>
      <c r="I23" s="184"/>
      <c r="J23" s="184"/>
      <c r="K23" s="184"/>
      <c r="L23" s="184"/>
      <c r="M23" s="184"/>
      <c r="N23" s="184"/>
      <c r="O23" s="185"/>
      <c r="P23" s="94" t="s">
        <v>576</v>
      </c>
      <c r="Q23" s="95"/>
      <c r="R23" s="95"/>
      <c r="S23" s="95"/>
      <c r="T23" s="95"/>
      <c r="U23" s="95"/>
      <c r="V23" s="96"/>
      <c r="W23" s="94">
        <v>13</v>
      </c>
      <c r="X23" s="95"/>
      <c r="Y23" s="95"/>
      <c r="Z23" s="95"/>
      <c r="AA23" s="95"/>
      <c r="AB23" s="95"/>
      <c r="AC23" s="96"/>
      <c r="AD23" s="206" t="s">
        <v>582</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c r="A24" s="198"/>
      <c r="B24" s="199"/>
      <c r="C24" s="199"/>
      <c r="D24" s="199"/>
      <c r="E24" s="199"/>
      <c r="F24" s="200"/>
      <c r="G24" s="186" t="s">
        <v>578</v>
      </c>
      <c r="H24" s="187"/>
      <c r="I24" s="187"/>
      <c r="J24" s="187"/>
      <c r="K24" s="187"/>
      <c r="L24" s="187"/>
      <c r="M24" s="187"/>
      <c r="N24" s="187"/>
      <c r="O24" s="188"/>
      <c r="P24" s="97" t="s">
        <v>576</v>
      </c>
      <c r="Q24" s="98"/>
      <c r="R24" s="98"/>
      <c r="S24" s="98"/>
      <c r="T24" s="98"/>
      <c r="U24" s="98"/>
      <c r="V24" s="99"/>
      <c r="W24" s="97">
        <v>2</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c r="A25" s="198"/>
      <c r="B25" s="199"/>
      <c r="C25" s="199"/>
      <c r="D25" s="199"/>
      <c r="E25" s="199"/>
      <c r="F25" s="200"/>
      <c r="G25" s="186" t="s">
        <v>576</v>
      </c>
      <c r="H25" s="187"/>
      <c r="I25" s="187"/>
      <c r="J25" s="187"/>
      <c r="K25" s="187"/>
      <c r="L25" s="187"/>
      <c r="M25" s="187"/>
      <c r="N25" s="187"/>
      <c r="O25" s="188"/>
      <c r="P25" s="97" t="s">
        <v>576</v>
      </c>
      <c r="Q25" s="98"/>
      <c r="R25" s="98"/>
      <c r="S25" s="98"/>
      <c r="T25" s="98"/>
      <c r="U25" s="98"/>
      <c r="V25" s="99"/>
      <c r="W25" s="97" t="s">
        <v>576</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c r="A26" s="198"/>
      <c r="B26" s="199"/>
      <c r="C26" s="199"/>
      <c r="D26" s="199"/>
      <c r="E26" s="199"/>
      <c r="F26" s="200"/>
      <c r="G26" s="186" t="s">
        <v>576</v>
      </c>
      <c r="H26" s="187"/>
      <c r="I26" s="187"/>
      <c r="J26" s="187"/>
      <c r="K26" s="187"/>
      <c r="L26" s="187"/>
      <c r="M26" s="187"/>
      <c r="N26" s="187"/>
      <c r="O26" s="188"/>
      <c r="P26" s="97" t="s">
        <v>576</v>
      </c>
      <c r="Q26" s="98"/>
      <c r="R26" s="98"/>
      <c r="S26" s="98"/>
      <c r="T26" s="98"/>
      <c r="U26" s="98"/>
      <c r="V26" s="99"/>
      <c r="W26" s="97" t="s">
        <v>576</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c r="A27" s="198"/>
      <c r="B27" s="199"/>
      <c r="C27" s="199"/>
      <c r="D27" s="199"/>
      <c r="E27" s="199"/>
      <c r="F27" s="200"/>
      <c r="G27" s="186" t="s">
        <v>576</v>
      </c>
      <c r="H27" s="187"/>
      <c r="I27" s="187"/>
      <c r="J27" s="187"/>
      <c r="K27" s="187"/>
      <c r="L27" s="187"/>
      <c r="M27" s="187"/>
      <c r="N27" s="187"/>
      <c r="O27" s="188"/>
      <c r="P27" s="97" t="s">
        <v>576</v>
      </c>
      <c r="Q27" s="98"/>
      <c r="R27" s="98"/>
      <c r="S27" s="98"/>
      <c r="T27" s="98"/>
      <c r="U27" s="98"/>
      <c r="V27" s="99"/>
      <c r="W27" s="97" t="s">
        <v>576</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c r="A28" s="198"/>
      <c r="B28" s="199"/>
      <c r="C28" s="199"/>
      <c r="D28" s="199"/>
      <c r="E28" s="199"/>
      <c r="F28" s="200"/>
      <c r="G28" s="189" t="s">
        <v>478</v>
      </c>
      <c r="H28" s="190"/>
      <c r="I28" s="190"/>
      <c r="J28" s="190"/>
      <c r="K28" s="190"/>
      <c r="L28" s="190"/>
      <c r="M28" s="190"/>
      <c r="N28" s="190"/>
      <c r="O28" s="191"/>
      <c r="P28" s="103" t="e">
        <f>P29-SUM(P23:P27)</f>
        <v>#VALUE!</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c r="A29" s="201"/>
      <c r="B29" s="202"/>
      <c r="C29" s="202"/>
      <c r="D29" s="202"/>
      <c r="E29" s="202"/>
      <c r="F29" s="203"/>
      <c r="G29" s="192" t="s">
        <v>475</v>
      </c>
      <c r="H29" s="193"/>
      <c r="I29" s="193"/>
      <c r="J29" s="193"/>
      <c r="K29" s="193"/>
      <c r="L29" s="193"/>
      <c r="M29" s="193"/>
      <c r="N29" s="193"/>
      <c r="O29" s="194"/>
      <c r="P29" s="225" t="str">
        <f>AK13</f>
        <v>-</v>
      </c>
      <c r="Q29" s="226"/>
      <c r="R29" s="226"/>
      <c r="S29" s="226"/>
      <c r="T29" s="226"/>
      <c r="U29" s="226"/>
      <c r="V29" s="227"/>
      <c r="W29" s="225">
        <f>AR13</f>
        <v>15</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553</v>
      </c>
      <c r="AR31" s="133"/>
      <c r="AS31" s="134" t="s">
        <v>356</v>
      </c>
      <c r="AT31" s="169"/>
      <c r="AU31" s="269">
        <v>33</v>
      </c>
      <c r="AV31" s="269"/>
      <c r="AW31" s="377" t="s">
        <v>300</v>
      </c>
      <c r="AX31" s="378"/>
    </row>
    <row r="32" spans="1:50" ht="23.25" customHeight="1">
      <c r="A32" s="515"/>
      <c r="B32" s="513"/>
      <c r="C32" s="513"/>
      <c r="D32" s="513"/>
      <c r="E32" s="513"/>
      <c r="F32" s="514"/>
      <c r="G32" s="540" t="s">
        <v>581</v>
      </c>
      <c r="H32" s="541"/>
      <c r="I32" s="541"/>
      <c r="J32" s="541"/>
      <c r="K32" s="541"/>
      <c r="L32" s="541"/>
      <c r="M32" s="541"/>
      <c r="N32" s="541"/>
      <c r="O32" s="542"/>
      <c r="P32" s="158" t="s">
        <v>579</v>
      </c>
      <c r="Q32" s="158"/>
      <c r="R32" s="158"/>
      <c r="S32" s="158"/>
      <c r="T32" s="158"/>
      <c r="U32" s="158"/>
      <c r="V32" s="158"/>
      <c r="W32" s="158"/>
      <c r="X32" s="229"/>
      <c r="Y32" s="336" t="s">
        <v>12</v>
      </c>
      <c r="Z32" s="549"/>
      <c r="AA32" s="550"/>
      <c r="AB32" s="551" t="s">
        <v>554</v>
      </c>
      <c r="AC32" s="551"/>
      <c r="AD32" s="551"/>
      <c r="AE32" s="362" t="s">
        <v>553</v>
      </c>
      <c r="AF32" s="363"/>
      <c r="AG32" s="363"/>
      <c r="AH32" s="363"/>
      <c r="AI32" s="362" t="s">
        <v>553</v>
      </c>
      <c r="AJ32" s="363"/>
      <c r="AK32" s="363"/>
      <c r="AL32" s="363"/>
      <c r="AM32" s="362" t="s">
        <v>553</v>
      </c>
      <c r="AN32" s="363"/>
      <c r="AO32" s="363"/>
      <c r="AP32" s="363"/>
      <c r="AQ32" s="100" t="s">
        <v>553</v>
      </c>
      <c r="AR32" s="101"/>
      <c r="AS32" s="101"/>
      <c r="AT32" s="102"/>
      <c r="AU32" s="363" t="s">
        <v>553</v>
      </c>
      <c r="AV32" s="363"/>
      <c r="AW32" s="363"/>
      <c r="AX32" s="365"/>
    </row>
    <row r="33" spans="1:50" ht="23.25" customHeight="1">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554</v>
      </c>
      <c r="AC33" s="522"/>
      <c r="AD33" s="522"/>
      <c r="AE33" s="362" t="s">
        <v>553</v>
      </c>
      <c r="AF33" s="363"/>
      <c r="AG33" s="363"/>
      <c r="AH33" s="363"/>
      <c r="AI33" s="362" t="s">
        <v>553</v>
      </c>
      <c r="AJ33" s="363"/>
      <c r="AK33" s="363"/>
      <c r="AL33" s="363"/>
      <c r="AM33" s="362" t="s">
        <v>553</v>
      </c>
      <c r="AN33" s="363"/>
      <c r="AO33" s="363"/>
      <c r="AP33" s="363"/>
      <c r="AQ33" s="100" t="s">
        <v>553</v>
      </c>
      <c r="AR33" s="101"/>
      <c r="AS33" s="101"/>
      <c r="AT33" s="102"/>
      <c r="AU33" s="363">
        <v>1</v>
      </c>
      <c r="AV33" s="363"/>
      <c r="AW33" s="363"/>
      <c r="AX33" s="365"/>
    </row>
    <row r="34" spans="1:50" ht="23.25" customHeight="1">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553</v>
      </c>
      <c r="AF34" s="363"/>
      <c r="AG34" s="363"/>
      <c r="AH34" s="363"/>
      <c r="AI34" s="362" t="s">
        <v>553</v>
      </c>
      <c r="AJ34" s="363"/>
      <c r="AK34" s="363"/>
      <c r="AL34" s="363"/>
      <c r="AM34" s="362" t="s">
        <v>553</v>
      </c>
      <c r="AN34" s="363"/>
      <c r="AO34" s="363"/>
      <c r="AP34" s="363"/>
      <c r="AQ34" s="100" t="s">
        <v>553</v>
      </c>
      <c r="AR34" s="101"/>
      <c r="AS34" s="101"/>
      <c r="AT34" s="102"/>
      <c r="AU34" s="363" t="s">
        <v>553</v>
      </c>
      <c r="AV34" s="363"/>
      <c r="AW34" s="363"/>
      <c r="AX34" s="365"/>
    </row>
    <row r="35" spans="1:50" ht="23.25" customHeight="1">
      <c r="A35" s="900" t="s">
        <v>528</v>
      </c>
      <c r="B35" s="901"/>
      <c r="C35" s="901"/>
      <c r="D35" s="901"/>
      <c r="E35" s="901"/>
      <c r="F35" s="902"/>
      <c r="G35" s="906" t="s">
        <v>583</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c r="A101" s="491"/>
      <c r="B101" s="492"/>
      <c r="C101" s="492"/>
      <c r="D101" s="492"/>
      <c r="E101" s="492"/>
      <c r="F101" s="493"/>
      <c r="G101" s="158" t="s">
        <v>555</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557</v>
      </c>
      <c r="AC101" s="551"/>
      <c r="AD101" s="551"/>
      <c r="AE101" s="362" t="s">
        <v>553</v>
      </c>
      <c r="AF101" s="363"/>
      <c r="AG101" s="363"/>
      <c r="AH101" s="364"/>
      <c r="AI101" s="362" t="s">
        <v>553</v>
      </c>
      <c r="AJ101" s="363"/>
      <c r="AK101" s="363"/>
      <c r="AL101" s="364"/>
      <c r="AM101" s="362" t="s">
        <v>553</v>
      </c>
      <c r="AN101" s="363"/>
      <c r="AO101" s="363"/>
      <c r="AP101" s="364"/>
      <c r="AQ101" s="362" t="s">
        <v>553</v>
      </c>
      <c r="AR101" s="363"/>
      <c r="AS101" s="363"/>
      <c r="AT101" s="364"/>
      <c r="AU101" s="362" t="s">
        <v>553</v>
      </c>
      <c r="AV101" s="363"/>
      <c r="AW101" s="363"/>
      <c r="AX101" s="364"/>
    </row>
    <row r="102" spans="1:60" ht="23.25" customHeight="1">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557</v>
      </c>
      <c r="AC102" s="551"/>
      <c r="AD102" s="551"/>
      <c r="AE102" s="356" t="s">
        <v>553</v>
      </c>
      <c r="AF102" s="356"/>
      <c r="AG102" s="356"/>
      <c r="AH102" s="356"/>
      <c r="AI102" s="356" t="s">
        <v>553</v>
      </c>
      <c r="AJ102" s="356"/>
      <c r="AK102" s="356"/>
      <c r="AL102" s="356"/>
      <c r="AM102" s="356" t="s">
        <v>553</v>
      </c>
      <c r="AN102" s="356"/>
      <c r="AO102" s="356"/>
      <c r="AP102" s="356"/>
      <c r="AQ102" s="817" t="s">
        <v>553</v>
      </c>
      <c r="AR102" s="818"/>
      <c r="AS102" s="818"/>
      <c r="AT102" s="819"/>
      <c r="AU102" s="817">
        <v>3</v>
      </c>
      <c r="AV102" s="818"/>
      <c r="AW102" s="818"/>
      <c r="AX102" s="819"/>
    </row>
    <row r="103" spans="1:60" ht="31.5" hidden="1" customHeight="1">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c r="A116" s="290"/>
      <c r="B116" s="291"/>
      <c r="C116" s="291"/>
      <c r="D116" s="291"/>
      <c r="E116" s="291"/>
      <c r="F116" s="292"/>
      <c r="G116" s="349" t="s">
        <v>556</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558</v>
      </c>
      <c r="AC116" s="299"/>
      <c r="AD116" s="300"/>
      <c r="AE116" s="356" t="s">
        <v>553</v>
      </c>
      <c r="AF116" s="356"/>
      <c r="AG116" s="356"/>
      <c r="AH116" s="356"/>
      <c r="AI116" s="356" t="s">
        <v>553</v>
      </c>
      <c r="AJ116" s="356"/>
      <c r="AK116" s="356"/>
      <c r="AL116" s="356"/>
      <c r="AM116" s="356" t="s">
        <v>553</v>
      </c>
      <c r="AN116" s="356"/>
      <c r="AO116" s="356"/>
      <c r="AP116" s="356"/>
      <c r="AQ116" s="362" t="s">
        <v>553</v>
      </c>
      <c r="AR116" s="363"/>
      <c r="AS116" s="363"/>
      <c r="AT116" s="363"/>
      <c r="AU116" s="363"/>
      <c r="AV116" s="363"/>
      <c r="AW116" s="363"/>
      <c r="AX116" s="365"/>
    </row>
    <row r="117" spans="1:50" ht="46.5" customHeight="1" thickBot="1">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559</v>
      </c>
      <c r="AC117" s="340"/>
      <c r="AD117" s="341"/>
      <c r="AE117" s="304" t="s">
        <v>560</v>
      </c>
      <c r="AF117" s="304"/>
      <c r="AG117" s="304"/>
      <c r="AH117" s="304"/>
      <c r="AI117" s="304" t="s">
        <v>560</v>
      </c>
      <c r="AJ117" s="304"/>
      <c r="AK117" s="304"/>
      <c r="AL117" s="304"/>
      <c r="AM117" s="304" t="s">
        <v>560</v>
      </c>
      <c r="AN117" s="304"/>
      <c r="AO117" s="304"/>
      <c r="AP117" s="304"/>
      <c r="AQ117" s="304" t="s">
        <v>560</v>
      </c>
      <c r="AR117" s="304"/>
      <c r="AS117" s="304"/>
      <c r="AT117" s="304"/>
      <c r="AU117" s="304"/>
      <c r="AV117" s="304"/>
      <c r="AW117" s="304"/>
      <c r="AX117" s="305"/>
    </row>
    <row r="118" spans="1:50" ht="23.25" hidden="1" customHeight="1">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c r="A130" s="996" t="s">
        <v>369</v>
      </c>
      <c r="B130" s="994"/>
      <c r="C130" s="993" t="s">
        <v>366</v>
      </c>
      <c r="D130" s="994"/>
      <c r="E130" s="306" t="s">
        <v>399</v>
      </c>
      <c r="F130" s="307"/>
      <c r="G130" s="308" t="s">
        <v>561</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c r="A131" s="997"/>
      <c r="B131" s="250"/>
      <c r="C131" s="249"/>
      <c r="D131" s="250"/>
      <c r="E131" s="236" t="s">
        <v>398</v>
      </c>
      <c r="F131" s="237"/>
      <c r="G131" s="233" t="s">
        <v>562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553</v>
      </c>
      <c r="AR133" s="269"/>
      <c r="AS133" s="134" t="s">
        <v>356</v>
      </c>
      <c r="AT133" s="169"/>
      <c r="AU133" s="133"/>
      <c r="AV133" s="133"/>
      <c r="AW133" s="134" t="s">
        <v>300</v>
      </c>
      <c r="AX133" s="135"/>
    </row>
    <row r="134" spans="1:50" ht="39.75" customHeight="1">
      <c r="A134" s="997"/>
      <c r="B134" s="250"/>
      <c r="C134" s="249"/>
      <c r="D134" s="250"/>
      <c r="E134" s="249"/>
      <c r="F134" s="312"/>
      <c r="G134" s="228" t="s">
        <v>563</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14</v>
      </c>
      <c r="AC134" s="219"/>
      <c r="AD134" s="219"/>
      <c r="AE134" s="264" t="s">
        <v>553</v>
      </c>
      <c r="AF134" s="101"/>
      <c r="AG134" s="101"/>
      <c r="AH134" s="101"/>
      <c r="AI134" s="264" t="s">
        <v>553</v>
      </c>
      <c r="AJ134" s="101"/>
      <c r="AK134" s="101"/>
      <c r="AL134" s="101"/>
      <c r="AM134" s="264" t="s">
        <v>553</v>
      </c>
      <c r="AN134" s="101"/>
      <c r="AO134" s="101"/>
      <c r="AP134" s="101"/>
      <c r="AQ134" s="264" t="s">
        <v>553</v>
      </c>
      <c r="AR134" s="101"/>
      <c r="AS134" s="101"/>
      <c r="AT134" s="101"/>
      <c r="AU134" s="264" t="s">
        <v>553</v>
      </c>
      <c r="AV134" s="101"/>
      <c r="AW134" s="101"/>
      <c r="AX134" s="220"/>
    </row>
    <row r="135" spans="1:50" ht="39.75" customHeight="1">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14</v>
      </c>
      <c r="AC135" s="130"/>
      <c r="AD135" s="130"/>
      <c r="AE135" s="264" t="s">
        <v>553</v>
      </c>
      <c r="AF135" s="101"/>
      <c r="AG135" s="101"/>
      <c r="AH135" s="101"/>
      <c r="AI135" s="264" t="s">
        <v>553</v>
      </c>
      <c r="AJ135" s="101"/>
      <c r="AK135" s="101"/>
      <c r="AL135" s="101"/>
      <c r="AM135" s="264" t="s">
        <v>553</v>
      </c>
      <c r="AN135" s="101"/>
      <c r="AO135" s="101"/>
      <c r="AP135" s="101"/>
      <c r="AQ135" s="264" t="s">
        <v>553</v>
      </c>
      <c r="AR135" s="101"/>
      <c r="AS135" s="101"/>
      <c r="AT135" s="101"/>
      <c r="AU135" s="264">
        <v>90</v>
      </c>
      <c r="AV135" s="101"/>
      <c r="AW135" s="101"/>
      <c r="AX135" s="220"/>
    </row>
    <row r="136" spans="1:50" ht="18.75" hidden="1" customHeight="1">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c r="A188" s="997"/>
      <c r="B188" s="250"/>
      <c r="C188" s="249"/>
      <c r="D188" s="250"/>
      <c r="E188" s="157" t="s">
        <v>564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c r="A430" s="997"/>
      <c r="B430" s="250"/>
      <c r="C430" s="247" t="s">
        <v>368</v>
      </c>
      <c r="D430" s="248"/>
      <c r="E430" s="236" t="s">
        <v>388</v>
      </c>
      <c r="F430" s="237"/>
      <c r="G430" s="238" t="s">
        <v>384</v>
      </c>
      <c r="H430" s="155"/>
      <c r="I430" s="155"/>
      <c r="J430" s="239" t="s">
        <v>552</v>
      </c>
      <c r="K430" s="240"/>
      <c r="L430" s="240"/>
      <c r="M430" s="240"/>
      <c r="N430" s="240"/>
      <c r="O430" s="240"/>
      <c r="P430" s="240"/>
      <c r="Q430" s="240"/>
      <c r="R430" s="240"/>
      <c r="S430" s="240"/>
      <c r="T430" s="241"/>
      <c r="U430" s="242" t="s">
        <v>560</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553</v>
      </c>
      <c r="AF432" s="133"/>
      <c r="AG432" s="134" t="s">
        <v>356</v>
      </c>
      <c r="AH432" s="169"/>
      <c r="AI432" s="179"/>
      <c r="AJ432" s="179"/>
      <c r="AK432" s="179"/>
      <c r="AL432" s="174"/>
      <c r="AM432" s="179"/>
      <c r="AN432" s="179"/>
      <c r="AO432" s="179"/>
      <c r="AP432" s="174"/>
      <c r="AQ432" s="215" t="s">
        <v>553</v>
      </c>
      <c r="AR432" s="133"/>
      <c r="AS432" s="134" t="s">
        <v>356</v>
      </c>
      <c r="AT432" s="169"/>
      <c r="AU432" s="133" t="s">
        <v>553</v>
      </c>
      <c r="AV432" s="133"/>
      <c r="AW432" s="134" t="s">
        <v>300</v>
      </c>
      <c r="AX432" s="135"/>
    </row>
    <row r="433" spans="1:50" ht="23.25" customHeight="1">
      <c r="A433" s="997"/>
      <c r="B433" s="250"/>
      <c r="C433" s="249"/>
      <c r="D433" s="250"/>
      <c r="E433" s="163"/>
      <c r="F433" s="164"/>
      <c r="G433" s="228" t="s">
        <v>560</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560</v>
      </c>
      <c r="AC433" s="130"/>
      <c r="AD433" s="130"/>
      <c r="AE433" s="100" t="s">
        <v>553</v>
      </c>
      <c r="AF433" s="101"/>
      <c r="AG433" s="101"/>
      <c r="AH433" s="101"/>
      <c r="AI433" s="100" t="s">
        <v>553</v>
      </c>
      <c r="AJ433" s="101"/>
      <c r="AK433" s="101"/>
      <c r="AL433" s="101"/>
      <c r="AM433" s="100" t="s">
        <v>553</v>
      </c>
      <c r="AN433" s="101"/>
      <c r="AO433" s="101"/>
      <c r="AP433" s="102"/>
      <c r="AQ433" s="100" t="s">
        <v>553</v>
      </c>
      <c r="AR433" s="101"/>
      <c r="AS433" s="101"/>
      <c r="AT433" s="102"/>
      <c r="AU433" s="101" t="s">
        <v>553</v>
      </c>
      <c r="AV433" s="101"/>
      <c r="AW433" s="101"/>
      <c r="AX433" s="220"/>
    </row>
    <row r="434" spans="1:50" ht="23.25" customHeight="1">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560</v>
      </c>
      <c r="AC434" s="219"/>
      <c r="AD434" s="219"/>
      <c r="AE434" s="100" t="s">
        <v>553</v>
      </c>
      <c r="AF434" s="101"/>
      <c r="AG434" s="101"/>
      <c r="AH434" s="102"/>
      <c r="AI434" s="100" t="s">
        <v>553</v>
      </c>
      <c r="AJ434" s="101"/>
      <c r="AK434" s="101"/>
      <c r="AL434" s="101"/>
      <c r="AM434" s="100" t="s">
        <v>553</v>
      </c>
      <c r="AN434" s="101"/>
      <c r="AO434" s="101"/>
      <c r="AP434" s="102"/>
      <c r="AQ434" s="100" t="s">
        <v>553</v>
      </c>
      <c r="AR434" s="101"/>
      <c r="AS434" s="101"/>
      <c r="AT434" s="102"/>
      <c r="AU434" s="101" t="s">
        <v>553</v>
      </c>
      <c r="AV434" s="101"/>
      <c r="AW434" s="101"/>
      <c r="AX434" s="220"/>
    </row>
    <row r="435" spans="1:50" ht="23.25" customHeight="1">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553</v>
      </c>
      <c r="AF435" s="101"/>
      <c r="AG435" s="101"/>
      <c r="AH435" s="102"/>
      <c r="AI435" s="100" t="s">
        <v>553</v>
      </c>
      <c r="AJ435" s="101"/>
      <c r="AK435" s="101"/>
      <c r="AL435" s="101"/>
      <c r="AM435" s="100" t="s">
        <v>553</v>
      </c>
      <c r="AN435" s="101"/>
      <c r="AO435" s="101"/>
      <c r="AP435" s="102"/>
      <c r="AQ435" s="100" t="s">
        <v>553</v>
      </c>
      <c r="AR435" s="101"/>
      <c r="AS435" s="101"/>
      <c r="AT435" s="102"/>
      <c r="AU435" s="101" t="s">
        <v>553</v>
      </c>
      <c r="AV435" s="101"/>
      <c r="AW435" s="101"/>
      <c r="AX435" s="220"/>
    </row>
    <row r="436" spans="1:50" ht="18.75" hidden="1" customHeight="1">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553</v>
      </c>
      <c r="AF457" s="133"/>
      <c r="AG457" s="134" t="s">
        <v>356</v>
      </c>
      <c r="AH457" s="169"/>
      <c r="AI457" s="179"/>
      <c r="AJ457" s="179"/>
      <c r="AK457" s="179"/>
      <c r="AL457" s="174"/>
      <c r="AM457" s="179"/>
      <c r="AN457" s="179"/>
      <c r="AO457" s="179"/>
      <c r="AP457" s="174"/>
      <c r="AQ457" s="215" t="s">
        <v>553</v>
      </c>
      <c r="AR457" s="133"/>
      <c r="AS457" s="134" t="s">
        <v>356</v>
      </c>
      <c r="AT457" s="169"/>
      <c r="AU457" s="133" t="s">
        <v>553</v>
      </c>
      <c r="AV457" s="133"/>
      <c r="AW457" s="134" t="s">
        <v>300</v>
      </c>
      <c r="AX457" s="135"/>
    </row>
    <row r="458" spans="1:50" ht="23.25" customHeight="1">
      <c r="A458" s="997"/>
      <c r="B458" s="250"/>
      <c r="C458" s="249"/>
      <c r="D458" s="250"/>
      <c r="E458" s="163"/>
      <c r="F458" s="164"/>
      <c r="G458" s="228" t="s">
        <v>560</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560</v>
      </c>
      <c r="AC458" s="130"/>
      <c r="AD458" s="130"/>
      <c r="AE458" s="100" t="s">
        <v>553</v>
      </c>
      <c r="AF458" s="101"/>
      <c r="AG458" s="101"/>
      <c r="AH458" s="101"/>
      <c r="AI458" s="100" t="s">
        <v>553</v>
      </c>
      <c r="AJ458" s="101"/>
      <c r="AK458" s="101"/>
      <c r="AL458" s="101"/>
      <c r="AM458" s="100" t="s">
        <v>553</v>
      </c>
      <c r="AN458" s="101"/>
      <c r="AO458" s="101"/>
      <c r="AP458" s="102"/>
      <c r="AQ458" s="100" t="s">
        <v>553</v>
      </c>
      <c r="AR458" s="101"/>
      <c r="AS458" s="101"/>
      <c r="AT458" s="102"/>
      <c r="AU458" s="101" t="s">
        <v>553</v>
      </c>
      <c r="AV458" s="101"/>
      <c r="AW458" s="101"/>
      <c r="AX458" s="220"/>
    </row>
    <row r="459" spans="1:50" ht="23.25" customHeight="1">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560</v>
      </c>
      <c r="AC459" s="219"/>
      <c r="AD459" s="219"/>
      <c r="AE459" s="100" t="s">
        <v>553</v>
      </c>
      <c r="AF459" s="101"/>
      <c r="AG459" s="101"/>
      <c r="AH459" s="102"/>
      <c r="AI459" s="100" t="s">
        <v>553</v>
      </c>
      <c r="AJ459" s="101"/>
      <c r="AK459" s="101"/>
      <c r="AL459" s="101"/>
      <c r="AM459" s="100" t="s">
        <v>553</v>
      </c>
      <c r="AN459" s="101"/>
      <c r="AO459" s="101"/>
      <c r="AP459" s="102"/>
      <c r="AQ459" s="100" t="s">
        <v>553</v>
      </c>
      <c r="AR459" s="101"/>
      <c r="AS459" s="101"/>
      <c r="AT459" s="102"/>
      <c r="AU459" s="101" t="s">
        <v>553</v>
      </c>
      <c r="AV459" s="101"/>
      <c r="AW459" s="101"/>
      <c r="AX459" s="220"/>
    </row>
    <row r="460" spans="1:50" ht="23.25" customHeight="1">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553</v>
      </c>
      <c r="AF460" s="101"/>
      <c r="AG460" s="101"/>
      <c r="AH460" s="102"/>
      <c r="AI460" s="100" t="s">
        <v>553</v>
      </c>
      <c r="AJ460" s="101"/>
      <c r="AK460" s="101"/>
      <c r="AL460" s="101"/>
      <c r="AM460" s="100" t="s">
        <v>553</v>
      </c>
      <c r="AN460" s="101"/>
      <c r="AO460" s="101"/>
      <c r="AP460" s="102"/>
      <c r="AQ460" s="100" t="s">
        <v>553</v>
      </c>
      <c r="AR460" s="101"/>
      <c r="AS460" s="101"/>
      <c r="AT460" s="102"/>
      <c r="AU460" s="101" t="s">
        <v>553</v>
      </c>
      <c r="AV460" s="101"/>
      <c r="AW460" s="101"/>
      <c r="AX460" s="220"/>
    </row>
    <row r="461" spans="1:50" ht="18.75" hidden="1" customHeight="1">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c r="A482" s="997"/>
      <c r="B482" s="250"/>
      <c r="C482" s="249"/>
      <c r="D482" s="250"/>
      <c r="E482" s="157" t="s">
        <v>560</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551</v>
      </c>
      <c r="AE702" s="899"/>
      <c r="AF702" s="899"/>
      <c r="AG702" s="888" t="s">
        <v>566</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551</v>
      </c>
      <c r="AE703" s="152"/>
      <c r="AF703" s="152"/>
      <c r="AG703" s="664" t="s">
        <v>567</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551</v>
      </c>
      <c r="AE704" s="586"/>
      <c r="AF704" s="586"/>
      <c r="AG704" s="429" t="s">
        <v>584</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565</v>
      </c>
      <c r="AE705" s="733"/>
      <c r="AF705" s="733"/>
      <c r="AG705" s="157" t="s">
        <v>560</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565</v>
      </c>
      <c r="AE708" s="668"/>
      <c r="AF708" s="668"/>
      <c r="AG708" s="526" t="s">
        <v>560</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565</v>
      </c>
      <c r="AE709" s="152"/>
      <c r="AF709" s="152"/>
      <c r="AG709" s="664" t="s">
        <v>560</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565</v>
      </c>
      <c r="AE710" s="152"/>
      <c r="AF710" s="152"/>
      <c r="AG710" s="664" t="s">
        <v>560</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565</v>
      </c>
      <c r="AE711" s="152"/>
      <c r="AF711" s="152"/>
      <c r="AG711" s="664" t="s">
        <v>560</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565</v>
      </c>
      <c r="AE712" s="586"/>
      <c r="AF712" s="586"/>
      <c r="AG712" s="594" t="s">
        <v>560</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565</v>
      </c>
      <c r="AE713" s="152"/>
      <c r="AF713" s="153"/>
      <c r="AG713" s="664" t="s">
        <v>560</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565</v>
      </c>
      <c r="AE714" s="592"/>
      <c r="AF714" s="593"/>
      <c r="AG714" s="689" t="s">
        <v>560</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565</v>
      </c>
      <c r="AE715" s="668"/>
      <c r="AF715" s="777"/>
      <c r="AG715" s="526" t="s">
        <v>560</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565</v>
      </c>
      <c r="AE716" s="759"/>
      <c r="AF716" s="759"/>
      <c r="AG716" s="664" t="s">
        <v>560</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565</v>
      </c>
      <c r="AE717" s="152"/>
      <c r="AF717" s="152"/>
      <c r="AG717" s="664" t="s">
        <v>560</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565</v>
      </c>
      <c r="AE718" s="152"/>
      <c r="AF718" s="152"/>
      <c r="AG718" s="160" t="s">
        <v>560</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565</v>
      </c>
      <c r="AE719" s="668"/>
      <c r="AF719" s="668"/>
      <c r="AG719" s="157" t="s">
        <v>568</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c r="A726" s="621" t="s">
        <v>48</v>
      </c>
      <c r="B726" s="622"/>
      <c r="C726" s="444" t="s">
        <v>53</v>
      </c>
      <c r="D726" s="581"/>
      <c r="E726" s="581"/>
      <c r="F726" s="582"/>
      <c r="G726" s="797" t="s">
        <v>569</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c r="A727" s="623"/>
      <c r="B727" s="624"/>
      <c r="C727" s="695" t="s">
        <v>57</v>
      </c>
      <c r="D727" s="696"/>
      <c r="E727" s="696"/>
      <c r="F727" s="697"/>
      <c r="G727" s="795" t="s">
        <v>570</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c r="A731" s="618"/>
      <c r="B731" s="619"/>
      <c r="C731" s="619"/>
      <c r="D731" s="619"/>
      <c r="E731" s="620"/>
      <c r="F731" s="680" t="s">
        <v>585</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c r="A737" s="116" t="s">
        <v>431</v>
      </c>
      <c r="B737" s="117"/>
      <c r="C737" s="117"/>
      <c r="D737" s="118"/>
      <c r="E737" s="111" t="s">
        <v>560</v>
      </c>
      <c r="F737" s="111"/>
      <c r="G737" s="111"/>
      <c r="H737" s="111"/>
      <c r="I737" s="111"/>
      <c r="J737" s="111"/>
      <c r="K737" s="111"/>
      <c r="L737" s="111"/>
      <c r="M737" s="111"/>
      <c r="N737" s="112" t="s">
        <v>358</v>
      </c>
      <c r="O737" s="112"/>
      <c r="P737" s="112"/>
      <c r="Q737" s="112"/>
      <c r="R737" s="111" t="s">
        <v>560</v>
      </c>
      <c r="S737" s="111"/>
      <c r="T737" s="111"/>
      <c r="U737" s="111"/>
      <c r="V737" s="111"/>
      <c r="W737" s="111"/>
      <c r="X737" s="111"/>
      <c r="Y737" s="111"/>
      <c r="Z737" s="111"/>
      <c r="AA737" s="112" t="s">
        <v>359</v>
      </c>
      <c r="AB737" s="112"/>
      <c r="AC737" s="112"/>
      <c r="AD737" s="112"/>
      <c r="AE737" s="111" t="s">
        <v>560</v>
      </c>
      <c r="AF737" s="111"/>
      <c r="AG737" s="111"/>
      <c r="AH737" s="111"/>
      <c r="AI737" s="111"/>
      <c r="AJ737" s="111"/>
      <c r="AK737" s="111"/>
      <c r="AL737" s="111"/>
      <c r="AM737" s="111"/>
      <c r="AN737" s="112" t="s">
        <v>360</v>
      </c>
      <c r="AO737" s="112"/>
      <c r="AP737" s="112"/>
      <c r="AQ737" s="112"/>
      <c r="AR737" s="113" t="s">
        <v>560</v>
      </c>
      <c r="AS737" s="114"/>
      <c r="AT737" s="114"/>
      <c r="AU737" s="114"/>
      <c r="AV737" s="114"/>
      <c r="AW737" s="114"/>
      <c r="AX737" s="115"/>
      <c r="AY737" s="89"/>
      <c r="AZ737" s="89"/>
    </row>
    <row r="738" spans="1:52" ht="24.75" customHeight="1">
      <c r="A738" s="116" t="s">
        <v>361</v>
      </c>
      <c r="B738" s="117"/>
      <c r="C738" s="117"/>
      <c r="D738" s="118"/>
      <c r="E738" s="111" t="s">
        <v>560</v>
      </c>
      <c r="F738" s="111"/>
      <c r="G738" s="111"/>
      <c r="H738" s="111"/>
      <c r="I738" s="111"/>
      <c r="J738" s="111"/>
      <c r="K738" s="111"/>
      <c r="L738" s="111"/>
      <c r="M738" s="111"/>
      <c r="N738" s="112" t="s">
        <v>362</v>
      </c>
      <c r="O738" s="112"/>
      <c r="P738" s="112"/>
      <c r="Q738" s="112"/>
      <c r="R738" s="111" t="s">
        <v>560</v>
      </c>
      <c r="S738" s="111"/>
      <c r="T738" s="111"/>
      <c r="U738" s="111"/>
      <c r="V738" s="111"/>
      <c r="W738" s="111"/>
      <c r="X738" s="111"/>
      <c r="Y738" s="111"/>
      <c r="Z738" s="111"/>
      <c r="AA738" s="112" t="s">
        <v>482</v>
      </c>
      <c r="AB738" s="112"/>
      <c r="AC738" s="112"/>
      <c r="AD738" s="112"/>
      <c r="AE738" s="111" t="s">
        <v>560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c r="A739" s="122" t="s">
        <v>543</v>
      </c>
      <c r="B739" s="123"/>
      <c r="C739" s="123"/>
      <c r="D739" s="124"/>
      <c r="E739" s="125"/>
      <c r="F739" s="126"/>
      <c r="G739" s="126"/>
      <c r="H739" s="91" t="str">
        <f>IF(E739="", "", "(")</f>
        <v/>
      </c>
      <c r="I739" s="106"/>
      <c r="J739" s="106"/>
      <c r="K739" s="91" t="str">
        <f>IF(OR(I739="　", I739=""), "", "-")</f>
        <v/>
      </c>
      <c r="L739" s="107"/>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c r="A779" s="760" t="s">
        <v>534</v>
      </c>
      <c r="B779" s="761"/>
      <c r="C779" s="761"/>
      <c r="D779" s="761"/>
      <c r="E779" s="761"/>
      <c r="F779" s="762"/>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hidden="1" customHeight="1">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hidden="1" customHeight="1">
      <c r="A781" s="556"/>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hidden="1" customHeight="1">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hidden="1" customHeight="1" thickBot="1">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hidden="1"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hidden="1" customHeight="1">
      <c r="A837" s="402">
        <v>1</v>
      </c>
      <c r="B837" s="402">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6"/>
      <c r="AD837" s="424"/>
      <c r="AE837" s="424"/>
      <c r="AF837" s="424"/>
      <c r="AG837" s="424"/>
      <c r="AH837" s="419"/>
      <c r="AI837" s="420"/>
      <c r="AJ837" s="420"/>
      <c r="AK837" s="420"/>
      <c r="AL837" s="323"/>
      <c r="AM837" s="324"/>
      <c r="AN837" s="324"/>
      <c r="AO837" s="325"/>
      <c r="AP837" s="319"/>
      <c r="AQ837" s="319"/>
      <c r="AR837" s="319"/>
      <c r="AS837" s="319"/>
      <c r="AT837" s="319"/>
      <c r="AU837" s="319"/>
      <c r="AV837" s="319"/>
      <c r="AW837" s="319"/>
      <c r="AX837" s="319"/>
    </row>
    <row r="838" spans="1:50" ht="30" hidden="1" customHeight="1">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hidden="1" customHeight="1">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3" manualBreakCount="13">
    <brk id="117" max="49" man="1"/>
    <brk id="699" max="49" man="1"/>
    <brk id="735" max="49" man="1"/>
    <brk id="778" max="49" man="1"/>
    <brk id="832" max="49" man="1"/>
    <brk id="867" max="49" man="1"/>
    <brk id="900" max="49" man="1"/>
    <brk id="933" max="49" man="1"/>
    <brk id="966" max="49" man="1"/>
    <brk id="999" max="49" man="1"/>
    <brk id="1032"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551</v>
      </c>
      <c r="M3" s="13" t="str">
        <f t="shared" ref="M3:M11" si="2">IF(L3="","",K3)</f>
        <v>文教及び科学振興</v>
      </c>
      <c r="N3" s="13" t="str">
        <f>IF(M3="",N2,IF(N2&lt;&gt;"",CONCATENATE(N2,"、",M3),M3))</f>
        <v>文教及び科学振興</v>
      </c>
      <c r="O3" s="13"/>
      <c r="P3" s="12" t="s">
        <v>191</v>
      </c>
      <c r="Q3" s="17" t="s">
        <v>551</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c r="A6" s="14" t="s">
        <v>206</v>
      </c>
      <c r="B6" s="15" t="s">
        <v>551</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471</v>
      </c>
    </row>
    <row r="96" spans="25:25">
      <c r="Y96" s="32" t="s">
        <v>544</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row r="55" spans="1:50" ht="30" customHeight="1">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row r="108" spans="1:50" ht="30" customHeight="1">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row r="161" spans="1:50" ht="30" customHeight="1">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row r="214" spans="1:50" ht="30" customHeight="1">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佐々木 宏和</cp:lastModifiedBy>
  <cp:lastPrinted>2018-08-03T00:12:34Z</cp:lastPrinted>
  <dcterms:created xsi:type="dcterms:W3CDTF">2012-03-13T00:50:25Z</dcterms:created>
  <dcterms:modified xsi:type="dcterms:W3CDTF">2018-09-04T00:05:10Z</dcterms:modified>
</cp:coreProperties>
</file>