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地整\"/>
    </mc:Choice>
  </mc:AlternateContent>
  <bookViews>
    <workbookView xWindow="0" yWindow="0" windowWidth="20490" windowHeight="7500" tabRatio="804" activeTab="1"/>
  </bookViews>
  <sheets>
    <sheet name="競争性のない随意契約によらざるを得ないもの" sheetId="1" r:id="rId1"/>
    <sheet name="会計法第29条の３第５項による契約のもの" sheetId="4" r:id="rId2"/>
    <sheet name="様式７ｰ②" sheetId="7" state="hidden" r:id="rId3"/>
  </sheets>
  <externalReferences>
    <externalReference r:id="rId4"/>
  </externalReferences>
  <definedNames>
    <definedName name="_xlnm._FilterDatabase" localSheetId="1" hidden="1">会計法第29条の３第５項による契約のもの!$A$4:$J$70</definedName>
    <definedName name="_xlnm._FilterDatabase" localSheetId="0" hidden="1">競争性のない随意契約によらざるを得ないもの!$A$4:$L$36</definedName>
    <definedName name="_xlnm._FilterDatabase" localSheetId="2" hidden="1">様式７ｰ②!$A$7:$P$7</definedName>
    <definedName name="_xlnm.Print_Area" localSheetId="1">会計法第29条の３第５項による契約のもの!$A$1:$J$70</definedName>
    <definedName name="_xlnm.Print_Area" localSheetId="0">競争性のない随意契約によらざるを得ないもの!$A$1:$L$36</definedName>
    <definedName name="_xlnm.Print_Area" localSheetId="2">様式７ｰ②!$B$1:$P$19</definedName>
    <definedName name="_xlnm.Print_Titles" localSheetId="1">会計法第29条の３第５項による契約のもの!$3:$4</definedName>
    <definedName name="_xlnm.Print_Titles" localSheetId="0">競争性のない随意契約によらざるを得ないもの!$3:$4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H70" i="4" l="1"/>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35" i="1"/>
  <c r="H34" i="1"/>
  <c r="H33" i="1"/>
  <c r="H32" i="1"/>
  <c r="H31" i="1"/>
  <c r="F30" i="1"/>
  <c r="H30" i="1" s="1"/>
  <c r="H29" i="1"/>
  <c r="H28" i="1"/>
  <c r="H27" i="1"/>
  <c r="H26" i="1"/>
  <c r="F25" i="1"/>
  <c r="H24" i="1"/>
  <c r="H23" i="1"/>
  <c r="F22" i="1"/>
  <c r="H22" i="1" s="1"/>
  <c r="H21" i="1"/>
  <c r="H20" i="1"/>
  <c r="H19" i="1"/>
  <c r="H18" i="1"/>
  <c r="H17" i="1"/>
  <c r="H16" i="1"/>
  <c r="H15" i="1"/>
  <c r="H14" i="1"/>
  <c r="H13" i="1"/>
  <c r="H12" i="1"/>
  <c r="H11" i="1"/>
  <c r="H10" i="1"/>
  <c r="H9" i="1"/>
  <c r="F8" i="1"/>
  <c r="H8" i="1" s="1"/>
  <c r="F7" i="1"/>
  <c r="H7" i="1" s="1"/>
  <c r="H6" i="1"/>
  <c r="H5" i="1"/>
  <c r="H25" i="1" l="1"/>
  <c r="A12" i="7" l="1"/>
  <c r="A11" i="7"/>
  <c r="A10" i="7"/>
  <c r="A9" i="7"/>
  <c r="A8" i="7"/>
  <c r="A14" i="7" l="1"/>
  <c r="A15" i="7"/>
  <c r="A16" i="7"/>
  <c r="A17" i="7"/>
  <c r="A13" i="7"/>
</calcChain>
</file>

<file path=xl/sharedStrings.xml><?xml version="1.0" encoding="utf-8"?>
<sst xmlns="http://schemas.openxmlformats.org/spreadsheetml/2006/main" count="676" uniqueCount="220">
  <si>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</si>
  <si>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</si>
  <si>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</si>
  <si>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</si>
  <si>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</si>
  <si>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</si>
  <si>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</si>
  <si>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</si>
  <si>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</si>
  <si>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</si>
  <si>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</si>
  <si>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会計法第29条の３第５項による契約のもの</t>
    <rPh sb="0" eb="3">
      <t>カイケイホウ</t>
    </rPh>
    <rPh sb="3" eb="4">
      <t>ダイ</t>
    </rPh>
    <rPh sb="6" eb="7">
      <t>ジョウ</t>
    </rPh>
    <rPh sb="9" eb="10">
      <t>ダイ</t>
    </rPh>
    <rPh sb="11" eb="12">
      <t>コウ</t>
    </rPh>
    <rPh sb="15" eb="17">
      <t>ケイヤク</t>
    </rPh>
    <phoneticPr fontId="2"/>
  </si>
  <si>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</si>
  <si>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</si>
  <si>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</si>
  <si>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</si>
  <si>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</si>
  <si>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</si>
  <si>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</si>
  <si>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</si>
  <si>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</si>
  <si>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</si>
  <si>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</si>
  <si>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</si>
  <si>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</si>
  <si>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</si>
  <si>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</si>
  <si>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</si>
  <si>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</si>
  <si>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</si>
  <si>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</si>
  <si>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</si>
  <si>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</si>
  <si>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</si>
  <si>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</si>
  <si>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</si>
  <si>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</si>
  <si>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</si>
  <si>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</si>
  <si>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ニ（ヘ）</t>
    <phoneticPr fontId="2"/>
  </si>
  <si>
    <t>ニ（ヘ）</t>
  </si>
  <si>
    <t>ハ</t>
  </si>
  <si>
    <t>単価契約</t>
    <rPh sb="0" eb="2">
      <t>タンカ</t>
    </rPh>
    <rPh sb="2" eb="4">
      <t>ケイヤク</t>
    </rPh>
    <phoneticPr fontId="2"/>
  </si>
  <si>
    <t>ロ</t>
  </si>
  <si>
    <t>イ（イ）</t>
  </si>
  <si>
    <t>イ（ニ）</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</si>
  <si>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</si>
  <si>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土地賃貸借料</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</si>
  <si>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</si>
  <si>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</si>
  <si>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</si>
  <si>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</si>
  <si>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</si>
  <si>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</si>
  <si>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</si>
  <si>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</si>
  <si>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</si>
  <si>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</si>
  <si>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</si>
  <si>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</si>
  <si>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</si>
  <si>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</si>
  <si>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</si>
  <si>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</si>
  <si>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</si>
  <si>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</si>
  <si>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</si>
  <si>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</si>
  <si>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</si>
  <si>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</si>
  <si>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</si>
  <si>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</si>
  <si>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</si>
  <si>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</si>
  <si>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</si>
  <si>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</si>
  <si>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</si>
  <si>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</si>
  <si>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</si>
  <si>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</si>
  <si>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</si>
  <si>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</si>
  <si>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</si>
  <si>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</si>
  <si>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</si>
  <si>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</si>
  <si>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</si>
  <si>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</si>
  <si>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川崎港臨港道路東扇島水江町線主橋梁部（ＭＰ３）橋梁下部工事</t>
    <phoneticPr fontId="2"/>
  </si>
  <si>
    <t>川崎港臨港道路東扇島水江町線主橋梁部（ＭＰ４）橋梁下部工事</t>
    <phoneticPr fontId="2"/>
  </si>
  <si>
    <t>川崎港臨港道路東扇島水江町線主橋梁部（ＭＰ５・６）橋梁下部工事</t>
    <phoneticPr fontId="2"/>
  </si>
  <si>
    <t>東京国際空港Ｄ滑走路維持管理等工事</t>
    <phoneticPr fontId="2"/>
  </si>
  <si>
    <t>特定離島港湾事務所庁舎借上</t>
    <rPh sb="12" eb="13">
      <t>ウエ</t>
    </rPh>
    <phoneticPr fontId="2"/>
  </si>
  <si>
    <t>行財政情報サービス提供業務</t>
    <phoneticPr fontId="2"/>
  </si>
  <si>
    <t>平成30年度及び平成31年度川崎港臨港道路東扇島水江町線整備事業に係る委託契約</t>
    <phoneticPr fontId="2"/>
  </si>
  <si>
    <t>平成30年度川崎港臨港道路東扇島水江町線整備事業に係る委託契約</t>
    <phoneticPr fontId="2"/>
  </si>
  <si>
    <t>建物賃貸借契約（中根宿舎）</t>
  </si>
  <si>
    <t>個人</t>
  </si>
  <si>
    <t>土地使用料（富津市新富）</t>
    <phoneticPr fontId="2"/>
  </si>
  <si>
    <t>東京港港湾業務艇桟橋使用料</t>
    <phoneticPr fontId="2"/>
  </si>
  <si>
    <t>土地使用料（１０号地その１地区）</t>
    <phoneticPr fontId="2"/>
  </si>
  <si>
    <t>土地使用料(東京港臨港道路南北線用地借上)</t>
    <phoneticPr fontId="2"/>
  </si>
  <si>
    <t>建物使用料</t>
    <phoneticPr fontId="2"/>
  </si>
  <si>
    <t>建物使用料</t>
    <phoneticPr fontId="2"/>
  </si>
  <si>
    <t>土地使用料及び係留施設使用料</t>
    <phoneticPr fontId="2"/>
  </si>
  <si>
    <t>15号地木材ふ頭の管理運営費分担金</t>
    <phoneticPr fontId="2"/>
  </si>
  <si>
    <t>横浜港南本牧地区工事安全管理等業務</t>
    <phoneticPr fontId="2"/>
  </si>
  <si>
    <t>土地使用料・東扇島</t>
    <phoneticPr fontId="2"/>
  </si>
  <si>
    <t>川崎港東扇島地区基幹的広域防災拠点緊急物資荷さばき等訓練業務</t>
    <phoneticPr fontId="2"/>
  </si>
  <si>
    <t>川崎港東扇島地区基幹的広域防災拠点応急復旧及び緊急物資海上輸送等訓練業務</t>
    <phoneticPr fontId="2"/>
  </si>
  <si>
    <t>平成30年度東京港臨港道路南北線整備事業に係る委託契約</t>
  </si>
  <si>
    <t>平成30年度東京港臨港道路南北線整備事業に係る委託契約（その２）</t>
  </si>
  <si>
    <t>川崎港東扇島地区基幹的広域防災拠点臨時駐機スポット設置訓練業務</t>
  </si>
  <si>
    <t>平成30年度乃至平成33年度川崎港臨港道路東扇島水江町線整備事業に係る委託契約</t>
  </si>
  <si>
    <t>土地使用料（富津市新富）（その２）</t>
    <phoneticPr fontId="2"/>
  </si>
  <si>
    <t>東京港臨港道路南北線設備実施設計その２業務</t>
    <phoneticPr fontId="2"/>
  </si>
  <si>
    <t>東京国際空港国際線地区連絡道路橋ランプ部上部工事設計内容確認業務</t>
    <phoneticPr fontId="2"/>
  </si>
  <si>
    <t>ニ（ヘ）</t>
    <phoneticPr fontId="2"/>
  </si>
  <si>
    <t>東京国際空港国際線地区連絡道路橋ランプ部上部工事設計内容確認業務（その２）</t>
    <phoneticPr fontId="2"/>
  </si>
  <si>
    <t>東京国際空港国際線地区連絡道路橋ランプ部上部工事設計内容確認業務（その３）</t>
  </si>
  <si>
    <t>東京国際空港国際線地区連絡道路橋ランプ部上部工事設計内容確認業務（その４）</t>
  </si>
  <si>
    <t>官報公告料</t>
    <rPh sb="0" eb="2">
      <t>カンポウ</t>
    </rPh>
    <rPh sb="2" eb="4">
      <t>コウコク</t>
    </rPh>
    <rPh sb="4" eb="5">
      <t>リョウ</t>
    </rPh>
    <phoneticPr fontId="2"/>
  </si>
  <si>
    <t>土地使用料（１５号地地区）</t>
    <phoneticPr fontId="2"/>
  </si>
  <si>
    <t>土地使用料（中防内側地区・その１）</t>
    <phoneticPr fontId="2"/>
  </si>
  <si>
    <t>土地使用料（１０号地その２地区・その１）</t>
    <phoneticPr fontId="2"/>
  </si>
  <si>
    <t>土地使用料（１０号地その２地区・その２）</t>
    <phoneticPr fontId="2"/>
  </si>
  <si>
    <t>土地使用料・大黒</t>
    <phoneticPr fontId="2"/>
  </si>
  <si>
    <t>公有地使用料</t>
  </si>
  <si>
    <t>千葉県所有普通財産（土地）借上</t>
    <rPh sb="0" eb="3">
      <t>チバケン</t>
    </rPh>
    <rPh sb="3" eb="5">
      <t>ショユウ</t>
    </rPh>
    <rPh sb="5" eb="7">
      <t>フツウ</t>
    </rPh>
    <rPh sb="7" eb="9">
      <t>ザイサン</t>
    </rPh>
    <rPh sb="10" eb="12">
      <t>トチ</t>
    </rPh>
    <rPh sb="13" eb="15">
      <t>カリア</t>
    </rPh>
    <phoneticPr fontId="2"/>
  </si>
  <si>
    <t>港湾施設の目的外使用料</t>
    <rPh sb="0" eb="2">
      <t>コウワン</t>
    </rPh>
    <rPh sb="2" eb="4">
      <t>シセツ</t>
    </rPh>
    <rPh sb="5" eb="7">
      <t>モクテキ</t>
    </rPh>
    <rPh sb="7" eb="8">
      <t>ガイ</t>
    </rPh>
    <rPh sb="8" eb="10">
      <t>シヨウ</t>
    </rPh>
    <rPh sb="10" eb="11">
      <t>リョウ</t>
    </rPh>
    <phoneticPr fontId="2"/>
  </si>
  <si>
    <t>横浜市所有ふ頭用地使用料</t>
    <rPh sb="0" eb="3">
      <t>ヨコハマシ</t>
    </rPh>
    <rPh sb="3" eb="5">
      <t>ショユウ</t>
    </rPh>
    <rPh sb="6" eb="7">
      <t>トウ</t>
    </rPh>
    <rPh sb="7" eb="9">
      <t>ヨウチ</t>
    </rPh>
    <rPh sb="9" eb="12">
      <t>シヨウリョウ</t>
    </rPh>
    <phoneticPr fontId="2"/>
  </si>
  <si>
    <t>土地使用料（中防内側地区・その３）</t>
  </si>
  <si>
    <t>土地使用料（中防内側地区・その４）</t>
  </si>
  <si>
    <t>土地使用料（中防内側地区・その５）</t>
  </si>
  <si>
    <t>土地使用料（中防内側地区・その６）</t>
  </si>
  <si>
    <t>土地使用料（中防内側地区・その７）</t>
  </si>
  <si>
    <t>土地使用料（中防内側地区・その８）</t>
  </si>
  <si>
    <t>土地使用料（中防内側地区・その９）</t>
  </si>
  <si>
    <t>土地使用料（中防内側地区・その１１）</t>
  </si>
  <si>
    <t>土地使用料（中防内側地区・その１２）</t>
  </si>
  <si>
    <t>土地使用料（中防内側地区・その１３）</t>
  </si>
  <si>
    <t>土地使用料（中防外側地区・その１）</t>
    <rPh sb="8" eb="9">
      <t>ソト</t>
    </rPh>
    <phoneticPr fontId="2"/>
  </si>
  <si>
    <t>土地使用料（中防外側地区・その２）</t>
    <rPh sb="8" eb="9">
      <t>ソト</t>
    </rPh>
    <phoneticPr fontId="2"/>
  </si>
  <si>
    <t>土地使用料（中防内側地区・その１５）</t>
  </si>
  <si>
    <t>土地使用料（１５号地地区・その２）</t>
    <phoneticPr fontId="2"/>
  </si>
  <si>
    <t>土地使用料（中防内側地区・その１０）</t>
  </si>
  <si>
    <t>土地使用料・南本牧（その２）</t>
    <phoneticPr fontId="2"/>
  </si>
  <si>
    <t>契約件名又は内容</t>
    <rPh sb="0" eb="2">
      <t>ケイヤク</t>
    </rPh>
    <rPh sb="2" eb="4">
      <t>ケンメイ</t>
    </rPh>
    <rPh sb="4" eb="5">
      <t>マタ</t>
    </rPh>
    <rPh sb="6" eb="8">
      <t>ナイヨウ</t>
    </rPh>
    <phoneticPr fontId="3"/>
  </si>
  <si>
    <t>－</t>
    <phoneticPr fontId="2"/>
  </si>
  <si>
    <t>本工事は、川崎港臨港道路東扇島水江町線のうち、京浜運河を横断する主橋梁部のＭＰ３橋脚下部（鋼管矢板井筒基礎及び橋脚）の施工を平成２７年３月５日契約「川崎港臨港道路東扇島水江町線主橋梁部(MP3)橋梁下部工事」に引き続き実施するものであることから、 橋梁下部としての構造物の安全性を確保できるのは、前工事の施工者に限られるため。</t>
    <phoneticPr fontId="2"/>
  </si>
  <si>
    <t>本工事は、川崎港臨港道路東扇島水江町線のうち、京浜運河を横断する主橋梁部のＭＰ４橋脚下部（ニューマチックケーソン基礎及び橋脚）の施工を平成２７年３月１９日契約「川崎港臨港道路東扇島水江町線主橋梁部(MP4)橋梁下部工事 」に引き続き施工することから、 橋梁下部としての構造物の安全性を確保できるのは、前工事の施工者に限られる。</t>
    <phoneticPr fontId="2"/>
  </si>
  <si>
    <t>本工事は、川崎港臨港道路東扇島水江町線のうち、京浜運河を横断する主橋梁部のＭＰ５及びＭＰ６橋脚下部（ニューマチックケーソン基礎及び橋脚）の施工を平成２７年３月１９日契約川崎港臨港道路東扇島水江町線主橋梁部(MP5・6)橋梁下部工事」に引き続き実施するものであることから、 橋梁下部としての構造物の安全性を確保できるのは、前工事の施工者に限られるため。</t>
    <phoneticPr fontId="2"/>
  </si>
  <si>
    <t>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
また、学識経験者による第三者委員会からも、維持管理は当該共同企業体と契約することが適切であるとの結論を得ている。</t>
    <phoneticPr fontId="2"/>
  </si>
  <si>
    <t>立地場所及び必要床面積の必須条件を満たす物件が他に無いため。</t>
    <phoneticPr fontId="2"/>
  </si>
  <si>
    <t>行政ニュース、中央省庁や地方自治体からの情報発信及び各種データの提供をできる者が他に無いため。</t>
    <phoneticPr fontId="2"/>
  </si>
  <si>
    <t>周辺の企業活動への影響を少なくするため川崎市発注工事と調整する必要があることから、川崎市以外に本業務を行う事が出来ないため。</t>
    <rPh sb="0" eb="2">
      <t>シュウヘン</t>
    </rPh>
    <rPh sb="3" eb="5">
      <t>キギョウ</t>
    </rPh>
    <rPh sb="5" eb="7">
      <t>カツドウ</t>
    </rPh>
    <rPh sb="9" eb="11">
      <t>エイキョウ</t>
    </rPh>
    <rPh sb="12" eb="13">
      <t>スク</t>
    </rPh>
    <rPh sb="19" eb="22">
      <t>カワサキシ</t>
    </rPh>
    <rPh sb="22" eb="24">
      <t>ハッチュウ</t>
    </rPh>
    <rPh sb="24" eb="26">
      <t>コウジ</t>
    </rPh>
    <rPh sb="27" eb="29">
      <t>チョウセイ</t>
    </rPh>
    <rPh sb="31" eb="33">
      <t>ヒツヨウ</t>
    </rPh>
    <phoneticPr fontId="2"/>
  </si>
  <si>
    <t>本事業の一部は首都高速湾岸線を横断する計画となっており、横断する区間の施工にあたり首都高速道路（株）との事業調整が必要であることから、効率的、経済的に事業を実施するため同社と契約を締結するものである。</t>
    <rPh sb="0" eb="1">
      <t>ホン</t>
    </rPh>
    <rPh sb="1" eb="3">
      <t>ジギョウ</t>
    </rPh>
    <rPh sb="4" eb="6">
      <t>イチブ</t>
    </rPh>
    <rPh sb="7" eb="9">
      <t>シュト</t>
    </rPh>
    <rPh sb="9" eb="11">
      <t>コウソク</t>
    </rPh>
    <rPh sb="11" eb="13">
      <t>ワンガン</t>
    </rPh>
    <rPh sb="13" eb="14">
      <t>セン</t>
    </rPh>
    <rPh sb="15" eb="17">
      <t>オウダン</t>
    </rPh>
    <rPh sb="19" eb="21">
      <t>ケイカク</t>
    </rPh>
    <rPh sb="28" eb="30">
      <t>オウダン</t>
    </rPh>
    <rPh sb="32" eb="34">
      <t>クカン</t>
    </rPh>
    <rPh sb="35" eb="37">
      <t>セコウ</t>
    </rPh>
    <rPh sb="41" eb="43">
      <t>シュト</t>
    </rPh>
    <rPh sb="43" eb="45">
      <t>コウソク</t>
    </rPh>
    <rPh sb="45" eb="47">
      <t>ドウロ</t>
    </rPh>
    <rPh sb="47" eb="50">
      <t>カブ</t>
    </rPh>
    <rPh sb="52" eb="54">
      <t>ジギョウ</t>
    </rPh>
    <rPh sb="54" eb="56">
      <t>チョウセイ</t>
    </rPh>
    <rPh sb="57" eb="59">
      <t>ヒツヨウ</t>
    </rPh>
    <rPh sb="67" eb="69">
      <t>コウリツ</t>
    </rPh>
    <rPh sb="69" eb="70">
      <t>テキ</t>
    </rPh>
    <rPh sb="71" eb="73">
      <t>ケイザイ</t>
    </rPh>
    <rPh sb="73" eb="74">
      <t>テキ</t>
    </rPh>
    <rPh sb="75" eb="77">
      <t>ジギョウ</t>
    </rPh>
    <rPh sb="78" eb="80">
      <t>ジッシ</t>
    </rPh>
    <rPh sb="84" eb="86">
      <t>ドウシャ</t>
    </rPh>
    <rPh sb="87" eb="89">
      <t>ケイヤク</t>
    </rPh>
    <rPh sb="90" eb="92">
      <t>テイケツ</t>
    </rPh>
    <phoneticPr fontId="2"/>
  </si>
  <si>
    <t>当該物件は、当所の必要条件を満たす家屋の調査を行い、大蔵省(当時)の承認を得て、平成３年度より国家公務員有料宿舎(中根宿舎)として設置している物件であり、平成３０年度においても継続して借受するものであるが、契約の相手方は、同物件の所有者であり、本契約を履行できる唯一の者であるため。</t>
    <phoneticPr fontId="2"/>
  </si>
  <si>
    <t>事業場所に隣接する適切な物件が他に無いため。</t>
    <phoneticPr fontId="2"/>
  </si>
  <si>
    <t>近隣において、当該港湾業務艇を係留できる施設が他に無いため。</t>
    <phoneticPr fontId="2"/>
  </si>
  <si>
    <t>事業場所の近隣において、適切な物件が他に無いため。</t>
    <rPh sb="5" eb="7">
      <t>キンリン</t>
    </rPh>
    <phoneticPr fontId="2"/>
  </si>
  <si>
    <r>
      <t>事業場所</t>
    </r>
    <r>
      <rPr>
        <sz val="11"/>
        <color theme="1"/>
        <rFont val="ＭＳ Ｐゴシック"/>
        <family val="3"/>
        <charset val="128"/>
        <scheme val="minor"/>
      </rPr>
      <t>の近隣において、適切な物件が他に無いため。</t>
    </r>
    <rPh sb="5" eb="7">
      <t>キンリン</t>
    </rPh>
    <phoneticPr fontId="2"/>
  </si>
  <si>
    <t>本案件は、東京港臨港道路南北線整備事業にて必要な、沈埋函浮遊打設作業用の係留施設を使用するため管理運営費の一部を負担するものである。
他に当該事業場所の近隣において、適切な係留施設が無く、供給者が一に特定されるため。</t>
    <rPh sb="67" eb="68">
      <t>ホカ</t>
    </rPh>
    <rPh sb="69" eb="71">
      <t>トウガイ</t>
    </rPh>
    <rPh sb="76" eb="78">
      <t>キンリン</t>
    </rPh>
    <rPh sb="83" eb="85">
      <t>テキセツ</t>
    </rPh>
    <rPh sb="86" eb="88">
      <t>ケイリュウ</t>
    </rPh>
    <rPh sb="88" eb="90">
      <t>シセツ</t>
    </rPh>
    <rPh sb="91" eb="92">
      <t>ナ</t>
    </rPh>
    <phoneticPr fontId="2"/>
  </si>
  <si>
    <t>南本牧ふ頭建設事業の共同事業者である横浜市との「横浜港南本牧ふ頭建設工事に伴う付帯工事及び船舶航行安全管理に係る協定書」により、同市と同じ相手方と契約することを取り決めているため。</t>
    <phoneticPr fontId="2"/>
  </si>
  <si>
    <t>災害対策基本法に基づく防災業務計画の一環として締結した「災害時の応急対策業務に関する協定」に基づき、当該者に災害時の対応及び防災訓練の実施を義務づけているため。</t>
    <phoneticPr fontId="2"/>
  </si>
  <si>
    <t>災害対策基本法に基づく防災業務計画の一環として締結した「災害時の応急対策業務に関する協定」に基づき、当該者に災害時の対応及び防災訓練の実施を義務づけているため。</t>
    <phoneticPr fontId="2"/>
  </si>
  <si>
    <t>本工事は過年度に移設した埋設物を工事進捗に伴い復旧するのもであり、移設設計及び移設の実施者である東京都が最も適しているため。</t>
    <rPh sb="0" eb="3">
      <t>ホンコウジ</t>
    </rPh>
    <rPh sb="4" eb="7">
      <t>カネンド</t>
    </rPh>
    <rPh sb="8" eb="10">
      <t>イセツ</t>
    </rPh>
    <rPh sb="12" eb="14">
      <t>マイセツ</t>
    </rPh>
    <rPh sb="14" eb="15">
      <t>ブツ</t>
    </rPh>
    <rPh sb="16" eb="18">
      <t>コウジ</t>
    </rPh>
    <rPh sb="18" eb="20">
      <t>シンチョク</t>
    </rPh>
    <rPh sb="21" eb="22">
      <t>トモナ</t>
    </rPh>
    <rPh sb="23" eb="25">
      <t>フッキュウ</t>
    </rPh>
    <rPh sb="33" eb="35">
      <t>イセツ</t>
    </rPh>
    <rPh sb="35" eb="37">
      <t>セッケイ</t>
    </rPh>
    <rPh sb="37" eb="38">
      <t>オヨ</t>
    </rPh>
    <rPh sb="39" eb="41">
      <t>イセツ</t>
    </rPh>
    <rPh sb="42" eb="44">
      <t>ジッシ</t>
    </rPh>
    <rPh sb="44" eb="45">
      <t>シャ</t>
    </rPh>
    <rPh sb="48" eb="51">
      <t>トウキョウト</t>
    </rPh>
    <rPh sb="52" eb="53">
      <t>モット</t>
    </rPh>
    <rPh sb="54" eb="55">
      <t>テキ</t>
    </rPh>
    <phoneticPr fontId="2"/>
  </si>
  <si>
    <t>本工事は臨港道路の舗装工事を行うものであり、隣接区間の舗装工事を実施する東京都が一連で施工する方が効率的であり、施工管理及び品質管理の面でも望ましく、施工に必要な交通規制についても短縮が図れるため</t>
    <rPh sb="0" eb="3">
      <t>ホンコウジ</t>
    </rPh>
    <rPh sb="4" eb="6">
      <t>リンコウ</t>
    </rPh>
    <rPh sb="6" eb="8">
      <t>ドウロ</t>
    </rPh>
    <rPh sb="9" eb="11">
      <t>ホソウ</t>
    </rPh>
    <rPh sb="11" eb="13">
      <t>コウジ</t>
    </rPh>
    <rPh sb="14" eb="15">
      <t>オコナ</t>
    </rPh>
    <rPh sb="22" eb="24">
      <t>リンセツ</t>
    </rPh>
    <rPh sb="24" eb="26">
      <t>クカン</t>
    </rPh>
    <rPh sb="27" eb="29">
      <t>ホソウ</t>
    </rPh>
    <rPh sb="29" eb="31">
      <t>コウジ</t>
    </rPh>
    <rPh sb="32" eb="34">
      <t>ジッシ</t>
    </rPh>
    <rPh sb="36" eb="39">
      <t>トウキョウト</t>
    </rPh>
    <rPh sb="40" eb="42">
      <t>イチレン</t>
    </rPh>
    <rPh sb="43" eb="45">
      <t>セコウ</t>
    </rPh>
    <rPh sb="47" eb="48">
      <t>ホウ</t>
    </rPh>
    <rPh sb="49" eb="52">
      <t>コウリツテキ</t>
    </rPh>
    <rPh sb="56" eb="58">
      <t>セコウ</t>
    </rPh>
    <rPh sb="58" eb="60">
      <t>カンリ</t>
    </rPh>
    <rPh sb="60" eb="61">
      <t>オヨ</t>
    </rPh>
    <rPh sb="62" eb="64">
      <t>ヒンシツ</t>
    </rPh>
    <rPh sb="64" eb="66">
      <t>カンリ</t>
    </rPh>
    <rPh sb="67" eb="68">
      <t>メン</t>
    </rPh>
    <rPh sb="70" eb="71">
      <t>ノゾ</t>
    </rPh>
    <rPh sb="75" eb="77">
      <t>セコウ</t>
    </rPh>
    <rPh sb="78" eb="80">
      <t>ヒツヨウ</t>
    </rPh>
    <rPh sb="81" eb="83">
      <t>コウツウ</t>
    </rPh>
    <rPh sb="83" eb="85">
      <t>キセイ</t>
    </rPh>
    <rPh sb="90" eb="92">
      <t>タンシュク</t>
    </rPh>
    <rPh sb="93" eb="94">
      <t>ハカ</t>
    </rPh>
    <phoneticPr fontId="2"/>
  </si>
  <si>
    <t>本業務は工事施工段階で実施設計の内容について質疑応答、説明、検討、助言を行うものであり、実施設計者である日本工営以外に実施させることができないため</t>
    <rPh sb="0" eb="1">
      <t>ホン</t>
    </rPh>
    <rPh sb="1" eb="3">
      <t>ギョウム</t>
    </rPh>
    <rPh sb="4" eb="6">
      <t>コウジ</t>
    </rPh>
    <rPh sb="6" eb="8">
      <t>セコウ</t>
    </rPh>
    <rPh sb="8" eb="10">
      <t>ダンカイ</t>
    </rPh>
    <rPh sb="11" eb="13">
      <t>ジッシ</t>
    </rPh>
    <rPh sb="13" eb="15">
      <t>セッケイ</t>
    </rPh>
    <rPh sb="16" eb="18">
      <t>ナイヨウ</t>
    </rPh>
    <rPh sb="22" eb="24">
      <t>シツギ</t>
    </rPh>
    <rPh sb="24" eb="26">
      <t>オウトウ</t>
    </rPh>
    <rPh sb="27" eb="29">
      <t>セツメイ</t>
    </rPh>
    <rPh sb="30" eb="32">
      <t>ケントウ</t>
    </rPh>
    <rPh sb="33" eb="35">
      <t>ジョゲン</t>
    </rPh>
    <rPh sb="36" eb="37">
      <t>オコナ</t>
    </rPh>
    <rPh sb="44" eb="46">
      <t>ジッシ</t>
    </rPh>
    <rPh sb="46" eb="48">
      <t>セッケイ</t>
    </rPh>
    <rPh sb="48" eb="49">
      <t>シャ</t>
    </rPh>
    <rPh sb="52" eb="54">
      <t>ニホン</t>
    </rPh>
    <rPh sb="54" eb="56">
      <t>コウエイ</t>
    </rPh>
    <rPh sb="56" eb="58">
      <t>イガイ</t>
    </rPh>
    <rPh sb="59" eb="61">
      <t>ジッシ</t>
    </rPh>
    <phoneticPr fontId="2"/>
  </si>
  <si>
    <t>本業務は工事施工段階で施工業者、設計者、発注者が参加する「三者会議」で設計者として設計意図の伝達を図るものであり、設計者である八千代エンジニアリング以外に実施させることができないため</t>
    <rPh sb="0" eb="1">
      <t>ホン</t>
    </rPh>
    <rPh sb="1" eb="3">
      <t>ギョウム</t>
    </rPh>
    <rPh sb="4" eb="6">
      <t>コウジ</t>
    </rPh>
    <rPh sb="6" eb="8">
      <t>セコウ</t>
    </rPh>
    <rPh sb="8" eb="10">
      <t>ダンカイ</t>
    </rPh>
    <rPh sb="11" eb="13">
      <t>セコウ</t>
    </rPh>
    <rPh sb="13" eb="15">
      <t>ギョウシャ</t>
    </rPh>
    <rPh sb="16" eb="19">
      <t>セッケイシャ</t>
    </rPh>
    <rPh sb="20" eb="23">
      <t>ハッチュウシャ</t>
    </rPh>
    <rPh sb="24" eb="26">
      <t>サンカ</t>
    </rPh>
    <rPh sb="29" eb="31">
      <t>サンシャ</t>
    </rPh>
    <rPh sb="31" eb="33">
      <t>カイギ</t>
    </rPh>
    <rPh sb="35" eb="38">
      <t>セッケイシャ</t>
    </rPh>
    <rPh sb="41" eb="43">
      <t>セッケイ</t>
    </rPh>
    <rPh sb="43" eb="45">
      <t>イト</t>
    </rPh>
    <rPh sb="46" eb="48">
      <t>デンタツ</t>
    </rPh>
    <rPh sb="49" eb="50">
      <t>ハカ</t>
    </rPh>
    <rPh sb="57" eb="60">
      <t>セッケイシャ</t>
    </rPh>
    <rPh sb="63" eb="66">
      <t>ヤチヨ</t>
    </rPh>
    <rPh sb="74" eb="76">
      <t>イガイ</t>
    </rPh>
    <rPh sb="77" eb="79">
      <t>ジッシ</t>
    </rPh>
    <phoneticPr fontId="2"/>
  </si>
  <si>
    <t>官報の編集、印刷及び普及事務については、内閣府より独立行政法人国立印刷局に委託されており、当該業務を行うことができる唯一の事業者であり競争を許さないため</t>
    <phoneticPr fontId="2"/>
  </si>
  <si>
    <t>支出負担行為担当官
関東地方整備局副局長 髙田 昌行
神奈川県横浜市中区北仲通5-57</t>
  </si>
  <si>
    <t>分任支出負担行為担当官
鹿島港湾･空港整備事務所長　中嶋 義全
茨城県鹿嶋市粟生2254</t>
    <phoneticPr fontId="2"/>
  </si>
  <si>
    <t>分任支出負担行為担当官
千葉港湾事務所長　古川 正美
千葉県千葉市中央区中央港1-11-2</t>
    <phoneticPr fontId="2"/>
  </si>
  <si>
    <t>分任支出負担行為担当官
東京港湾事務所長　辻 誠治
東京都江東区新木場1-6-25</t>
  </si>
  <si>
    <t>分任支出負担行為担当官
東京港湾事務所長　辻 誠治
東京都江東区新木場1-6-25</t>
    <phoneticPr fontId="2"/>
  </si>
  <si>
    <t>分任支出負担行為担当官
京浜港湾事務所長　川田 貢
神奈川県横浜市西区みなとみらい6-3-7</t>
    <phoneticPr fontId="2"/>
  </si>
  <si>
    <t>支出負担行為担当官
関東地方整備局副局長　松永 康男
神奈川県横浜市中区北仲通5-57</t>
    <phoneticPr fontId="2"/>
  </si>
  <si>
    <t>分任支出負担行為担当官
東京空港整備事務所長　衛藤 謙介
東京都大田区羽田空港3-3-1</t>
    <phoneticPr fontId="2"/>
  </si>
  <si>
    <t>大成･東洋･大豊特定建設工事共同企業体 代表者 大成建設(株)横浜支店
神奈川県横浜市中区長者町6-96-2</t>
  </si>
  <si>
    <t>清水･五洋特定建設工事共同企業体 代表者 清水建設(株)土木東京支店
東京都中央区京橋2-16-1-10</t>
  </si>
  <si>
    <t>鹿島･あおみ･大林･五洋･清水･新日鉄住金ｴﾝｼﾞ･JFEｴﾝｼﾞ･大成･東亜･東洋･西松･前田･三菱重工･みらい･若築異工種建設工事共同企業体 代表者 鹿島建設㈱東京土木支店
東京都港区元赤坂1-3-8</t>
  </si>
  <si>
    <t>相模産業(株)
東京都品川区北品川1-3-28</t>
  </si>
  <si>
    <t>(株)時事通信社
東京都中央区銀座5-15-8</t>
  </si>
  <si>
    <t>川崎市
神奈川県川崎市川崎区宮本町1</t>
  </si>
  <si>
    <t>首都高速道路(株)
東京都千代田区霞が関1-4-1</t>
  </si>
  <si>
    <t>新木場二丁目地区建設業協議会
東京都江東区新木場2-3-1</t>
  </si>
  <si>
    <t>新日鐵住金(株)
東京都千代田区丸の内2-6-1</t>
  </si>
  <si>
    <t>東京港埠頭(株)
東京都江東区青海2-4-24</t>
  </si>
  <si>
    <t>ｱｻｶﾞﾐ(株)東京海運支店
東京都江東区青海4-7-6</t>
  </si>
  <si>
    <t>東海海運(株)
東京都港区芝浦2-2-18</t>
  </si>
  <si>
    <t>京葉ﾕｰﾃｨﾘﾃｨ(株)
千葉県船橋市高瀬町11</t>
  </si>
  <si>
    <t xml:space="preserve">東京木材埠頭(株)
東京都江東区若洲1-5-8
</t>
  </si>
  <si>
    <t>東亜建設工業(株)横浜支店
神奈川県横浜市中区太田町1-15</t>
  </si>
  <si>
    <t>東扇島ﾌﾟﾛﾊﾟﾃｨｰ特定目的会社
東京都千代田区丸の内2-1-1</t>
  </si>
  <si>
    <t>川崎港運協会 会長 西 修一
川崎市川崎区東扇島38-1</t>
  </si>
  <si>
    <t>若築建設(株)東京支店
東京都目黒区下目黒2-23-18</t>
  </si>
  <si>
    <t>東京都
東京都新宿区西新宿2-8-1</t>
  </si>
  <si>
    <t>首都高速道路(株)
東京都千代田区霞が関1-4-1</t>
  </si>
  <si>
    <t>日本工営(株) 東京支店
東京都千代田区九段北1-14-6</t>
  </si>
  <si>
    <t>八千代ｴﾝｼﾞﾆﾔﾘﾝｸﾞ(株)横浜ｾﾝﾀｰ
神奈川県横浜市保土ヶ谷区岩井町1-7</t>
  </si>
  <si>
    <t>独立行政法人国立印刷局
東京都港区虎ﾉ門2-2-5</t>
  </si>
  <si>
    <t>東亜･若築･みらい特定建設工事共同企業体 代表者 東亜建設工業(株)横浜支店
神奈川県横浜市中区太田町1-15</t>
    <phoneticPr fontId="2"/>
  </si>
  <si>
    <t>新日鐵住金(株)君津製鐵所
千葉県君津市君津1</t>
    <phoneticPr fontId="2"/>
  </si>
  <si>
    <t>会計法第29条の3第4項及び予決令第102条の4第3号</t>
  </si>
  <si>
    <t>分任支出負担行為担当官
鹿島港湾･空港整備事務所長 中嶋 義全
茨城県鹿嶋市粟生2254</t>
  </si>
  <si>
    <t>分任支出負担行為担当官
東京湾口航路事務所長　菅原 広幸
神奈川県横須賀市新港町13</t>
    <phoneticPr fontId="2"/>
  </si>
  <si>
    <t>分任支出負担行為担当官
横浜港湾空港技術調査事務所長　立花 祐二
神奈川県横浜市神奈川区橋本町2-1-4</t>
    <phoneticPr fontId="2"/>
  </si>
  <si>
    <t>分任支出負担行為担当官
鹿島港湾･空港整備事務所長　中嶋 義全
茨城県鹿嶋市粟生2254</t>
    <phoneticPr fontId="2"/>
  </si>
  <si>
    <t>分任支出負担行為担当官
鹿島港湾･空港整備事務所長　早川 哲史
茨城県鹿嶋市粟生2254</t>
    <phoneticPr fontId="2"/>
  </si>
  <si>
    <t>分任支出負担行為担当官
鹿島港湾･空港整備事務所長　早川 哲史
茨城県鹿嶋市粟生2254</t>
    <phoneticPr fontId="2"/>
  </si>
  <si>
    <t>分任支出負担行為担当官
鹿島港湾･空港整備事務所長　早川 哲史
茨城県鹿嶋市粟生2254</t>
    <phoneticPr fontId="2"/>
  </si>
  <si>
    <t>分任支出負担行為担当官
鹿島港湾･空港整備事務所長　早川 哲史
茨城県鹿嶋市粟生2254</t>
    <phoneticPr fontId="2"/>
  </si>
  <si>
    <t>分任支出負担行為担当官
京浜港湾事務所長　川田 貢
神奈川県横浜市西区みなとみらい6-3-7</t>
    <phoneticPr fontId="2"/>
  </si>
  <si>
    <t>茨城県鹿島港湾事務所
茨城県神栖市東深芝13</t>
  </si>
  <si>
    <t>東京都東京港管理事務所
東京都港区港南3-9-56</t>
  </si>
  <si>
    <t>横浜市
神奈川県横浜市中区港町1-1</t>
  </si>
  <si>
    <t>横須賀市長
神奈川県横須賀市小川町11</t>
  </si>
  <si>
    <t>千葉県知事
千葉県千葉市中央区市場町1-1-</t>
  </si>
  <si>
    <t>会計法第29条の3第5項及び予決令第99条第16号並びに同令第102条の4第7号</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</si>
</sst>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43">
    <xf numFmtId="0" fontId="0" fillId="0" borderId="0" xfId="0">
      <alignment vertical="center"/>
    </xf>
    <xf numFmtId="0" fontId="0" fillId="0" borderId="0" xfId="0" applyFill="1" applyProtection="1">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7" fillId="0" borderId="0" xfId="0" applyFont="1" applyFill="1" applyProtection="1">
      <alignment vertical="center"/>
    </xf>
    <xf numFmtId="0" fontId="11" fillId="0" borderId="0" xfId="0" applyFont="1" applyAlignment="1" applyProtection="1">
      <alignment horizontal="center" vertical="center"/>
      <protection locked="0"/>
    </xf>
    <xf numFmtId="0" fontId="12"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3" fillId="0" borderId="0" xfId="0" applyNumberFormat="1" applyFont="1" applyProtection="1">
      <alignment vertical="center"/>
      <protection locked="0" hidden="1"/>
    </xf>
    <xf numFmtId="177" fontId="13" fillId="0" borderId="0" xfId="0" applyNumberFormat="1" applyFont="1" applyFill="1" applyProtection="1">
      <alignment vertical="center"/>
      <protection locked="0" hidden="1"/>
    </xf>
    <xf numFmtId="177" fontId="13"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Protection="1">
      <alignment vertical="center"/>
      <protection locked="0"/>
    </xf>
    <xf numFmtId="38" fontId="6" fillId="0" borderId="0" xfId="1" applyFont="1" applyAlignment="1" applyProtection="1">
      <alignment horizontal="right" vertical="center"/>
      <protection locked="0"/>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20" fillId="0" borderId="0" xfId="0" applyFont="1" applyFill="1" applyBorder="1" applyProtection="1">
      <alignment vertical="center"/>
      <protection locked="0"/>
    </xf>
    <xf numFmtId="177" fontId="20" fillId="0" borderId="0" xfId="0" applyNumberFormat="1" applyFont="1" applyFill="1" applyBorder="1" applyAlignment="1" applyProtection="1">
      <alignment vertical="center" wrapText="1"/>
      <protection locked="0"/>
    </xf>
    <xf numFmtId="0" fontId="20" fillId="0" borderId="0" xfId="0" applyFont="1" applyFill="1" applyBorder="1" applyAlignment="1" applyProtection="1">
      <alignment horizontal="center" vertical="center"/>
      <protection locked="0"/>
    </xf>
    <xf numFmtId="179" fontId="20" fillId="0" borderId="0" xfId="0" applyNumberFormat="1" applyFont="1" applyFill="1" applyBorder="1" applyAlignment="1" applyProtection="1">
      <alignment horizontal="right" vertical="center"/>
      <protection locked="0"/>
    </xf>
    <xf numFmtId="179" fontId="20" fillId="0" borderId="0" xfId="0" applyNumberFormat="1" applyFont="1" applyFill="1" applyBorder="1" applyAlignment="1" applyProtection="1">
      <alignment horizontal="right" vertical="center" wrapText="1"/>
      <protection locked="0"/>
    </xf>
    <xf numFmtId="0" fontId="21"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7" xfId="0" applyFont="1" applyBorder="1" applyAlignment="1" applyProtection="1">
      <alignment horizontal="center" vertical="center"/>
      <protection locked="0"/>
    </xf>
    <xf numFmtId="0" fontId="8" fillId="2" borderId="18"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38" fontId="6" fillId="0" borderId="22" xfId="1" applyFont="1" applyBorder="1" applyAlignment="1" applyProtection="1">
      <alignment horizontal="center" vertical="center" shrinkToFit="1"/>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10"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2" xfId="0" applyFont="1" applyBorder="1" applyProtection="1">
      <alignment vertical="center"/>
      <protection locked="0"/>
    </xf>
    <xf numFmtId="0" fontId="6" fillId="3" borderId="16"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1" xfId="0" applyFont="1" applyFill="1" applyBorder="1" applyProtection="1">
      <alignment vertical="center"/>
      <protection locked="0"/>
    </xf>
    <xf numFmtId="0" fontId="17" fillId="4" borderId="23"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177" fontId="17" fillId="4" borderId="4" xfId="0" applyNumberFormat="1"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4" fillId="0" borderId="3" xfId="1" applyFont="1" applyFill="1" applyBorder="1" applyAlignment="1" applyProtection="1">
      <alignment horizontal="right"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0" fontId="7" fillId="0" borderId="0" xfId="0" applyFont="1" applyFill="1" applyAlignment="1" applyProtection="1">
      <alignment horizontal="left" vertical="center"/>
    </xf>
    <xf numFmtId="181" fontId="6" fillId="0" borderId="0" xfId="0" applyNumberFormat="1" applyFont="1" applyFill="1" applyAlignment="1" applyProtection="1">
      <alignment horizontal="right" vertical="center"/>
    </xf>
    <xf numFmtId="0" fontId="7" fillId="0" borderId="0" xfId="0"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0" fontId="0" fillId="0" borderId="3" xfId="2" applyNumberFormat="1" applyFont="1" applyFill="1" applyBorder="1" applyAlignment="1" applyProtection="1">
      <alignment horizontal="right" vertical="center"/>
      <protection locked="0"/>
    </xf>
    <xf numFmtId="10" fontId="4"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38" fontId="4" fillId="0" borderId="2" xfId="1" applyFont="1" applyFill="1" applyBorder="1" applyAlignment="1">
      <alignment horizontal="center" vertical="center"/>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38" fontId="4" fillId="0" borderId="9" xfId="1" applyFont="1" applyFill="1" applyBorder="1" applyAlignment="1">
      <alignment horizontal="center" vertical="center"/>
    </xf>
    <xf numFmtId="181" fontId="0" fillId="0" borderId="4" xfId="1"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4" xfId="0" applyFont="1" applyFill="1" applyBorder="1" applyAlignment="1" applyProtection="1">
      <alignment horizontal="center" vertical="center"/>
      <protection locked="0"/>
    </xf>
    <xf numFmtId="38" fontId="17" fillId="2" borderId="14" xfId="1" applyFont="1" applyFill="1" applyBorder="1" applyAlignment="1" applyProtection="1">
      <alignment horizontal="center" vertical="center" wrapText="1"/>
      <protection locked="0"/>
    </xf>
    <xf numFmtId="38" fontId="17" fillId="2" borderId="4" xfId="1" applyFont="1" applyFill="1" applyBorder="1" applyAlignment="1" applyProtection="1">
      <alignment horizontal="center" vertical="center" wrapText="1"/>
      <protection locked="0"/>
    </xf>
    <xf numFmtId="177" fontId="16" fillId="5" borderId="14" xfId="0" applyNumberFormat="1" applyFont="1" applyFill="1" applyBorder="1" applyAlignment="1" applyProtection="1">
      <alignment horizontal="center" vertical="center"/>
      <protection locked="0" hidden="1"/>
    </xf>
    <xf numFmtId="0" fontId="6" fillId="0" borderId="0" xfId="0" applyFont="1" applyFill="1" applyAlignment="1" applyProtection="1">
      <alignment horizontal="center" vertical="center"/>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center" vertical="center" shrinkToFit="1"/>
      <protection locked="0"/>
    </xf>
    <xf numFmtId="0" fontId="7" fillId="0" borderId="0" xfId="0" applyFont="1" applyFill="1" applyAlignment="1" applyProtection="1">
      <alignment horizontal="center" vertical="center"/>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view="pageBreakPreview" zoomScale="85" zoomScaleNormal="100" zoomScaleSheetLayoutView="85" workbookViewId="0">
      <pane ySplit="4" topLeftCell="A8" activePane="bottomLeft" state="frozen"/>
      <selection pane="bottomLeft" activeCell="E5" sqref="E5"/>
    </sheetView>
  </sheetViews>
  <sheetFormatPr defaultColWidth="7.625" defaultRowHeight="13.5" x14ac:dyDescent="0.15"/>
  <cols>
    <col min="1" max="2" width="30.625" style="113" customWidth="1"/>
    <col min="3" max="3" width="16.625" style="138" customWidth="1"/>
    <col min="4" max="4" width="35.625" style="113" customWidth="1"/>
    <col min="5" max="5" width="25.625" style="113" customWidth="1"/>
    <col min="6" max="7" width="12.625" style="3" customWidth="1"/>
    <col min="8" max="8" width="8.625" style="3" customWidth="1"/>
    <col min="9" max="9" width="60.625" style="113" customWidth="1"/>
    <col min="10" max="11" width="12.625" style="113" customWidth="1"/>
    <col min="12" max="12" width="20.625" style="113" customWidth="1"/>
    <col min="13" max="16384" width="7.625" style="2"/>
  </cols>
  <sheetData>
    <row r="1" spans="1:12" ht="18.75" x14ac:dyDescent="0.15">
      <c r="A1" s="132" t="s">
        <v>0</v>
      </c>
      <c r="B1" s="132"/>
      <c r="C1" s="132"/>
      <c r="D1" s="132"/>
      <c r="E1" s="132"/>
      <c r="F1" s="132"/>
      <c r="G1" s="132"/>
      <c r="H1" s="132"/>
      <c r="I1" s="132"/>
      <c r="J1" s="132"/>
      <c r="K1" s="132"/>
      <c r="L1" s="132"/>
    </row>
    <row r="3" spans="1:12" x14ac:dyDescent="0.15">
      <c r="G3" s="126"/>
      <c r="L3" s="3" t="s">
        <v>1</v>
      </c>
    </row>
    <row r="4" spans="1:12" ht="86.25" customHeight="1" x14ac:dyDescent="0.15">
      <c r="A4" s="123" t="s">
        <v>147</v>
      </c>
      <c r="B4" s="123" t="s">
        <v>2</v>
      </c>
      <c r="C4" s="123" t="s">
        <v>3</v>
      </c>
      <c r="D4" s="123" t="s">
        <v>4</v>
      </c>
      <c r="E4" s="123" t="s">
        <v>5</v>
      </c>
      <c r="F4" s="123" t="s">
        <v>6</v>
      </c>
      <c r="G4" s="123" t="s">
        <v>7</v>
      </c>
      <c r="H4" s="123" t="s">
        <v>8</v>
      </c>
      <c r="I4" s="123" t="s">
        <v>9</v>
      </c>
      <c r="J4" s="123" t="s">
        <v>34</v>
      </c>
      <c r="K4" s="123" t="s">
        <v>35</v>
      </c>
      <c r="L4" s="123" t="s">
        <v>10</v>
      </c>
    </row>
    <row r="5" spans="1:12" s="125" customFormat="1" ht="123" customHeight="1" x14ac:dyDescent="0.15">
      <c r="A5" s="111" t="s">
        <v>88</v>
      </c>
      <c r="B5" s="111" t="s">
        <v>171</v>
      </c>
      <c r="C5" s="139">
        <v>43192</v>
      </c>
      <c r="D5" s="111" t="s">
        <v>202</v>
      </c>
      <c r="E5" s="111" t="s">
        <v>204</v>
      </c>
      <c r="F5" s="107">
        <v>1453422788</v>
      </c>
      <c r="G5" s="107">
        <v>1453356000</v>
      </c>
      <c r="H5" s="120">
        <f t="shared" ref="H5:H22" si="0">IF(F5="－","－",G5/F5)</f>
        <v>0.9999540477825507</v>
      </c>
      <c r="I5" s="111" t="s">
        <v>149</v>
      </c>
      <c r="J5" s="114" t="s">
        <v>40</v>
      </c>
      <c r="K5" s="108" t="s">
        <v>48</v>
      </c>
      <c r="L5" s="111"/>
    </row>
    <row r="6" spans="1:12" s="125" customFormat="1" ht="123" customHeight="1" x14ac:dyDescent="0.15">
      <c r="A6" s="111" t="s">
        <v>89</v>
      </c>
      <c r="B6" s="111" t="s">
        <v>171</v>
      </c>
      <c r="C6" s="139">
        <v>43192</v>
      </c>
      <c r="D6" s="111" t="s">
        <v>179</v>
      </c>
      <c r="E6" s="111" t="s">
        <v>204</v>
      </c>
      <c r="F6" s="107">
        <v>1348201309</v>
      </c>
      <c r="G6" s="107">
        <v>1348164000</v>
      </c>
      <c r="H6" s="120">
        <f t="shared" si="0"/>
        <v>0.99997232683298043</v>
      </c>
      <c r="I6" s="111" t="s">
        <v>150</v>
      </c>
      <c r="J6" s="114" t="s">
        <v>40</v>
      </c>
      <c r="K6" s="108" t="s">
        <v>48</v>
      </c>
      <c r="L6" s="111"/>
    </row>
    <row r="7" spans="1:12" s="125" customFormat="1" ht="123" customHeight="1" x14ac:dyDescent="0.15">
      <c r="A7" s="111" t="s">
        <v>90</v>
      </c>
      <c r="B7" s="111" t="s">
        <v>171</v>
      </c>
      <c r="C7" s="139">
        <v>43192</v>
      </c>
      <c r="D7" s="111" t="s">
        <v>180</v>
      </c>
      <c r="E7" s="111" t="s">
        <v>204</v>
      </c>
      <c r="F7" s="107">
        <f>1521828357+ROUNDDOWN(16346122*1.08,0)</f>
        <v>1539482168</v>
      </c>
      <c r="G7" s="107">
        <v>1537704000</v>
      </c>
      <c r="H7" s="120">
        <f t="shared" si="0"/>
        <v>0.99884495706610876</v>
      </c>
      <c r="I7" s="111" t="s">
        <v>151</v>
      </c>
      <c r="J7" s="114" t="s">
        <v>40</v>
      </c>
      <c r="K7" s="108" t="s">
        <v>48</v>
      </c>
      <c r="L7" s="111"/>
    </row>
    <row r="8" spans="1:12" s="125" customFormat="1" ht="123" customHeight="1" x14ac:dyDescent="0.15">
      <c r="A8" s="111" t="s">
        <v>91</v>
      </c>
      <c r="B8" s="111" t="s">
        <v>171</v>
      </c>
      <c r="C8" s="139">
        <v>43192</v>
      </c>
      <c r="D8" s="111" t="s">
        <v>181</v>
      </c>
      <c r="E8" s="111" t="s">
        <v>204</v>
      </c>
      <c r="F8" s="107">
        <f>647714210+29932217</f>
        <v>677646427</v>
      </c>
      <c r="G8" s="107">
        <v>669060000</v>
      </c>
      <c r="H8" s="120">
        <f t="shared" si="0"/>
        <v>0.98732904556434709</v>
      </c>
      <c r="I8" s="111" t="s">
        <v>152</v>
      </c>
      <c r="J8" s="114" t="s">
        <v>39</v>
      </c>
      <c r="K8" s="108" t="s">
        <v>48</v>
      </c>
      <c r="L8" s="111"/>
    </row>
    <row r="9" spans="1:12" s="125" customFormat="1" ht="74.25" customHeight="1" x14ac:dyDescent="0.15">
      <c r="A9" s="111" t="s">
        <v>92</v>
      </c>
      <c r="B9" s="111" t="s">
        <v>171</v>
      </c>
      <c r="C9" s="139">
        <v>43192</v>
      </c>
      <c r="D9" s="111" t="s">
        <v>182</v>
      </c>
      <c r="E9" s="111" t="s">
        <v>204</v>
      </c>
      <c r="F9" s="107">
        <v>23328000</v>
      </c>
      <c r="G9" s="107">
        <v>23328000</v>
      </c>
      <c r="H9" s="120">
        <f t="shared" si="0"/>
        <v>1</v>
      </c>
      <c r="I9" s="111" t="s">
        <v>153</v>
      </c>
      <c r="J9" s="114" t="s">
        <v>43</v>
      </c>
      <c r="K9" s="108" t="s">
        <v>48</v>
      </c>
      <c r="L9" s="111"/>
    </row>
    <row r="10" spans="1:12" s="125" customFormat="1" ht="74.25" customHeight="1" x14ac:dyDescent="0.15">
      <c r="A10" s="111" t="s">
        <v>93</v>
      </c>
      <c r="B10" s="111" t="s">
        <v>171</v>
      </c>
      <c r="C10" s="139">
        <v>43192</v>
      </c>
      <c r="D10" s="111" t="s">
        <v>183</v>
      </c>
      <c r="E10" s="111" t="s">
        <v>204</v>
      </c>
      <c r="F10" s="107">
        <v>1944000</v>
      </c>
      <c r="G10" s="107">
        <v>1944000</v>
      </c>
      <c r="H10" s="120">
        <f t="shared" si="0"/>
        <v>1</v>
      </c>
      <c r="I10" s="111" t="s">
        <v>154</v>
      </c>
      <c r="J10" s="114" t="s">
        <v>40</v>
      </c>
      <c r="K10" s="108" t="s">
        <v>48</v>
      </c>
      <c r="L10" s="111"/>
    </row>
    <row r="11" spans="1:12" s="125" customFormat="1" ht="74.25" customHeight="1" x14ac:dyDescent="0.15">
      <c r="A11" s="111" t="s">
        <v>94</v>
      </c>
      <c r="B11" s="111" t="s">
        <v>171</v>
      </c>
      <c r="C11" s="139">
        <v>43201</v>
      </c>
      <c r="D11" s="111" t="s">
        <v>184</v>
      </c>
      <c r="E11" s="111" t="s">
        <v>204</v>
      </c>
      <c r="F11" s="107">
        <v>301536000</v>
      </c>
      <c r="G11" s="107">
        <v>301536000</v>
      </c>
      <c r="H11" s="120">
        <f>IF(F11="－","－",G11/F11)</f>
        <v>1</v>
      </c>
      <c r="I11" s="111" t="s">
        <v>155</v>
      </c>
      <c r="J11" s="114" t="s">
        <v>45</v>
      </c>
      <c r="K11" s="108" t="s">
        <v>48</v>
      </c>
      <c r="L11" s="111"/>
    </row>
    <row r="12" spans="1:12" s="125" customFormat="1" ht="74.25" customHeight="1" x14ac:dyDescent="0.15">
      <c r="A12" s="111" t="s">
        <v>95</v>
      </c>
      <c r="B12" s="111" t="s">
        <v>171</v>
      </c>
      <c r="C12" s="139">
        <v>43231</v>
      </c>
      <c r="D12" s="111" t="s">
        <v>185</v>
      </c>
      <c r="E12" s="111" t="s">
        <v>204</v>
      </c>
      <c r="F12" s="107">
        <v>35550802</v>
      </c>
      <c r="G12" s="107">
        <v>35550802</v>
      </c>
      <c r="H12" s="120">
        <f>IF(F12="－","－",G12/F12)</f>
        <v>1</v>
      </c>
      <c r="I12" s="111" t="s">
        <v>156</v>
      </c>
      <c r="J12" s="114" t="s">
        <v>40</v>
      </c>
      <c r="K12" s="108" t="s">
        <v>48</v>
      </c>
      <c r="L12" s="111"/>
    </row>
    <row r="13" spans="1:12" s="125" customFormat="1" ht="112.5" customHeight="1" x14ac:dyDescent="0.15">
      <c r="A13" s="111" t="s">
        <v>96</v>
      </c>
      <c r="B13" s="111" t="s">
        <v>172</v>
      </c>
      <c r="C13" s="139">
        <v>43192</v>
      </c>
      <c r="D13" s="111" t="s">
        <v>97</v>
      </c>
      <c r="E13" s="111" t="s">
        <v>204</v>
      </c>
      <c r="F13" s="107">
        <v>1608000</v>
      </c>
      <c r="G13" s="107">
        <v>1608000</v>
      </c>
      <c r="H13" s="120">
        <f>IF(F13="－","－",G13/F13)</f>
        <v>1</v>
      </c>
      <c r="I13" s="111" t="s">
        <v>157</v>
      </c>
      <c r="J13" s="114" t="s">
        <v>43</v>
      </c>
      <c r="K13" s="108" t="s">
        <v>48</v>
      </c>
      <c r="L13" s="111"/>
    </row>
    <row r="14" spans="1:12" s="125" customFormat="1" ht="74.25" customHeight="1" x14ac:dyDescent="0.15">
      <c r="A14" s="111" t="s">
        <v>98</v>
      </c>
      <c r="B14" s="111" t="s">
        <v>173</v>
      </c>
      <c r="C14" s="139">
        <v>43192</v>
      </c>
      <c r="D14" s="111" t="s">
        <v>203</v>
      </c>
      <c r="E14" s="111" t="s">
        <v>204</v>
      </c>
      <c r="F14" s="107">
        <v>87163296</v>
      </c>
      <c r="G14" s="107">
        <v>87163296</v>
      </c>
      <c r="H14" s="120">
        <f t="shared" si="0"/>
        <v>1</v>
      </c>
      <c r="I14" s="111" t="s">
        <v>158</v>
      </c>
      <c r="J14" s="114" t="s">
        <v>43</v>
      </c>
      <c r="K14" s="108" t="s">
        <v>48</v>
      </c>
      <c r="L14" s="111"/>
    </row>
    <row r="15" spans="1:12" s="125" customFormat="1" ht="74.25" customHeight="1" x14ac:dyDescent="0.15">
      <c r="A15" s="111" t="s">
        <v>99</v>
      </c>
      <c r="B15" s="111" t="s">
        <v>175</v>
      </c>
      <c r="C15" s="139">
        <v>43192</v>
      </c>
      <c r="D15" s="111" t="s">
        <v>186</v>
      </c>
      <c r="E15" s="111" t="s">
        <v>204</v>
      </c>
      <c r="F15" s="107">
        <v>2126527</v>
      </c>
      <c r="G15" s="107">
        <v>2126527</v>
      </c>
      <c r="H15" s="120">
        <f t="shared" si="0"/>
        <v>1</v>
      </c>
      <c r="I15" s="111" t="s">
        <v>159</v>
      </c>
      <c r="J15" s="114" t="s">
        <v>43</v>
      </c>
      <c r="K15" s="108" t="s">
        <v>48</v>
      </c>
      <c r="L15" s="111"/>
    </row>
    <row r="16" spans="1:12" s="125" customFormat="1" ht="74.25" customHeight="1" x14ac:dyDescent="0.15">
      <c r="A16" s="111" t="s">
        <v>100</v>
      </c>
      <c r="B16" s="111" t="s">
        <v>175</v>
      </c>
      <c r="C16" s="139">
        <v>43192</v>
      </c>
      <c r="D16" s="111" t="s">
        <v>187</v>
      </c>
      <c r="E16" s="111" t="s">
        <v>204</v>
      </c>
      <c r="F16" s="107">
        <v>144728682</v>
      </c>
      <c r="G16" s="107">
        <v>144728682</v>
      </c>
      <c r="H16" s="120">
        <f t="shared" si="0"/>
        <v>1</v>
      </c>
      <c r="I16" s="112" t="s">
        <v>160</v>
      </c>
      <c r="J16" s="114" t="s">
        <v>43</v>
      </c>
      <c r="K16" s="108" t="s">
        <v>48</v>
      </c>
      <c r="L16" s="111"/>
    </row>
    <row r="17" spans="1:12" s="125" customFormat="1" ht="74.25" customHeight="1" x14ac:dyDescent="0.15">
      <c r="A17" s="111" t="s">
        <v>101</v>
      </c>
      <c r="B17" s="111" t="s">
        <v>175</v>
      </c>
      <c r="C17" s="139">
        <v>43192</v>
      </c>
      <c r="D17" s="111" t="s">
        <v>188</v>
      </c>
      <c r="E17" s="111" t="s">
        <v>204</v>
      </c>
      <c r="F17" s="107">
        <v>66898452</v>
      </c>
      <c r="G17" s="107">
        <v>66898452</v>
      </c>
      <c r="H17" s="120">
        <f t="shared" si="0"/>
        <v>1</v>
      </c>
      <c r="I17" s="112" t="s">
        <v>160</v>
      </c>
      <c r="J17" s="114" t="s">
        <v>43</v>
      </c>
      <c r="K17" s="108" t="s">
        <v>48</v>
      </c>
      <c r="L17" s="111"/>
    </row>
    <row r="18" spans="1:12" s="125" customFormat="1" ht="74.25" customHeight="1" x14ac:dyDescent="0.15">
      <c r="A18" s="111" t="s">
        <v>102</v>
      </c>
      <c r="B18" s="111" t="s">
        <v>175</v>
      </c>
      <c r="C18" s="139">
        <v>43192</v>
      </c>
      <c r="D18" s="111" t="s">
        <v>189</v>
      </c>
      <c r="E18" s="111" t="s">
        <v>204</v>
      </c>
      <c r="F18" s="107">
        <v>2255040</v>
      </c>
      <c r="G18" s="107">
        <v>2255040</v>
      </c>
      <c r="H18" s="120">
        <f t="shared" si="0"/>
        <v>1</v>
      </c>
      <c r="I18" s="112" t="s">
        <v>160</v>
      </c>
      <c r="J18" s="114" t="s">
        <v>43</v>
      </c>
      <c r="K18" s="108" t="s">
        <v>48</v>
      </c>
      <c r="L18" s="111"/>
    </row>
    <row r="19" spans="1:12" s="125" customFormat="1" ht="74.25" customHeight="1" x14ac:dyDescent="0.15">
      <c r="A19" s="111" t="s">
        <v>103</v>
      </c>
      <c r="B19" s="111" t="s">
        <v>175</v>
      </c>
      <c r="C19" s="139">
        <v>43192</v>
      </c>
      <c r="D19" s="111" t="s">
        <v>190</v>
      </c>
      <c r="E19" s="111" t="s">
        <v>204</v>
      </c>
      <c r="F19" s="107">
        <v>2255040</v>
      </c>
      <c r="G19" s="107">
        <v>2255040</v>
      </c>
      <c r="H19" s="120">
        <f t="shared" si="0"/>
        <v>1</v>
      </c>
      <c r="I19" s="111" t="s">
        <v>161</v>
      </c>
      <c r="J19" s="114" t="s">
        <v>43</v>
      </c>
      <c r="K19" s="108" t="s">
        <v>48</v>
      </c>
      <c r="L19" s="111"/>
    </row>
    <row r="20" spans="1:12" s="125" customFormat="1" ht="74.25" customHeight="1" x14ac:dyDescent="0.15">
      <c r="A20" s="111" t="s">
        <v>104</v>
      </c>
      <c r="B20" s="111" t="s">
        <v>175</v>
      </c>
      <c r="C20" s="139">
        <v>43192</v>
      </c>
      <c r="D20" s="111" t="s">
        <v>191</v>
      </c>
      <c r="E20" s="111" t="s">
        <v>204</v>
      </c>
      <c r="F20" s="107">
        <v>112776090</v>
      </c>
      <c r="G20" s="107">
        <v>112776090</v>
      </c>
      <c r="H20" s="120">
        <f t="shared" si="0"/>
        <v>1</v>
      </c>
      <c r="I20" s="112" t="s">
        <v>160</v>
      </c>
      <c r="J20" s="114" t="s">
        <v>43</v>
      </c>
      <c r="K20" s="108" t="s">
        <v>48</v>
      </c>
      <c r="L20" s="111"/>
    </row>
    <row r="21" spans="1:12" s="125" customFormat="1" ht="82.5" customHeight="1" x14ac:dyDescent="0.15">
      <c r="A21" s="111" t="s">
        <v>105</v>
      </c>
      <c r="B21" s="111" t="s">
        <v>175</v>
      </c>
      <c r="C21" s="139">
        <v>43192</v>
      </c>
      <c r="D21" s="111" t="s">
        <v>192</v>
      </c>
      <c r="E21" s="111" t="s">
        <v>204</v>
      </c>
      <c r="F21" s="107">
        <v>43416000</v>
      </c>
      <c r="G21" s="107">
        <v>43416000</v>
      </c>
      <c r="H21" s="120">
        <f t="shared" si="0"/>
        <v>1</v>
      </c>
      <c r="I21" s="112" t="s">
        <v>162</v>
      </c>
      <c r="J21" s="114" t="s">
        <v>43</v>
      </c>
      <c r="K21" s="108" t="s">
        <v>48</v>
      </c>
      <c r="L21" s="111"/>
    </row>
    <row r="22" spans="1:12" s="125" customFormat="1" ht="82.5" customHeight="1" x14ac:dyDescent="0.15">
      <c r="A22" s="111" t="s">
        <v>106</v>
      </c>
      <c r="B22" s="111" t="s">
        <v>176</v>
      </c>
      <c r="C22" s="139">
        <v>43192</v>
      </c>
      <c r="D22" s="111" t="s">
        <v>193</v>
      </c>
      <c r="E22" s="111" t="s">
        <v>204</v>
      </c>
      <c r="F22" s="107">
        <f>142279474+14110077</f>
        <v>156389551</v>
      </c>
      <c r="G22" s="107">
        <v>156060000</v>
      </c>
      <c r="H22" s="120">
        <f t="shared" si="0"/>
        <v>0.99789275563557311</v>
      </c>
      <c r="I22" s="111" t="s">
        <v>163</v>
      </c>
      <c r="J22" s="114" t="s">
        <v>45</v>
      </c>
      <c r="K22" s="108" t="s">
        <v>48</v>
      </c>
      <c r="L22" s="111"/>
    </row>
    <row r="23" spans="1:12" s="125" customFormat="1" ht="82.5" customHeight="1" x14ac:dyDescent="0.15">
      <c r="A23" s="111" t="s">
        <v>107</v>
      </c>
      <c r="B23" s="111" t="s">
        <v>176</v>
      </c>
      <c r="C23" s="139">
        <v>43192</v>
      </c>
      <c r="D23" s="111" t="s">
        <v>194</v>
      </c>
      <c r="E23" s="111" t="s">
        <v>204</v>
      </c>
      <c r="F23" s="107">
        <v>30417684</v>
      </c>
      <c r="G23" s="107">
        <v>30417684</v>
      </c>
      <c r="H23" s="120">
        <f>IF(F23="－","－",G23/F23)</f>
        <v>1</v>
      </c>
      <c r="I23" s="111" t="s">
        <v>158</v>
      </c>
      <c r="J23" s="114" t="s">
        <v>43</v>
      </c>
      <c r="K23" s="108" t="s">
        <v>48</v>
      </c>
      <c r="L23" s="111"/>
    </row>
    <row r="24" spans="1:12" s="125" customFormat="1" ht="82.5" customHeight="1" x14ac:dyDescent="0.15">
      <c r="A24" s="111" t="s">
        <v>108</v>
      </c>
      <c r="B24" s="111" t="s">
        <v>177</v>
      </c>
      <c r="C24" s="139">
        <v>43357</v>
      </c>
      <c r="D24" s="111" t="s">
        <v>195</v>
      </c>
      <c r="E24" s="111" t="s">
        <v>204</v>
      </c>
      <c r="F24" s="107">
        <v>1523988</v>
      </c>
      <c r="G24" s="107">
        <v>1261980</v>
      </c>
      <c r="H24" s="120">
        <f t="shared" ref="H24:H30" si="1">IF(F24="－","－",G24/F24)</f>
        <v>0.82807738643611362</v>
      </c>
      <c r="I24" s="111" t="s">
        <v>164</v>
      </c>
      <c r="J24" s="114" t="s">
        <v>44</v>
      </c>
      <c r="K24" s="108" t="s">
        <v>48</v>
      </c>
      <c r="L24" s="111"/>
    </row>
    <row r="25" spans="1:12" s="125" customFormat="1" ht="82.5" customHeight="1" x14ac:dyDescent="0.15">
      <c r="A25" s="111" t="s">
        <v>109</v>
      </c>
      <c r="B25" s="111" t="s">
        <v>177</v>
      </c>
      <c r="C25" s="139">
        <v>43363</v>
      </c>
      <c r="D25" s="111" t="s">
        <v>196</v>
      </c>
      <c r="E25" s="111" t="s">
        <v>204</v>
      </c>
      <c r="F25" s="107">
        <f>13754364*1.08</f>
        <v>14854713.120000001</v>
      </c>
      <c r="G25" s="107">
        <f>13700000*1.08</f>
        <v>14796000.000000002</v>
      </c>
      <c r="H25" s="120">
        <f t="shared" si="1"/>
        <v>0.99604750899423633</v>
      </c>
      <c r="I25" s="111" t="s">
        <v>165</v>
      </c>
      <c r="J25" s="114" t="s">
        <v>44</v>
      </c>
      <c r="K25" s="108" t="s">
        <v>48</v>
      </c>
      <c r="L25" s="111"/>
    </row>
    <row r="26" spans="1:12" s="125" customFormat="1" ht="82.5" customHeight="1" x14ac:dyDescent="0.15">
      <c r="A26" s="111" t="s">
        <v>110</v>
      </c>
      <c r="B26" s="111" t="s">
        <v>177</v>
      </c>
      <c r="C26" s="139">
        <v>43404</v>
      </c>
      <c r="D26" s="111" t="s">
        <v>197</v>
      </c>
      <c r="E26" s="111" t="s">
        <v>204</v>
      </c>
      <c r="F26" s="107">
        <v>321839560</v>
      </c>
      <c r="G26" s="107">
        <v>321839560</v>
      </c>
      <c r="H26" s="120">
        <f t="shared" si="1"/>
        <v>1</v>
      </c>
      <c r="I26" s="111" t="s">
        <v>166</v>
      </c>
      <c r="J26" s="114" t="s">
        <v>45</v>
      </c>
      <c r="K26" s="108" t="s">
        <v>48</v>
      </c>
      <c r="L26" s="111"/>
    </row>
    <row r="27" spans="1:12" s="125" customFormat="1" ht="82.5" customHeight="1" x14ac:dyDescent="0.15">
      <c r="A27" s="111" t="s">
        <v>111</v>
      </c>
      <c r="B27" s="111" t="s">
        <v>177</v>
      </c>
      <c r="C27" s="139">
        <v>43444</v>
      </c>
      <c r="D27" s="111" t="s">
        <v>197</v>
      </c>
      <c r="E27" s="111" t="s">
        <v>204</v>
      </c>
      <c r="F27" s="107">
        <v>148264000</v>
      </c>
      <c r="G27" s="107">
        <v>148264000</v>
      </c>
      <c r="H27" s="120">
        <f t="shared" si="1"/>
        <v>1</v>
      </c>
      <c r="I27" s="111" t="s">
        <v>167</v>
      </c>
      <c r="J27" s="114" t="s">
        <v>45</v>
      </c>
      <c r="K27" s="108" t="s">
        <v>48</v>
      </c>
      <c r="L27" s="111"/>
    </row>
    <row r="28" spans="1:12" s="125" customFormat="1" ht="82.5" customHeight="1" x14ac:dyDescent="0.15">
      <c r="A28" s="111" t="s">
        <v>112</v>
      </c>
      <c r="B28" s="111" t="s">
        <v>177</v>
      </c>
      <c r="C28" s="139">
        <v>43487</v>
      </c>
      <c r="D28" s="111" t="s">
        <v>196</v>
      </c>
      <c r="E28" s="111" t="s">
        <v>204</v>
      </c>
      <c r="F28" s="107">
        <v>1481069</v>
      </c>
      <c r="G28" s="107">
        <v>1458000</v>
      </c>
      <c r="H28" s="120">
        <f t="shared" si="1"/>
        <v>0.98442408827677841</v>
      </c>
      <c r="I28" s="111" t="s">
        <v>164</v>
      </c>
      <c r="J28" s="114" t="s">
        <v>44</v>
      </c>
      <c r="K28" s="108" t="s">
        <v>48</v>
      </c>
      <c r="L28" s="111"/>
    </row>
    <row r="29" spans="1:12" s="125" customFormat="1" ht="82.5" customHeight="1" x14ac:dyDescent="0.15">
      <c r="A29" s="111" t="s">
        <v>113</v>
      </c>
      <c r="B29" s="111" t="s">
        <v>177</v>
      </c>
      <c r="C29" s="139">
        <v>43521</v>
      </c>
      <c r="D29" s="111" t="s">
        <v>198</v>
      </c>
      <c r="E29" s="111" t="s">
        <v>204</v>
      </c>
      <c r="F29" s="107">
        <v>1900000000</v>
      </c>
      <c r="G29" s="107">
        <v>1900000000</v>
      </c>
      <c r="H29" s="120">
        <f t="shared" si="1"/>
        <v>1</v>
      </c>
      <c r="I29" s="111" t="s">
        <v>156</v>
      </c>
      <c r="J29" s="114" t="s">
        <v>40</v>
      </c>
      <c r="K29" s="108" t="s">
        <v>48</v>
      </c>
      <c r="L29" s="111"/>
    </row>
    <row r="30" spans="1:12" s="125" customFormat="1" ht="82.5" customHeight="1" x14ac:dyDescent="0.15">
      <c r="A30" s="111" t="s">
        <v>114</v>
      </c>
      <c r="B30" s="111" t="s">
        <v>173</v>
      </c>
      <c r="C30" s="139">
        <v>43462</v>
      </c>
      <c r="D30" s="111" t="s">
        <v>203</v>
      </c>
      <c r="E30" s="111" t="s">
        <v>204</v>
      </c>
      <c r="F30" s="107">
        <f>552672+4856175</f>
        <v>5408847</v>
      </c>
      <c r="G30" s="107">
        <v>5408847</v>
      </c>
      <c r="H30" s="120">
        <f t="shared" si="1"/>
        <v>1</v>
      </c>
      <c r="I30" s="111" t="s">
        <v>158</v>
      </c>
      <c r="J30" s="114" t="s">
        <v>43</v>
      </c>
      <c r="K30" s="108" t="s">
        <v>48</v>
      </c>
      <c r="L30" s="111"/>
    </row>
    <row r="31" spans="1:12" s="125" customFormat="1" ht="82.5" customHeight="1" x14ac:dyDescent="0.15">
      <c r="A31" s="111" t="s">
        <v>115</v>
      </c>
      <c r="B31" s="111" t="s">
        <v>175</v>
      </c>
      <c r="C31" s="139">
        <v>43377</v>
      </c>
      <c r="D31" s="111" t="s">
        <v>199</v>
      </c>
      <c r="E31" s="111" t="s">
        <v>204</v>
      </c>
      <c r="F31" s="107">
        <v>3432844</v>
      </c>
      <c r="G31" s="107">
        <v>3402000</v>
      </c>
      <c r="H31" s="120">
        <f>IF(F31="－","－",G31/F31)</f>
        <v>0.99101503010331959</v>
      </c>
      <c r="I31" s="112" t="s">
        <v>168</v>
      </c>
      <c r="J31" s="114" t="s">
        <v>40</v>
      </c>
      <c r="K31" s="108" t="s">
        <v>48</v>
      </c>
      <c r="L31" s="111"/>
    </row>
    <row r="32" spans="1:12" s="125" customFormat="1" ht="82.5" customHeight="1" x14ac:dyDescent="0.15">
      <c r="A32" s="111" t="s">
        <v>116</v>
      </c>
      <c r="B32" s="111" t="s">
        <v>178</v>
      </c>
      <c r="C32" s="139">
        <v>43425</v>
      </c>
      <c r="D32" s="111" t="s">
        <v>200</v>
      </c>
      <c r="E32" s="111" t="s">
        <v>204</v>
      </c>
      <c r="F32" s="107">
        <v>2678162</v>
      </c>
      <c r="G32" s="107">
        <v>2592000</v>
      </c>
      <c r="H32" s="120">
        <f>IF(F32="－","－",G32/F32)</f>
        <v>0.96782793572606884</v>
      </c>
      <c r="I32" s="112" t="s">
        <v>169</v>
      </c>
      <c r="J32" s="114" t="s">
        <v>117</v>
      </c>
      <c r="K32" s="108" t="s">
        <v>48</v>
      </c>
      <c r="L32" s="111"/>
    </row>
    <row r="33" spans="1:12" s="125" customFormat="1" ht="82.5" customHeight="1" x14ac:dyDescent="0.15">
      <c r="A33" s="111" t="s">
        <v>118</v>
      </c>
      <c r="B33" s="111" t="s">
        <v>178</v>
      </c>
      <c r="C33" s="139">
        <v>43453</v>
      </c>
      <c r="D33" s="111" t="s">
        <v>200</v>
      </c>
      <c r="E33" s="111" t="s">
        <v>204</v>
      </c>
      <c r="F33" s="107">
        <v>2994985</v>
      </c>
      <c r="G33" s="107">
        <v>2970000</v>
      </c>
      <c r="H33" s="120">
        <f>IF(F33="－","－",G33/F33)</f>
        <v>0.99165772115720108</v>
      </c>
      <c r="I33" s="112" t="s">
        <v>169</v>
      </c>
      <c r="J33" s="114" t="s">
        <v>117</v>
      </c>
      <c r="K33" s="108" t="s">
        <v>48</v>
      </c>
      <c r="L33" s="111"/>
    </row>
    <row r="34" spans="1:12" s="125" customFormat="1" ht="82.5" customHeight="1" x14ac:dyDescent="0.15">
      <c r="A34" s="111" t="s">
        <v>119</v>
      </c>
      <c r="B34" s="111" t="s">
        <v>178</v>
      </c>
      <c r="C34" s="139">
        <v>43501</v>
      </c>
      <c r="D34" s="111" t="s">
        <v>200</v>
      </c>
      <c r="E34" s="111" t="s">
        <v>204</v>
      </c>
      <c r="F34" s="107">
        <v>2463307</v>
      </c>
      <c r="G34" s="107">
        <v>2430000</v>
      </c>
      <c r="H34" s="120">
        <f>IF(F34="－","－",G34/F34)</f>
        <v>0.98647874584856865</v>
      </c>
      <c r="I34" s="112" t="s">
        <v>169</v>
      </c>
      <c r="J34" s="114" t="s">
        <v>117</v>
      </c>
      <c r="K34" s="108" t="s">
        <v>48</v>
      </c>
      <c r="L34" s="111"/>
    </row>
    <row r="35" spans="1:12" s="125" customFormat="1" ht="82.5" customHeight="1" x14ac:dyDescent="0.15">
      <c r="A35" s="111" t="s">
        <v>120</v>
      </c>
      <c r="B35" s="111" t="s">
        <v>178</v>
      </c>
      <c r="C35" s="139">
        <v>43546</v>
      </c>
      <c r="D35" s="111" t="s">
        <v>200</v>
      </c>
      <c r="E35" s="111" t="s">
        <v>204</v>
      </c>
      <c r="F35" s="107">
        <v>2979616</v>
      </c>
      <c r="G35" s="107">
        <v>2959200</v>
      </c>
      <c r="H35" s="120">
        <f>IF(F35="－","－",G35/F35)</f>
        <v>0.99314811036052963</v>
      </c>
      <c r="I35" s="112" t="s">
        <v>169</v>
      </c>
      <c r="J35" s="114" t="s">
        <v>117</v>
      </c>
      <c r="K35" s="108" t="s">
        <v>48</v>
      </c>
      <c r="L35" s="111"/>
    </row>
    <row r="36" spans="1:12" s="125" customFormat="1" ht="82.5" customHeight="1" x14ac:dyDescent="0.15">
      <c r="A36" s="118" t="s">
        <v>121</v>
      </c>
      <c r="B36" s="118" t="s">
        <v>171</v>
      </c>
      <c r="C36" s="140">
        <v>43192</v>
      </c>
      <c r="D36" s="118" t="s">
        <v>201</v>
      </c>
      <c r="E36" s="118" t="s">
        <v>204</v>
      </c>
      <c r="F36" s="128">
        <v>7028598</v>
      </c>
      <c r="G36" s="128">
        <v>7028598</v>
      </c>
      <c r="H36" s="122">
        <v>1</v>
      </c>
      <c r="I36" s="129" t="s">
        <v>170</v>
      </c>
      <c r="J36" s="130" t="s">
        <v>41</v>
      </c>
      <c r="K36" s="131" t="s">
        <v>48</v>
      </c>
      <c r="L36" s="118" t="s">
        <v>42</v>
      </c>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36">
      <formula1>43191</formula1>
      <formula2>43555</formula2>
    </dataValidation>
    <dataValidation type="list" allowBlank="1" showInputMessage="1" showErrorMessage="1" sqref="J5:J36">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4"/>
  <sheetViews>
    <sheetView tabSelected="1" view="pageBreakPreview" zoomScale="70" zoomScaleNormal="100" zoomScaleSheetLayoutView="70" workbookViewId="0">
      <pane ySplit="4" topLeftCell="A5" activePane="bottomLeft" state="frozen"/>
      <selection pane="bottomLeft" activeCell="D6" sqref="D6"/>
    </sheetView>
  </sheetViews>
  <sheetFormatPr defaultColWidth="7.625" defaultRowHeight="13.5" x14ac:dyDescent="0.15"/>
  <cols>
    <col min="1" max="1" width="35.625" style="113" customWidth="1"/>
    <col min="2" max="2" width="40.625" style="113" customWidth="1"/>
    <col min="3" max="3" width="16.625" style="138" customWidth="1"/>
    <col min="4" max="4" width="30.625" style="113" customWidth="1"/>
    <col min="5" max="5" width="22.625" style="113" customWidth="1"/>
    <col min="6" max="7" width="12.625" style="3" customWidth="1"/>
    <col min="8" max="8" width="8.625" style="3" customWidth="1"/>
    <col min="9" max="9" width="15.625" style="113" customWidth="1"/>
    <col min="10" max="10" width="20.625" style="113" customWidth="1"/>
    <col min="11" max="16384" width="7.625" style="2"/>
  </cols>
  <sheetData>
    <row r="1" spans="1:10" ht="18.75" x14ac:dyDescent="0.15">
      <c r="A1" s="132" t="s">
        <v>11</v>
      </c>
      <c r="B1" s="132"/>
      <c r="C1" s="132"/>
      <c r="D1" s="132"/>
      <c r="E1" s="132"/>
      <c r="F1" s="132"/>
      <c r="G1" s="132"/>
      <c r="H1" s="132"/>
      <c r="I1" s="132"/>
      <c r="J1" s="132"/>
    </row>
    <row r="3" spans="1:10" x14ac:dyDescent="0.15">
      <c r="G3" s="116"/>
      <c r="J3" s="3" t="s">
        <v>1</v>
      </c>
    </row>
    <row r="4" spans="1:10" ht="66" customHeight="1" x14ac:dyDescent="0.15">
      <c r="A4" s="123" t="s">
        <v>147</v>
      </c>
      <c r="B4" s="123" t="s">
        <v>2</v>
      </c>
      <c r="C4" s="123" t="s">
        <v>3</v>
      </c>
      <c r="D4" s="123" t="s">
        <v>4</v>
      </c>
      <c r="E4" s="123" t="s">
        <v>5</v>
      </c>
      <c r="F4" s="123" t="s">
        <v>6</v>
      </c>
      <c r="G4" s="123" t="s">
        <v>7</v>
      </c>
      <c r="H4" s="123" t="s">
        <v>8</v>
      </c>
      <c r="I4" s="123" t="s">
        <v>35</v>
      </c>
      <c r="J4" s="123" t="s">
        <v>10</v>
      </c>
    </row>
    <row r="5" spans="1:10" s="1" customFormat="1" ht="60.75" customHeight="1" x14ac:dyDescent="0.15">
      <c r="A5" s="111" t="s">
        <v>47</v>
      </c>
      <c r="B5" s="111" t="s">
        <v>205</v>
      </c>
      <c r="C5" s="139">
        <v>43192</v>
      </c>
      <c r="D5" s="111" t="s">
        <v>214</v>
      </c>
      <c r="E5" s="111" t="s">
        <v>219</v>
      </c>
      <c r="F5" s="110">
        <v>5494720</v>
      </c>
      <c r="G5" s="110">
        <v>5494720</v>
      </c>
      <c r="H5" s="120">
        <f t="shared" ref="H5:H26" si="0">IF(F5="－","－",G5/F5)</f>
        <v>1</v>
      </c>
      <c r="I5" s="124" t="s">
        <v>148</v>
      </c>
      <c r="J5" s="111"/>
    </row>
    <row r="6" spans="1:10" s="1" customFormat="1" ht="60.75" customHeight="1" x14ac:dyDescent="0.15">
      <c r="A6" s="111" t="s">
        <v>47</v>
      </c>
      <c r="B6" s="111" t="s">
        <v>205</v>
      </c>
      <c r="C6" s="139">
        <v>43192</v>
      </c>
      <c r="D6" s="111" t="s">
        <v>214</v>
      </c>
      <c r="E6" s="111" t="s">
        <v>219</v>
      </c>
      <c r="F6" s="110">
        <v>2787400</v>
      </c>
      <c r="G6" s="110">
        <v>2787400</v>
      </c>
      <c r="H6" s="120">
        <f t="shared" si="0"/>
        <v>1</v>
      </c>
      <c r="I6" s="124" t="s">
        <v>148</v>
      </c>
      <c r="J6" s="111"/>
    </row>
    <row r="7" spans="1:10" s="1" customFormat="1" ht="60.75" customHeight="1" x14ac:dyDescent="0.15">
      <c r="A7" s="111" t="s">
        <v>122</v>
      </c>
      <c r="B7" s="111" t="s">
        <v>175</v>
      </c>
      <c r="C7" s="139">
        <v>43192</v>
      </c>
      <c r="D7" s="111" t="s">
        <v>215</v>
      </c>
      <c r="E7" s="111" t="s">
        <v>219</v>
      </c>
      <c r="F7" s="110">
        <v>10362000</v>
      </c>
      <c r="G7" s="110">
        <v>10362000</v>
      </c>
      <c r="H7" s="120">
        <f t="shared" si="0"/>
        <v>1</v>
      </c>
      <c r="I7" s="124" t="s">
        <v>148</v>
      </c>
      <c r="J7" s="111"/>
    </row>
    <row r="8" spans="1:10" s="1" customFormat="1" ht="60.75" customHeight="1" x14ac:dyDescent="0.15">
      <c r="A8" s="111" t="s">
        <v>123</v>
      </c>
      <c r="B8" s="111" t="s">
        <v>174</v>
      </c>
      <c r="C8" s="139">
        <v>43192</v>
      </c>
      <c r="D8" s="111" t="s">
        <v>215</v>
      </c>
      <c r="E8" s="111" t="s">
        <v>219</v>
      </c>
      <c r="F8" s="110">
        <v>37540800</v>
      </c>
      <c r="G8" s="110">
        <v>37540800</v>
      </c>
      <c r="H8" s="120">
        <f t="shared" si="0"/>
        <v>1</v>
      </c>
      <c r="I8" s="124" t="s">
        <v>148</v>
      </c>
      <c r="J8" s="111"/>
    </row>
    <row r="9" spans="1:10" s="1" customFormat="1" ht="60.75" customHeight="1" x14ac:dyDescent="0.15">
      <c r="A9" s="111" t="s">
        <v>124</v>
      </c>
      <c r="B9" s="111" t="s">
        <v>174</v>
      </c>
      <c r="C9" s="139">
        <v>43192</v>
      </c>
      <c r="D9" s="111" t="s">
        <v>215</v>
      </c>
      <c r="E9" s="111" t="s">
        <v>219</v>
      </c>
      <c r="F9" s="110">
        <v>22777920</v>
      </c>
      <c r="G9" s="110">
        <v>22777920</v>
      </c>
      <c r="H9" s="120">
        <f t="shared" si="0"/>
        <v>1</v>
      </c>
      <c r="I9" s="124" t="s">
        <v>148</v>
      </c>
      <c r="J9" s="111"/>
    </row>
    <row r="10" spans="1:10" s="1" customFormat="1" ht="60.75" customHeight="1" x14ac:dyDescent="0.15">
      <c r="A10" s="111" t="s">
        <v>125</v>
      </c>
      <c r="B10" s="111" t="s">
        <v>174</v>
      </c>
      <c r="C10" s="139">
        <v>43192</v>
      </c>
      <c r="D10" s="111" t="s">
        <v>215</v>
      </c>
      <c r="E10" s="111" t="s">
        <v>219</v>
      </c>
      <c r="F10" s="110">
        <v>103245120</v>
      </c>
      <c r="G10" s="110">
        <v>103245120</v>
      </c>
      <c r="H10" s="120">
        <f t="shared" si="0"/>
        <v>1</v>
      </c>
      <c r="I10" s="124" t="s">
        <v>148</v>
      </c>
      <c r="J10" s="111"/>
    </row>
    <row r="11" spans="1:10" s="1" customFormat="1" ht="60.75" customHeight="1" x14ac:dyDescent="0.15">
      <c r="A11" s="111" t="s">
        <v>126</v>
      </c>
      <c r="B11" s="111" t="s">
        <v>176</v>
      </c>
      <c r="C11" s="139">
        <v>43192</v>
      </c>
      <c r="D11" s="111" t="s">
        <v>216</v>
      </c>
      <c r="E11" s="111" t="s">
        <v>219</v>
      </c>
      <c r="F11" s="110">
        <v>91168320</v>
      </c>
      <c r="G11" s="110">
        <v>91168320</v>
      </c>
      <c r="H11" s="120">
        <f t="shared" si="0"/>
        <v>1</v>
      </c>
      <c r="I11" s="124" t="s">
        <v>148</v>
      </c>
      <c r="J11" s="111"/>
    </row>
    <row r="12" spans="1:10" s="1" customFormat="1" ht="60.75" customHeight="1" x14ac:dyDescent="0.15">
      <c r="A12" s="111" t="s">
        <v>127</v>
      </c>
      <c r="B12" s="111" t="s">
        <v>206</v>
      </c>
      <c r="C12" s="139">
        <v>43192</v>
      </c>
      <c r="D12" s="111" t="s">
        <v>217</v>
      </c>
      <c r="E12" s="111" t="s">
        <v>219</v>
      </c>
      <c r="F12" s="110">
        <v>1256604</v>
      </c>
      <c r="G12" s="110">
        <v>1256604</v>
      </c>
      <c r="H12" s="120">
        <f t="shared" si="0"/>
        <v>1</v>
      </c>
      <c r="I12" s="124" t="s">
        <v>148</v>
      </c>
      <c r="J12" s="111"/>
    </row>
    <row r="13" spans="1:10" s="1" customFormat="1" ht="60.75" customHeight="1" x14ac:dyDescent="0.15">
      <c r="A13" s="111" t="s">
        <v>128</v>
      </c>
      <c r="B13" s="111" t="s">
        <v>207</v>
      </c>
      <c r="C13" s="139">
        <v>43192</v>
      </c>
      <c r="D13" s="111" t="s">
        <v>218</v>
      </c>
      <c r="E13" s="111" t="s">
        <v>219</v>
      </c>
      <c r="F13" s="110">
        <v>1370117</v>
      </c>
      <c r="G13" s="110">
        <v>1370117</v>
      </c>
      <c r="H13" s="120">
        <f t="shared" si="0"/>
        <v>1</v>
      </c>
      <c r="I13" s="124" t="s">
        <v>148</v>
      </c>
      <c r="J13" s="111"/>
    </row>
    <row r="14" spans="1:10" s="1" customFormat="1" ht="60.75" customHeight="1" x14ac:dyDescent="0.15">
      <c r="A14" s="111" t="s">
        <v>129</v>
      </c>
      <c r="B14" s="111" t="s">
        <v>207</v>
      </c>
      <c r="C14" s="139">
        <v>43192</v>
      </c>
      <c r="D14" s="111" t="s">
        <v>218</v>
      </c>
      <c r="E14" s="111" t="s">
        <v>219</v>
      </c>
      <c r="F14" s="110">
        <v>1879820</v>
      </c>
      <c r="G14" s="110">
        <v>1879820</v>
      </c>
      <c r="H14" s="120">
        <f t="shared" si="0"/>
        <v>1</v>
      </c>
      <c r="I14" s="124" t="s">
        <v>148</v>
      </c>
      <c r="J14" s="111"/>
    </row>
    <row r="15" spans="1:10" s="1" customFormat="1" ht="60.75" customHeight="1" x14ac:dyDescent="0.15">
      <c r="A15" s="111" t="s">
        <v>130</v>
      </c>
      <c r="B15" s="111" t="s">
        <v>207</v>
      </c>
      <c r="C15" s="139">
        <v>43192</v>
      </c>
      <c r="D15" s="111" t="s">
        <v>216</v>
      </c>
      <c r="E15" s="111" t="s">
        <v>219</v>
      </c>
      <c r="F15" s="110">
        <v>2278080</v>
      </c>
      <c r="G15" s="110">
        <v>2278080</v>
      </c>
      <c r="H15" s="120">
        <f t="shared" si="0"/>
        <v>1</v>
      </c>
      <c r="I15" s="124" t="s">
        <v>148</v>
      </c>
      <c r="J15" s="111"/>
    </row>
    <row r="16" spans="1:10" s="1" customFormat="1" ht="60.75" customHeight="1" x14ac:dyDescent="0.15">
      <c r="A16" s="111" t="s">
        <v>47</v>
      </c>
      <c r="B16" s="111" t="s">
        <v>172</v>
      </c>
      <c r="C16" s="139">
        <v>43216</v>
      </c>
      <c r="D16" s="111" t="s">
        <v>214</v>
      </c>
      <c r="E16" s="111" t="s">
        <v>219</v>
      </c>
      <c r="F16" s="110">
        <v>2787400</v>
      </c>
      <c r="G16" s="110">
        <v>2787400</v>
      </c>
      <c r="H16" s="120">
        <f t="shared" si="0"/>
        <v>1</v>
      </c>
      <c r="I16" s="124" t="s">
        <v>148</v>
      </c>
      <c r="J16" s="111"/>
    </row>
    <row r="17" spans="1:10" s="1" customFormat="1" ht="60.75" customHeight="1" x14ac:dyDescent="0.15">
      <c r="A17" s="111" t="s">
        <v>47</v>
      </c>
      <c r="B17" s="111" t="s">
        <v>172</v>
      </c>
      <c r="C17" s="139">
        <v>43216</v>
      </c>
      <c r="D17" s="111" t="s">
        <v>214</v>
      </c>
      <c r="E17" s="111" t="s">
        <v>219</v>
      </c>
      <c r="F17" s="110">
        <v>5494720</v>
      </c>
      <c r="G17" s="110">
        <v>5494720</v>
      </c>
      <c r="H17" s="120">
        <f t="shared" si="0"/>
        <v>1</v>
      </c>
      <c r="I17" s="124" t="s">
        <v>148</v>
      </c>
      <c r="J17" s="111"/>
    </row>
    <row r="18" spans="1:10" s="1" customFormat="1" ht="60.75" customHeight="1" x14ac:dyDescent="0.15">
      <c r="A18" s="111" t="s">
        <v>47</v>
      </c>
      <c r="B18" s="111" t="s">
        <v>172</v>
      </c>
      <c r="C18" s="139">
        <v>43251</v>
      </c>
      <c r="D18" s="111" t="s">
        <v>214</v>
      </c>
      <c r="E18" s="111" t="s">
        <v>219</v>
      </c>
      <c r="F18" s="110">
        <v>2787400</v>
      </c>
      <c r="G18" s="110">
        <v>2787400</v>
      </c>
      <c r="H18" s="120">
        <f t="shared" si="0"/>
        <v>1</v>
      </c>
      <c r="I18" s="124" t="s">
        <v>148</v>
      </c>
      <c r="J18" s="111"/>
    </row>
    <row r="19" spans="1:10" s="1" customFormat="1" ht="60.75" customHeight="1" x14ac:dyDescent="0.15">
      <c r="A19" s="111" t="s">
        <v>47</v>
      </c>
      <c r="B19" s="111" t="s">
        <v>208</v>
      </c>
      <c r="C19" s="139">
        <v>43251</v>
      </c>
      <c r="D19" s="111" t="s">
        <v>214</v>
      </c>
      <c r="E19" s="111" t="s">
        <v>219</v>
      </c>
      <c r="F19" s="110">
        <v>5494720</v>
      </c>
      <c r="G19" s="110">
        <v>5494720</v>
      </c>
      <c r="H19" s="120">
        <f t="shared" si="0"/>
        <v>1</v>
      </c>
      <c r="I19" s="124" t="s">
        <v>148</v>
      </c>
      <c r="J19" s="111"/>
    </row>
    <row r="20" spans="1:10" s="1" customFormat="1" ht="60.75" customHeight="1" x14ac:dyDescent="0.15">
      <c r="A20" s="111" t="s">
        <v>47</v>
      </c>
      <c r="B20" s="111" t="s">
        <v>172</v>
      </c>
      <c r="C20" s="139">
        <v>43278</v>
      </c>
      <c r="D20" s="111" t="s">
        <v>214</v>
      </c>
      <c r="E20" s="111" t="s">
        <v>219</v>
      </c>
      <c r="F20" s="110">
        <v>2787400</v>
      </c>
      <c r="G20" s="110">
        <v>2787400</v>
      </c>
      <c r="H20" s="120">
        <f t="shared" si="0"/>
        <v>1</v>
      </c>
      <c r="I20" s="124" t="s">
        <v>148</v>
      </c>
      <c r="J20" s="111"/>
    </row>
    <row r="21" spans="1:10" s="1" customFormat="1" ht="60.75" customHeight="1" x14ac:dyDescent="0.15">
      <c r="A21" s="111" t="s">
        <v>47</v>
      </c>
      <c r="B21" s="111" t="s">
        <v>172</v>
      </c>
      <c r="C21" s="139">
        <v>43278</v>
      </c>
      <c r="D21" s="111" t="s">
        <v>214</v>
      </c>
      <c r="E21" s="111" t="s">
        <v>219</v>
      </c>
      <c r="F21" s="110">
        <v>5494720</v>
      </c>
      <c r="G21" s="110">
        <v>5494720</v>
      </c>
      <c r="H21" s="120">
        <f t="shared" si="0"/>
        <v>1</v>
      </c>
      <c r="I21" s="124" t="s">
        <v>148</v>
      </c>
      <c r="J21" s="111"/>
    </row>
    <row r="22" spans="1:10" s="1" customFormat="1" ht="60.75" customHeight="1" x14ac:dyDescent="0.15">
      <c r="A22" s="111" t="s">
        <v>47</v>
      </c>
      <c r="B22" s="111" t="s">
        <v>172</v>
      </c>
      <c r="C22" s="139">
        <v>43278</v>
      </c>
      <c r="D22" s="111" t="s">
        <v>214</v>
      </c>
      <c r="E22" s="111" t="s">
        <v>219</v>
      </c>
      <c r="F22" s="110">
        <v>825000</v>
      </c>
      <c r="G22" s="110">
        <v>825000</v>
      </c>
      <c r="H22" s="120">
        <f t="shared" si="0"/>
        <v>1</v>
      </c>
      <c r="I22" s="124" t="s">
        <v>148</v>
      </c>
      <c r="J22" s="111"/>
    </row>
    <row r="23" spans="1:10" s="1" customFormat="1" ht="60.75" customHeight="1" x14ac:dyDescent="0.15">
      <c r="A23" s="111" t="s">
        <v>47</v>
      </c>
      <c r="B23" s="111" t="s">
        <v>209</v>
      </c>
      <c r="C23" s="139">
        <v>43304</v>
      </c>
      <c r="D23" s="111" t="s">
        <v>214</v>
      </c>
      <c r="E23" s="111" t="s">
        <v>219</v>
      </c>
      <c r="F23" s="110">
        <v>1466959</v>
      </c>
      <c r="G23" s="110">
        <v>1466959</v>
      </c>
      <c r="H23" s="120">
        <f t="shared" si="0"/>
        <v>1</v>
      </c>
      <c r="I23" s="124" t="s">
        <v>148</v>
      </c>
      <c r="J23" s="111"/>
    </row>
    <row r="24" spans="1:10" s="1" customFormat="1" ht="60.75" customHeight="1" x14ac:dyDescent="0.15">
      <c r="A24" s="111" t="s">
        <v>47</v>
      </c>
      <c r="B24" s="111" t="s">
        <v>210</v>
      </c>
      <c r="C24" s="139">
        <v>43307</v>
      </c>
      <c r="D24" s="111" t="s">
        <v>214</v>
      </c>
      <c r="E24" s="111" t="s">
        <v>219</v>
      </c>
      <c r="F24" s="110">
        <v>5494720</v>
      </c>
      <c r="G24" s="110">
        <v>5494720</v>
      </c>
      <c r="H24" s="120">
        <f t="shared" si="0"/>
        <v>1</v>
      </c>
      <c r="I24" s="124" t="s">
        <v>148</v>
      </c>
      <c r="J24" s="111"/>
    </row>
    <row r="25" spans="1:10" s="1" customFormat="1" ht="60.75" customHeight="1" x14ac:dyDescent="0.15">
      <c r="A25" s="111" t="s">
        <v>47</v>
      </c>
      <c r="B25" s="111" t="s">
        <v>210</v>
      </c>
      <c r="C25" s="139">
        <v>43307</v>
      </c>
      <c r="D25" s="111" t="s">
        <v>214</v>
      </c>
      <c r="E25" s="111" t="s">
        <v>219</v>
      </c>
      <c r="F25" s="110">
        <v>1622500</v>
      </c>
      <c r="G25" s="110">
        <v>1622500</v>
      </c>
      <c r="H25" s="120">
        <f t="shared" si="0"/>
        <v>1</v>
      </c>
      <c r="I25" s="124" t="s">
        <v>148</v>
      </c>
      <c r="J25" s="111"/>
    </row>
    <row r="26" spans="1:10" s="1" customFormat="1" ht="60.75" customHeight="1" x14ac:dyDescent="0.15">
      <c r="A26" s="111" t="s">
        <v>47</v>
      </c>
      <c r="B26" s="111" t="s">
        <v>209</v>
      </c>
      <c r="C26" s="139">
        <v>43307</v>
      </c>
      <c r="D26" s="111" t="s">
        <v>214</v>
      </c>
      <c r="E26" s="111" t="s">
        <v>219</v>
      </c>
      <c r="F26" s="110">
        <v>3311000</v>
      </c>
      <c r="G26" s="110">
        <v>3311000</v>
      </c>
      <c r="H26" s="120">
        <f t="shared" si="0"/>
        <v>1</v>
      </c>
      <c r="I26" s="124" t="s">
        <v>148</v>
      </c>
      <c r="J26" s="111"/>
    </row>
    <row r="27" spans="1:10" s="1" customFormat="1" ht="60.75" customHeight="1" x14ac:dyDescent="0.15">
      <c r="A27" s="111" t="s">
        <v>47</v>
      </c>
      <c r="B27" s="111" t="s">
        <v>210</v>
      </c>
      <c r="C27" s="139">
        <v>43342</v>
      </c>
      <c r="D27" s="111" t="s">
        <v>214</v>
      </c>
      <c r="E27" s="111" t="s">
        <v>219</v>
      </c>
      <c r="F27" s="110">
        <v>1419638</v>
      </c>
      <c r="G27" s="110">
        <v>1419638</v>
      </c>
      <c r="H27" s="120">
        <f>IF(F27="－","－",G27/F27)</f>
        <v>1</v>
      </c>
      <c r="I27" s="124" t="s">
        <v>148</v>
      </c>
      <c r="J27" s="111"/>
    </row>
    <row r="28" spans="1:10" s="1" customFormat="1" ht="60.75" customHeight="1" x14ac:dyDescent="0.15">
      <c r="A28" s="111" t="s">
        <v>47</v>
      </c>
      <c r="B28" s="111" t="s">
        <v>210</v>
      </c>
      <c r="C28" s="139">
        <v>43342</v>
      </c>
      <c r="D28" s="111" t="s">
        <v>214</v>
      </c>
      <c r="E28" s="111" t="s">
        <v>219</v>
      </c>
      <c r="F28" s="110">
        <v>5494720</v>
      </c>
      <c r="G28" s="110">
        <v>5494720</v>
      </c>
      <c r="H28" s="120">
        <f t="shared" ref="H28:H70" si="1">IF(F28="－","－",G28/F28)</f>
        <v>1</v>
      </c>
      <c r="I28" s="124" t="s">
        <v>148</v>
      </c>
      <c r="J28" s="111"/>
    </row>
    <row r="29" spans="1:10" s="1" customFormat="1" ht="60.75" customHeight="1" x14ac:dyDescent="0.15">
      <c r="A29" s="111" t="s">
        <v>47</v>
      </c>
      <c r="B29" s="111" t="s">
        <v>209</v>
      </c>
      <c r="C29" s="139">
        <v>43342</v>
      </c>
      <c r="D29" s="111" t="s">
        <v>214</v>
      </c>
      <c r="E29" s="111" t="s">
        <v>219</v>
      </c>
      <c r="F29" s="110">
        <v>1622500</v>
      </c>
      <c r="G29" s="110">
        <v>1622500</v>
      </c>
      <c r="H29" s="120">
        <f t="shared" si="1"/>
        <v>1</v>
      </c>
      <c r="I29" s="124" t="s">
        <v>148</v>
      </c>
      <c r="J29" s="111"/>
    </row>
    <row r="30" spans="1:10" s="1" customFormat="1" ht="60.75" customHeight="1" x14ac:dyDescent="0.15">
      <c r="A30" s="111" t="s">
        <v>47</v>
      </c>
      <c r="B30" s="111" t="s">
        <v>210</v>
      </c>
      <c r="C30" s="139">
        <v>43342</v>
      </c>
      <c r="D30" s="111" t="s">
        <v>214</v>
      </c>
      <c r="E30" s="111" t="s">
        <v>219</v>
      </c>
      <c r="F30" s="110">
        <v>2443320</v>
      </c>
      <c r="G30" s="110">
        <v>2443320</v>
      </c>
      <c r="H30" s="120">
        <f t="shared" si="1"/>
        <v>1</v>
      </c>
      <c r="I30" s="124" t="s">
        <v>148</v>
      </c>
      <c r="J30" s="111"/>
    </row>
    <row r="31" spans="1:10" s="1" customFormat="1" ht="60.75" customHeight="1" x14ac:dyDescent="0.15">
      <c r="A31" s="111" t="s">
        <v>47</v>
      </c>
      <c r="B31" s="111" t="s">
        <v>210</v>
      </c>
      <c r="C31" s="141">
        <v>43370</v>
      </c>
      <c r="D31" s="112" t="s">
        <v>214</v>
      </c>
      <c r="E31" s="112" t="s">
        <v>219</v>
      </c>
      <c r="F31" s="109">
        <v>1466959</v>
      </c>
      <c r="G31" s="109">
        <v>1466959</v>
      </c>
      <c r="H31" s="121">
        <f>IF(F31="－","－",G31/F31)</f>
        <v>1</v>
      </c>
      <c r="I31" s="124" t="s">
        <v>148</v>
      </c>
      <c r="J31" s="112"/>
    </row>
    <row r="32" spans="1:10" s="1" customFormat="1" ht="60.75" customHeight="1" x14ac:dyDescent="0.15">
      <c r="A32" s="111" t="s">
        <v>47</v>
      </c>
      <c r="B32" s="111" t="s">
        <v>210</v>
      </c>
      <c r="C32" s="141">
        <v>43371</v>
      </c>
      <c r="D32" s="112" t="s">
        <v>214</v>
      </c>
      <c r="E32" s="112" t="s">
        <v>219</v>
      </c>
      <c r="F32" s="109">
        <v>5494720</v>
      </c>
      <c r="G32" s="109">
        <v>5494720</v>
      </c>
      <c r="H32" s="121">
        <f>IF(F32="－","－",G32/F32)</f>
        <v>1</v>
      </c>
      <c r="I32" s="124" t="s">
        <v>148</v>
      </c>
      <c r="J32" s="112"/>
    </row>
    <row r="33" spans="1:10" s="1" customFormat="1" ht="60.75" customHeight="1" x14ac:dyDescent="0.15">
      <c r="A33" s="111" t="s">
        <v>47</v>
      </c>
      <c r="B33" s="111" t="s">
        <v>210</v>
      </c>
      <c r="C33" s="141">
        <v>43371</v>
      </c>
      <c r="D33" s="112" t="s">
        <v>214</v>
      </c>
      <c r="E33" s="112" t="s">
        <v>219</v>
      </c>
      <c r="F33" s="109">
        <v>1622500</v>
      </c>
      <c r="G33" s="109">
        <v>1622500</v>
      </c>
      <c r="H33" s="121">
        <f>IF(F33="－","－",G33/F33)</f>
        <v>1</v>
      </c>
      <c r="I33" s="124" t="s">
        <v>148</v>
      </c>
      <c r="J33" s="112"/>
    </row>
    <row r="34" spans="1:10" s="1" customFormat="1" ht="60.75" customHeight="1" x14ac:dyDescent="0.15">
      <c r="A34" s="111" t="s">
        <v>47</v>
      </c>
      <c r="B34" s="111" t="s">
        <v>211</v>
      </c>
      <c r="C34" s="141">
        <v>43371</v>
      </c>
      <c r="D34" s="112" t="s">
        <v>214</v>
      </c>
      <c r="E34" s="112" t="s">
        <v>219</v>
      </c>
      <c r="F34" s="109">
        <v>3014660</v>
      </c>
      <c r="G34" s="109">
        <v>3014660</v>
      </c>
      <c r="H34" s="121">
        <f>IF(F34="－","－",G34/F34)</f>
        <v>1</v>
      </c>
      <c r="I34" s="124" t="s">
        <v>148</v>
      </c>
      <c r="J34" s="112"/>
    </row>
    <row r="35" spans="1:10" s="1" customFormat="1" ht="60.75" customHeight="1" x14ac:dyDescent="0.15">
      <c r="A35" s="111" t="s">
        <v>47</v>
      </c>
      <c r="B35" s="111" t="s">
        <v>210</v>
      </c>
      <c r="C35" s="139">
        <v>43398</v>
      </c>
      <c r="D35" s="112" t="s">
        <v>214</v>
      </c>
      <c r="E35" s="112" t="s">
        <v>219</v>
      </c>
      <c r="F35" s="110">
        <v>818035</v>
      </c>
      <c r="G35" s="110">
        <v>818035</v>
      </c>
      <c r="H35" s="120">
        <f t="shared" si="1"/>
        <v>1</v>
      </c>
      <c r="I35" s="124" t="s">
        <v>148</v>
      </c>
      <c r="J35" s="111"/>
    </row>
    <row r="36" spans="1:10" s="1" customFormat="1" ht="60.75" customHeight="1" x14ac:dyDescent="0.15">
      <c r="A36" s="111" t="s">
        <v>47</v>
      </c>
      <c r="B36" s="111" t="s">
        <v>209</v>
      </c>
      <c r="C36" s="139">
        <v>43405</v>
      </c>
      <c r="D36" s="112" t="s">
        <v>214</v>
      </c>
      <c r="E36" s="112" t="s">
        <v>219</v>
      </c>
      <c r="F36" s="109">
        <v>1622500</v>
      </c>
      <c r="G36" s="109">
        <v>1622500</v>
      </c>
      <c r="H36" s="120">
        <f t="shared" si="1"/>
        <v>1</v>
      </c>
      <c r="I36" s="124" t="s">
        <v>148</v>
      </c>
      <c r="J36" s="111"/>
    </row>
    <row r="37" spans="1:10" s="1" customFormat="1" ht="60.75" customHeight="1" x14ac:dyDescent="0.15">
      <c r="A37" s="111" t="s">
        <v>47</v>
      </c>
      <c r="B37" s="111" t="s">
        <v>210</v>
      </c>
      <c r="C37" s="139">
        <v>43405</v>
      </c>
      <c r="D37" s="112" t="s">
        <v>214</v>
      </c>
      <c r="E37" s="112" t="s">
        <v>219</v>
      </c>
      <c r="F37" s="110">
        <v>2718100</v>
      </c>
      <c r="G37" s="110">
        <v>2718100</v>
      </c>
      <c r="H37" s="120">
        <f t="shared" si="1"/>
        <v>1</v>
      </c>
      <c r="I37" s="124" t="s">
        <v>148</v>
      </c>
      <c r="J37" s="111"/>
    </row>
    <row r="38" spans="1:10" s="1" customFormat="1" ht="60.75" customHeight="1" x14ac:dyDescent="0.15">
      <c r="A38" s="111" t="s">
        <v>47</v>
      </c>
      <c r="B38" s="111" t="s">
        <v>212</v>
      </c>
      <c r="C38" s="139">
        <v>43405</v>
      </c>
      <c r="D38" s="112" t="s">
        <v>214</v>
      </c>
      <c r="E38" s="112" t="s">
        <v>219</v>
      </c>
      <c r="F38" s="110">
        <v>6682720</v>
      </c>
      <c r="G38" s="110">
        <v>6682720</v>
      </c>
      <c r="H38" s="120">
        <f t="shared" si="1"/>
        <v>1</v>
      </c>
      <c r="I38" s="124" t="s">
        <v>148</v>
      </c>
      <c r="J38" s="111"/>
    </row>
    <row r="39" spans="1:10" s="1" customFormat="1" ht="60.75" customHeight="1" x14ac:dyDescent="0.15">
      <c r="A39" s="111" t="s">
        <v>47</v>
      </c>
      <c r="B39" s="111" t="s">
        <v>212</v>
      </c>
      <c r="C39" s="139">
        <v>43432</v>
      </c>
      <c r="D39" s="112" t="s">
        <v>214</v>
      </c>
      <c r="E39" s="112" t="s">
        <v>219</v>
      </c>
      <c r="F39" s="110">
        <v>845303</v>
      </c>
      <c r="G39" s="110">
        <v>845303</v>
      </c>
      <c r="H39" s="120">
        <f t="shared" si="1"/>
        <v>1</v>
      </c>
      <c r="I39" s="124" t="s">
        <v>148</v>
      </c>
      <c r="J39" s="111"/>
    </row>
    <row r="40" spans="1:10" s="1" customFormat="1" ht="60.75" customHeight="1" x14ac:dyDescent="0.15">
      <c r="A40" s="111" t="s">
        <v>47</v>
      </c>
      <c r="B40" s="111" t="s">
        <v>210</v>
      </c>
      <c r="C40" s="139">
        <v>43433</v>
      </c>
      <c r="D40" s="112" t="s">
        <v>214</v>
      </c>
      <c r="E40" s="112" t="s">
        <v>219</v>
      </c>
      <c r="F40" s="110">
        <v>6858720</v>
      </c>
      <c r="G40" s="110">
        <v>6858720</v>
      </c>
      <c r="H40" s="120">
        <f t="shared" si="1"/>
        <v>1</v>
      </c>
      <c r="I40" s="124" t="s">
        <v>148</v>
      </c>
      <c r="J40" s="111"/>
    </row>
    <row r="41" spans="1:10" s="1" customFormat="1" ht="60.75" customHeight="1" x14ac:dyDescent="0.15">
      <c r="A41" s="111" t="s">
        <v>47</v>
      </c>
      <c r="B41" s="111" t="s">
        <v>210</v>
      </c>
      <c r="C41" s="139">
        <v>43433</v>
      </c>
      <c r="D41" s="112" t="s">
        <v>214</v>
      </c>
      <c r="E41" s="112" t="s">
        <v>219</v>
      </c>
      <c r="F41" s="110">
        <v>2968680</v>
      </c>
      <c r="G41" s="110">
        <v>2968680</v>
      </c>
      <c r="H41" s="120">
        <f t="shared" si="1"/>
        <v>1</v>
      </c>
      <c r="I41" s="124" t="s">
        <v>148</v>
      </c>
      <c r="J41" s="111"/>
    </row>
    <row r="42" spans="1:10" s="1" customFormat="1" ht="60.75" customHeight="1" x14ac:dyDescent="0.15">
      <c r="A42" s="111" t="s">
        <v>47</v>
      </c>
      <c r="B42" s="111" t="s">
        <v>211</v>
      </c>
      <c r="C42" s="139">
        <v>43433</v>
      </c>
      <c r="D42" s="112" t="s">
        <v>214</v>
      </c>
      <c r="E42" s="112" t="s">
        <v>219</v>
      </c>
      <c r="F42" s="110">
        <v>1622500</v>
      </c>
      <c r="G42" s="110">
        <v>1622500</v>
      </c>
      <c r="H42" s="120">
        <f t="shared" si="1"/>
        <v>1</v>
      </c>
      <c r="I42" s="124" t="s">
        <v>148</v>
      </c>
      <c r="J42" s="111"/>
    </row>
    <row r="43" spans="1:10" s="1" customFormat="1" ht="60.75" customHeight="1" x14ac:dyDescent="0.15">
      <c r="A43" s="111" t="s">
        <v>47</v>
      </c>
      <c r="B43" s="111" t="s">
        <v>209</v>
      </c>
      <c r="C43" s="139">
        <v>43452</v>
      </c>
      <c r="D43" s="112" t="s">
        <v>214</v>
      </c>
      <c r="E43" s="112" t="s">
        <v>219</v>
      </c>
      <c r="F43" s="110">
        <v>7474720</v>
      </c>
      <c r="G43" s="110">
        <v>7474720</v>
      </c>
      <c r="H43" s="120">
        <f t="shared" si="1"/>
        <v>1</v>
      </c>
      <c r="I43" s="124" t="s">
        <v>148</v>
      </c>
      <c r="J43" s="111"/>
    </row>
    <row r="44" spans="1:10" s="1" customFormat="1" ht="60.75" customHeight="1" x14ac:dyDescent="0.15">
      <c r="A44" s="111" t="s">
        <v>47</v>
      </c>
      <c r="B44" s="111" t="s">
        <v>210</v>
      </c>
      <c r="C44" s="139">
        <v>43452</v>
      </c>
      <c r="D44" s="112" t="s">
        <v>214</v>
      </c>
      <c r="E44" s="112" t="s">
        <v>219</v>
      </c>
      <c r="F44" s="110">
        <v>1622500</v>
      </c>
      <c r="G44" s="110">
        <v>1622500</v>
      </c>
      <c r="H44" s="120">
        <f t="shared" si="1"/>
        <v>1</v>
      </c>
      <c r="I44" s="124" t="s">
        <v>148</v>
      </c>
      <c r="J44" s="111"/>
    </row>
    <row r="45" spans="1:10" s="1" customFormat="1" ht="60.75" customHeight="1" x14ac:dyDescent="0.15">
      <c r="A45" s="111" t="s">
        <v>47</v>
      </c>
      <c r="B45" s="111" t="s">
        <v>209</v>
      </c>
      <c r="C45" s="139">
        <v>43452</v>
      </c>
      <c r="D45" s="112" t="s">
        <v>214</v>
      </c>
      <c r="E45" s="112" t="s">
        <v>219</v>
      </c>
      <c r="F45" s="110">
        <v>2968680</v>
      </c>
      <c r="G45" s="110">
        <v>2968680</v>
      </c>
      <c r="H45" s="120">
        <f t="shared" si="1"/>
        <v>1</v>
      </c>
      <c r="I45" s="124" t="s">
        <v>148</v>
      </c>
      <c r="J45" s="111"/>
    </row>
    <row r="46" spans="1:10" s="1" customFormat="1" ht="60.75" customHeight="1" x14ac:dyDescent="0.15">
      <c r="A46" s="111" t="s">
        <v>47</v>
      </c>
      <c r="B46" s="111" t="s">
        <v>210</v>
      </c>
      <c r="C46" s="139">
        <v>43452</v>
      </c>
      <c r="D46" s="112" t="s">
        <v>214</v>
      </c>
      <c r="E46" s="112" t="s">
        <v>219</v>
      </c>
      <c r="F46" s="110">
        <v>1380983</v>
      </c>
      <c r="G46" s="110">
        <v>1380983</v>
      </c>
      <c r="H46" s="120">
        <f t="shared" si="1"/>
        <v>1</v>
      </c>
      <c r="I46" s="124" t="s">
        <v>148</v>
      </c>
      <c r="J46" s="111"/>
    </row>
    <row r="47" spans="1:10" s="1" customFormat="1" ht="60.75" customHeight="1" x14ac:dyDescent="0.15">
      <c r="A47" s="111" t="s">
        <v>47</v>
      </c>
      <c r="B47" s="111" t="s">
        <v>209</v>
      </c>
      <c r="C47" s="139">
        <v>43489</v>
      </c>
      <c r="D47" s="112" t="s">
        <v>214</v>
      </c>
      <c r="E47" s="112" t="s">
        <v>219</v>
      </c>
      <c r="F47" s="110">
        <v>1247339</v>
      </c>
      <c r="G47" s="110">
        <v>1247339</v>
      </c>
      <c r="H47" s="120">
        <f t="shared" si="1"/>
        <v>1</v>
      </c>
      <c r="I47" s="124" t="s">
        <v>148</v>
      </c>
      <c r="J47" s="111"/>
    </row>
    <row r="48" spans="1:10" s="1" customFormat="1" ht="60.75" customHeight="1" x14ac:dyDescent="0.15">
      <c r="A48" s="111" t="s">
        <v>47</v>
      </c>
      <c r="B48" s="111" t="s">
        <v>212</v>
      </c>
      <c r="C48" s="139">
        <v>43490</v>
      </c>
      <c r="D48" s="112" t="s">
        <v>214</v>
      </c>
      <c r="E48" s="112" t="s">
        <v>219</v>
      </c>
      <c r="F48" s="110">
        <v>7474720</v>
      </c>
      <c r="G48" s="110">
        <v>7474720</v>
      </c>
      <c r="H48" s="120">
        <f t="shared" si="1"/>
        <v>1</v>
      </c>
      <c r="I48" s="124" t="s">
        <v>148</v>
      </c>
      <c r="J48" s="111"/>
    </row>
    <row r="49" spans="1:10" s="1" customFormat="1" ht="60.75" customHeight="1" x14ac:dyDescent="0.15">
      <c r="A49" s="111" t="s">
        <v>47</v>
      </c>
      <c r="B49" s="111" t="s">
        <v>210</v>
      </c>
      <c r="C49" s="139">
        <v>43490</v>
      </c>
      <c r="D49" s="112" t="s">
        <v>214</v>
      </c>
      <c r="E49" s="112" t="s">
        <v>219</v>
      </c>
      <c r="F49" s="110">
        <v>1622500</v>
      </c>
      <c r="G49" s="110">
        <v>1622500</v>
      </c>
      <c r="H49" s="120">
        <f t="shared" si="1"/>
        <v>1</v>
      </c>
      <c r="I49" s="124" t="s">
        <v>148</v>
      </c>
      <c r="J49" s="111"/>
    </row>
    <row r="50" spans="1:10" s="1" customFormat="1" ht="60.75" customHeight="1" x14ac:dyDescent="0.15">
      <c r="A50" s="111" t="s">
        <v>47</v>
      </c>
      <c r="B50" s="111" t="s">
        <v>210</v>
      </c>
      <c r="C50" s="139">
        <v>43490</v>
      </c>
      <c r="D50" s="112" t="s">
        <v>214</v>
      </c>
      <c r="E50" s="112" t="s">
        <v>219</v>
      </c>
      <c r="F50" s="110">
        <v>2968680</v>
      </c>
      <c r="G50" s="110">
        <v>2968680</v>
      </c>
      <c r="H50" s="120">
        <f t="shared" si="1"/>
        <v>1</v>
      </c>
      <c r="I50" s="124" t="s">
        <v>148</v>
      </c>
      <c r="J50" s="111"/>
    </row>
    <row r="51" spans="1:10" s="1" customFormat="1" ht="60.75" customHeight="1" x14ac:dyDescent="0.15">
      <c r="A51" s="111" t="s">
        <v>47</v>
      </c>
      <c r="B51" s="111" t="s">
        <v>210</v>
      </c>
      <c r="C51" s="139">
        <v>43522</v>
      </c>
      <c r="D51" s="112" t="s">
        <v>214</v>
      </c>
      <c r="E51" s="112" t="s">
        <v>219</v>
      </c>
      <c r="F51" s="110">
        <v>2184503</v>
      </c>
      <c r="G51" s="110">
        <v>2184503</v>
      </c>
      <c r="H51" s="120">
        <f t="shared" si="1"/>
        <v>1</v>
      </c>
      <c r="I51" s="124" t="s">
        <v>148</v>
      </c>
      <c r="J51" s="111"/>
    </row>
    <row r="52" spans="1:10" s="1" customFormat="1" ht="60.75" customHeight="1" x14ac:dyDescent="0.15">
      <c r="A52" s="111" t="s">
        <v>47</v>
      </c>
      <c r="B52" s="111" t="s">
        <v>210</v>
      </c>
      <c r="C52" s="139">
        <v>43525</v>
      </c>
      <c r="D52" s="112" t="s">
        <v>214</v>
      </c>
      <c r="E52" s="112" t="s">
        <v>219</v>
      </c>
      <c r="F52" s="110">
        <v>7474720</v>
      </c>
      <c r="G52" s="110">
        <v>7474720</v>
      </c>
      <c r="H52" s="120">
        <f t="shared" si="1"/>
        <v>1</v>
      </c>
      <c r="I52" s="124" t="s">
        <v>148</v>
      </c>
      <c r="J52" s="111"/>
    </row>
    <row r="53" spans="1:10" s="1" customFormat="1" ht="60.75" customHeight="1" x14ac:dyDescent="0.15">
      <c r="A53" s="111" t="s">
        <v>47</v>
      </c>
      <c r="B53" s="111" t="s">
        <v>210</v>
      </c>
      <c r="C53" s="139">
        <v>43525</v>
      </c>
      <c r="D53" s="112" t="s">
        <v>214</v>
      </c>
      <c r="E53" s="112" t="s">
        <v>219</v>
      </c>
      <c r="F53" s="110">
        <v>1622500</v>
      </c>
      <c r="G53" s="110">
        <v>1622500</v>
      </c>
      <c r="H53" s="120">
        <f t="shared" si="1"/>
        <v>1</v>
      </c>
      <c r="I53" s="124" t="s">
        <v>148</v>
      </c>
      <c r="J53" s="111"/>
    </row>
    <row r="54" spans="1:10" s="1" customFormat="1" ht="60.75" customHeight="1" x14ac:dyDescent="0.15">
      <c r="A54" s="111" t="s">
        <v>47</v>
      </c>
      <c r="B54" s="111" t="s">
        <v>210</v>
      </c>
      <c r="C54" s="139">
        <v>43525</v>
      </c>
      <c r="D54" s="112" t="s">
        <v>214</v>
      </c>
      <c r="E54" s="112" t="s">
        <v>219</v>
      </c>
      <c r="F54" s="110">
        <v>2219140</v>
      </c>
      <c r="G54" s="110">
        <v>2219140</v>
      </c>
      <c r="H54" s="120">
        <f t="shared" si="1"/>
        <v>1</v>
      </c>
      <c r="I54" s="124" t="s">
        <v>148</v>
      </c>
      <c r="J54" s="111"/>
    </row>
    <row r="55" spans="1:10" s="1" customFormat="1" ht="60.75" customHeight="1" x14ac:dyDescent="0.15">
      <c r="A55" s="111" t="s">
        <v>131</v>
      </c>
      <c r="B55" s="111" t="s">
        <v>175</v>
      </c>
      <c r="C55" s="139">
        <v>43405</v>
      </c>
      <c r="D55" s="111" t="s">
        <v>215</v>
      </c>
      <c r="E55" s="111" t="s">
        <v>219</v>
      </c>
      <c r="F55" s="110">
        <v>13239816</v>
      </c>
      <c r="G55" s="110">
        <v>13239816</v>
      </c>
      <c r="H55" s="120">
        <f t="shared" si="1"/>
        <v>1</v>
      </c>
      <c r="I55" s="124" t="s">
        <v>148</v>
      </c>
      <c r="J55" s="111"/>
    </row>
    <row r="56" spans="1:10" s="1" customFormat="1" ht="60.75" customHeight="1" x14ac:dyDescent="0.15">
      <c r="A56" s="111" t="s">
        <v>132</v>
      </c>
      <c r="B56" s="111" t="s">
        <v>174</v>
      </c>
      <c r="C56" s="139">
        <v>43405</v>
      </c>
      <c r="D56" s="111" t="s">
        <v>215</v>
      </c>
      <c r="E56" s="111" t="s">
        <v>219</v>
      </c>
      <c r="F56" s="110">
        <v>9443628</v>
      </c>
      <c r="G56" s="110">
        <v>9443628</v>
      </c>
      <c r="H56" s="120">
        <f t="shared" si="1"/>
        <v>1</v>
      </c>
      <c r="I56" s="124" t="s">
        <v>148</v>
      </c>
      <c r="J56" s="111"/>
    </row>
    <row r="57" spans="1:10" s="1" customFormat="1" ht="60.75" customHeight="1" x14ac:dyDescent="0.15">
      <c r="A57" s="111" t="s">
        <v>133</v>
      </c>
      <c r="B57" s="111" t="s">
        <v>174</v>
      </c>
      <c r="C57" s="139">
        <v>43405</v>
      </c>
      <c r="D57" s="111" t="s">
        <v>215</v>
      </c>
      <c r="E57" s="111" t="s">
        <v>219</v>
      </c>
      <c r="F57" s="110">
        <v>7574112</v>
      </c>
      <c r="G57" s="110">
        <v>7574112</v>
      </c>
      <c r="H57" s="120">
        <f t="shared" si="1"/>
        <v>1</v>
      </c>
      <c r="I57" s="124" t="s">
        <v>148</v>
      </c>
      <c r="J57" s="111"/>
    </row>
    <row r="58" spans="1:10" s="1" customFormat="1" ht="60.75" customHeight="1" x14ac:dyDescent="0.15">
      <c r="A58" s="111" t="s">
        <v>134</v>
      </c>
      <c r="B58" s="111" t="s">
        <v>174</v>
      </c>
      <c r="C58" s="139">
        <v>43405</v>
      </c>
      <c r="D58" s="111" t="s">
        <v>215</v>
      </c>
      <c r="E58" s="111" t="s">
        <v>219</v>
      </c>
      <c r="F58" s="110">
        <v>18837684</v>
      </c>
      <c r="G58" s="110">
        <v>18837684</v>
      </c>
      <c r="H58" s="120">
        <f t="shared" si="1"/>
        <v>1</v>
      </c>
      <c r="I58" s="124" t="s">
        <v>148</v>
      </c>
      <c r="J58" s="111"/>
    </row>
    <row r="59" spans="1:10" s="1" customFormat="1" ht="60.75" customHeight="1" x14ac:dyDescent="0.15">
      <c r="A59" s="111" t="s">
        <v>135</v>
      </c>
      <c r="B59" s="111" t="s">
        <v>174</v>
      </c>
      <c r="C59" s="139">
        <v>43405</v>
      </c>
      <c r="D59" s="111" t="s">
        <v>215</v>
      </c>
      <c r="E59" s="111" t="s">
        <v>219</v>
      </c>
      <c r="F59" s="110">
        <v>3816876</v>
      </c>
      <c r="G59" s="110">
        <v>3816876</v>
      </c>
      <c r="H59" s="120">
        <f t="shared" si="1"/>
        <v>1</v>
      </c>
      <c r="I59" s="124" t="s">
        <v>148</v>
      </c>
      <c r="J59" s="111"/>
    </row>
    <row r="60" spans="1:10" s="1" customFormat="1" ht="60.75" customHeight="1" x14ac:dyDescent="0.15">
      <c r="A60" s="111" t="s">
        <v>136</v>
      </c>
      <c r="B60" s="111" t="s">
        <v>174</v>
      </c>
      <c r="C60" s="139">
        <v>43405</v>
      </c>
      <c r="D60" s="111" t="s">
        <v>215</v>
      </c>
      <c r="E60" s="111" t="s">
        <v>219</v>
      </c>
      <c r="F60" s="110">
        <v>9782076</v>
      </c>
      <c r="G60" s="110">
        <v>9782076</v>
      </c>
      <c r="H60" s="120">
        <f t="shared" si="1"/>
        <v>1</v>
      </c>
      <c r="I60" s="124" t="s">
        <v>148</v>
      </c>
      <c r="J60" s="111"/>
    </row>
    <row r="61" spans="1:10" s="1" customFormat="1" ht="60.75" customHeight="1" x14ac:dyDescent="0.15">
      <c r="A61" s="111" t="s">
        <v>137</v>
      </c>
      <c r="B61" s="111" t="s">
        <v>174</v>
      </c>
      <c r="C61" s="139">
        <v>43405</v>
      </c>
      <c r="D61" s="111" t="s">
        <v>215</v>
      </c>
      <c r="E61" s="111" t="s">
        <v>219</v>
      </c>
      <c r="F61" s="110">
        <v>2335200</v>
      </c>
      <c r="G61" s="110">
        <v>2335200</v>
      </c>
      <c r="H61" s="120">
        <f t="shared" si="1"/>
        <v>1</v>
      </c>
      <c r="I61" s="124" t="s">
        <v>148</v>
      </c>
      <c r="J61" s="111"/>
    </row>
    <row r="62" spans="1:10" s="1" customFormat="1" ht="60.75" customHeight="1" x14ac:dyDescent="0.15">
      <c r="A62" s="111" t="s">
        <v>138</v>
      </c>
      <c r="B62" s="111" t="s">
        <v>174</v>
      </c>
      <c r="C62" s="139">
        <v>43405</v>
      </c>
      <c r="D62" s="111" t="s">
        <v>215</v>
      </c>
      <c r="E62" s="111" t="s">
        <v>219</v>
      </c>
      <c r="F62" s="110">
        <v>22587168</v>
      </c>
      <c r="G62" s="110">
        <v>22587168</v>
      </c>
      <c r="H62" s="120">
        <f t="shared" si="1"/>
        <v>1</v>
      </c>
      <c r="I62" s="124" t="s">
        <v>148</v>
      </c>
      <c r="J62" s="111"/>
    </row>
    <row r="63" spans="1:10" s="1" customFormat="1" ht="60.75" customHeight="1" x14ac:dyDescent="0.15">
      <c r="A63" s="111" t="s">
        <v>139</v>
      </c>
      <c r="B63" s="111" t="s">
        <v>174</v>
      </c>
      <c r="C63" s="139">
        <v>43405</v>
      </c>
      <c r="D63" s="111" t="s">
        <v>215</v>
      </c>
      <c r="E63" s="111" t="s">
        <v>219</v>
      </c>
      <c r="F63" s="110">
        <v>8854980</v>
      </c>
      <c r="G63" s="110">
        <v>8854980</v>
      </c>
      <c r="H63" s="120">
        <f t="shared" si="1"/>
        <v>1</v>
      </c>
      <c r="I63" s="124" t="s">
        <v>148</v>
      </c>
      <c r="J63" s="111"/>
    </row>
    <row r="64" spans="1:10" s="1" customFormat="1" ht="60.75" customHeight="1" x14ac:dyDescent="0.15">
      <c r="A64" s="111" t="s">
        <v>140</v>
      </c>
      <c r="B64" s="111" t="s">
        <v>174</v>
      </c>
      <c r="C64" s="139">
        <v>43405</v>
      </c>
      <c r="D64" s="111" t="s">
        <v>215</v>
      </c>
      <c r="E64" s="111" t="s">
        <v>219</v>
      </c>
      <c r="F64" s="110">
        <v>7392000</v>
      </c>
      <c r="G64" s="110">
        <v>7392000</v>
      </c>
      <c r="H64" s="120">
        <f t="shared" si="1"/>
        <v>1</v>
      </c>
      <c r="I64" s="124" t="s">
        <v>148</v>
      </c>
      <c r="J64" s="111"/>
    </row>
    <row r="65" spans="1:10" s="1" customFormat="1" ht="60.75" customHeight="1" x14ac:dyDescent="0.15">
      <c r="A65" s="111" t="s">
        <v>141</v>
      </c>
      <c r="B65" s="111" t="s">
        <v>174</v>
      </c>
      <c r="C65" s="139">
        <v>43405</v>
      </c>
      <c r="D65" s="111" t="s">
        <v>215</v>
      </c>
      <c r="E65" s="111" t="s">
        <v>219</v>
      </c>
      <c r="F65" s="110">
        <v>2562300</v>
      </c>
      <c r="G65" s="110">
        <v>2562300</v>
      </c>
      <c r="H65" s="120">
        <f t="shared" si="1"/>
        <v>1</v>
      </c>
      <c r="I65" s="124" t="s">
        <v>148</v>
      </c>
      <c r="J65" s="111"/>
    </row>
    <row r="66" spans="1:10" s="1" customFormat="1" ht="60.75" customHeight="1" x14ac:dyDescent="0.15">
      <c r="A66" s="111" t="s">
        <v>142</v>
      </c>
      <c r="B66" s="111" t="s">
        <v>174</v>
      </c>
      <c r="C66" s="139">
        <v>43405</v>
      </c>
      <c r="D66" s="111" t="s">
        <v>215</v>
      </c>
      <c r="E66" s="111" t="s">
        <v>219</v>
      </c>
      <c r="F66" s="110">
        <v>8325240</v>
      </c>
      <c r="G66" s="110">
        <v>8325240</v>
      </c>
      <c r="H66" s="120">
        <f t="shared" si="1"/>
        <v>1</v>
      </c>
      <c r="I66" s="124" t="s">
        <v>148</v>
      </c>
      <c r="J66" s="111"/>
    </row>
    <row r="67" spans="1:10" s="1" customFormat="1" ht="60.75" customHeight="1" x14ac:dyDescent="0.15">
      <c r="A67" s="111" t="s">
        <v>143</v>
      </c>
      <c r="B67" s="111" t="s">
        <v>174</v>
      </c>
      <c r="C67" s="139">
        <v>43413</v>
      </c>
      <c r="D67" s="111" t="s">
        <v>215</v>
      </c>
      <c r="E67" s="111" t="s">
        <v>219</v>
      </c>
      <c r="F67" s="110">
        <v>4260710</v>
      </c>
      <c r="G67" s="110">
        <v>4260710</v>
      </c>
      <c r="H67" s="120">
        <f t="shared" si="1"/>
        <v>1</v>
      </c>
      <c r="I67" s="124" t="s">
        <v>148</v>
      </c>
      <c r="J67" s="111"/>
    </row>
    <row r="68" spans="1:10" s="1" customFormat="1" ht="60.75" customHeight="1" x14ac:dyDescent="0.15">
      <c r="A68" s="111" t="s">
        <v>144</v>
      </c>
      <c r="B68" s="111" t="s">
        <v>174</v>
      </c>
      <c r="C68" s="139">
        <v>43434</v>
      </c>
      <c r="D68" s="111" t="s">
        <v>215</v>
      </c>
      <c r="E68" s="111" t="s">
        <v>219</v>
      </c>
      <c r="F68" s="110">
        <v>13816000</v>
      </c>
      <c r="G68" s="110">
        <v>13816000</v>
      </c>
      <c r="H68" s="120">
        <f t="shared" si="1"/>
        <v>1</v>
      </c>
      <c r="I68" s="124" t="s">
        <v>148</v>
      </c>
      <c r="J68" s="111"/>
    </row>
    <row r="69" spans="1:10" s="1" customFormat="1" ht="60.75" customHeight="1" x14ac:dyDescent="0.15">
      <c r="A69" s="111" t="s">
        <v>145</v>
      </c>
      <c r="B69" s="111" t="s">
        <v>174</v>
      </c>
      <c r="C69" s="139">
        <v>43496</v>
      </c>
      <c r="D69" s="111" t="s">
        <v>215</v>
      </c>
      <c r="E69" s="111" t="s">
        <v>219</v>
      </c>
      <c r="F69" s="110">
        <v>15719765</v>
      </c>
      <c r="G69" s="110">
        <v>15719765</v>
      </c>
      <c r="H69" s="120">
        <f t="shared" si="1"/>
        <v>1</v>
      </c>
      <c r="I69" s="124" t="s">
        <v>148</v>
      </c>
      <c r="J69" s="111"/>
    </row>
    <row r="70" spans="1:10" s="1" customFormat="1" ht="60.75" customHeight="1" x14ac:dyDescent="0.15">
      <c r="A70" s="118" t="s">
        <v>146</v>
      </c>
      <c r="B70" s="118" t="s">
        <v>213</v>
      </c>
      <c r="C70" s="140">
        <v>43482</v>
      </c>
      <c r="D70" s="118" t="s">
        <v>216</v>
      </c>
      <c r="E70" s="118" t="s">
        <v>219</v>
      </c>
      <c r="F70" s="119">
        <v>2780779</v>
      </c>
      <c r="G70" s="119">
        <v>2780779</v>
      </c>
      <c r="H70" s="122">
        <f t="shared" si="1"/>
        <v>1</v>
      </c>
      <c r="I70" s="127" t="s">
        <v>148</v>
      </c>
      <c r="J70" s="118"/>
    </row>
    <row r="72" spans="1:10" x14ac:dyDescent="0.15">
      <c r="A72" s="115"/>
      <c r="B72" s="115"/>
      <c r="C72" s="142"/>
      <c r="D72" s="115"/>
      <c r="E72" s="115"/>
      <c r="F72" s="117"/>
      <c r="G72" s="117"/>
      <c r="H72" s="117"/>
      <c r="J72" s="115"/>
    </row>
    <row r="73" spans="1:10" x14ac:dyDescent="0.15">
      <c r="A73" s="115"/>
      <c r="B73" s="115"/>
      <c r="C73" s="142"/>
      <c r="D73" s="115"/>
      <c r="E73" s="115"/>
      <c r="F73" s="117"/>
      <c r="G73" s="117"/>
      <c r="H73" s="117"/>
      <c r="J73" s="115"/>
    </row>
    <row r="74" spans="1:10" x14ac:dyDescent="0.15">
      <c r="A74" s="115"/>
      <c r="B74" s="115"/>
      <c r="C74" s="142"/>
      <c r="D74" s="115"/>
      <c r="E74" s="115"/>
      <c r="F74" s="117"/>
      <c r="G74" s="117"/>
      <c r="H74" s="117"/>
      <c r="J74" s="115"/>
    </row>
    <row r="77" spans="1:10" s="8" customFormat="1" x14ac:dyDescent="0.15">
      <c r="A77" s="113"/>
      <c r="B77" s="113"/>
      <c r="C77" s="138"/>
      <c r="D77" s="113"/>
      <c r="E77" s="113"/>
      <c r="F77" s="3"/>
      <c r="G77" s="3"/>
      <c r="H77" s="3"/>
      <c r="I77" s="113"/>
      <c r="J77" s="113"/>
    </row>
    <row r="78" spans="1:10" ht="13.5" customHeight="1" x14ac:dyDescent="0.15"/>
    <row r="85" spans="1:10" ht="66" customHeight="1" x14ac:dyDescent="0.15"/>
    <row r="92" spans="1:10" s="8" customFormat="1" x14ac:dyDescent="0.15">
      <c r="A92" s="113"/>
      <c r="B92" s="113"/>
      <c r="C92" s="138"/>
      <c r="D92" s="113"/>
      <c r="E92" s="113"/>
      <c r="F92" s="3"/>
      <c r="G92" s="3"/>
      <c r="H92" s="3"/>
      <c r="I92" s="113"/>
      <c r="J92" s="113"/>
    </row>
    <row r="93" spans="1:10" ht="13.5" customHeight="1" x14ac:dyDescent="0.15"/>
    <row r="102" spans="1:10" ht="66" customHeight="1" x14ac:dyDescent="0.15"/>
    <row r="109" spans="1:10" s="8" customFormat="1" x14ac:dyDescent="0.15">
      <c r="A109" s="113"/>
      <c r="B109" s="113"/>
      <c r="C109" s="138"/>
      <c r="D109" s="113"/>
      <c r="E109" s="113"/>
      <c r="F109" s="3"/>
      <c r="G109" s="3"/>
      <c r="H109" s="3"/>
      <c r="I109" s="113"/>
      <c r="J109" s="113"/>
    </row>
    <row r="112" spans="1:10" s="8" customFormat="1" x14ac:dyDescent="0.15">
      <c r="A112" s="113"/>
      <c r="B112" s="113"/>
      <c r="C112" s="138"/>
      <c r="D112" s="113"/>
      <c r="E112" s="113"/>
      <c r="F112" s="3"/>
      <c r="G112" s="3"/>
      <c r="H112" s="3"/>
      <c r="I112" s="113"/>
      <c r="J112" s="113"/>
    </row>
    <row r="113" spans="1:10" s="8" customFormat="1" x14ac:dyDescent="0.15">
      <c r="A113" s="113"/>
      <c r="B113" s="113"/>
      <c r="C113" s="138"/>
      <c r="D113" s="113"/>
      <c r="E113" s="113"/>
      <c r="F113" s="3"/>
      <c r="G113" s="3"/>
      <c r="H113" s="3"/>
      <c r="I113" s="113"/>
      <c r="J113" s="113"/>
    </row>
    <row r="114" spans="1:10" s="8" customFormat="1" x14ac:dyDescent="0.15">
      <c r="A114" s="113"/>
      <c r="B114" s="113"/>
      <c r="C114" s="138"/>
      <c r="D114" s="113"/>
      <c r="E114" s="113"/>
      <c r="F114" s="3"/>
      <c r="G114" s="3"/>
      <c r="H114" s="3"/>
      <c r="I114" s="113"/>
      <c r="J114" s="113"/>
    </row>
  </sheetData>
  <sheetProtection formatCells="0" formatRows="0" insertRows="0" deleteRows="0" sort="0" autoFilter="0"/>
  <mergeCells count="1">
    <mergeCell ref="A1:J1"/>
  </mergeCells>
  <phoneticPr fontId="2"/>
  <dataValidations count="1">
    <dataValidation type="date" allowBlank="1" showErrorMessage="1" error="H28.4.1からH29.3.31までの日付を記載してください。" prompt="_x000a_" sqref="C5:C70">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6"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38</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13</v>
      </c>
      <c r="E3" s="13"/>
      <c r="F3" s="13"/>
      <c r="G3" s="13"/>
      <c r="H3" s="14"/>
      <c r="I3" s="13"/>
      <c r="J3" s="15"/>
      <c r="K3" s="13"/>
      <c r="L3" s="13"/>
      <c r="M3" s="20"/>
    </row>
    <row r="4" spans="1:20" ht="14.25" thickBot="1" x14ac:dyDescent="0.2">
      <c r="E4" s="13"/>
      <c r="F4" s="13"/>
      <c r="G4" s="13"/>
      <c r="H4" s="14"/>
      <c r="I4" s="13"/>
      <c r="J4" s="15"/>
      <c r="K4" s="13"/>
      <c r="L4" s="13"/>
      <c r="M4" s="20"/>
      <c r="N4" s="20" t="s">
        <v>14</v>
      </c>
    </row>
    <row r="5" spans="1:20" ht="30" customHeight="1" x14ac:dyDescent="0.15">
      <c r="A5" s="71"/>
      <c r="B5" s="133" t="s">
        <v>12</v>
      </c>
      <c r="C5" s="134"/>
      <c r="D5" s="134"/>
      <c r="E5" s="134"/>
      <c r="F5" s="134"/>
      <c r="G5" s="134"/>
      <c r="H5" s="134"/>
      <c r="I5" s="137" t="s">
        <v>33</v>
      </c>
      <c r="J5" s="137"/>
      <c r="K5" s="137"/>
      <c r="L5" s="137"/>
      <c r="M5" s="137"/>
      <c r="N5" s="135" t="s">
        <v>20</v>
      </c>
      <c r="O5" s="78"/>
      <c r="P5" s="79"/>
    </row>
    <row r="6" spans="1:20" s="24" customFormat="1" ht="50.1" customHeight="1" x14ac:dyDescent="0.15">
      <c r="A6" s="72" t="s">
        <v>15</v>
      </c>
      <c r="B6" s="100" t="s">
        <v>26</v>
      </c>
      <c r="C6" s="101" t="s">
        <v>16</v>
      </c>
      <c r="D6" s="102" t="s">
        <v>17</v>
      </c>
      <c r="E6" s="101" t="s">
        <v>18</v>
      </c>
      <c r="F6" s="101" t="s">
        <v>19</v>
      </c>
      <c r="G6" s="103" t="s">
        <v>32</v>
      </c>
      <c r="H6" s="103" t="s">
        <v>36</v>
      </c>
      <c r="I6" s="104" t="s">
        <v>27</v>
      </c>
      <c r="J6" s="104" t="s">
        <v>16</v>
      </c>
      <c r="K6" s="104" t="s">
        <v>25</v>
      </c>
      <c r="L6" s="104" t="s">
        <v>37</v>
      </c>
      <c r="M6" s="104" t="s">
        <v>19</v>
      </c>
      <c r="N6" s="136"/>
      <c r="O6" s="105" t="s">
        <v>72</v>
      </c>
      <c r="P6" s="106" t="s">
        <v>73</v>
      </c>
      <c r="T6" s="25"/>
    </row>
    <row r="7" spans="1:20" s="26"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28</v>
      </c>
      <c r="C8" s="28" t="s">
        <v>49</v>
      </c>
      <c r="D8" s="29">
        <v>43192</v>
      </c>
      <c r="E8" s="28" t="s">
        <v>50</v>
      </c>
      <c r="F8" s="32">
        <v>2680128</v>
      </c>
      <c r="G8" s="31" t="s">
        <v>51</v>
      </c>
      <c r="H8" s="81" t="s">
        <v>52</v>
      </c>
      <c r="I8" s="41" t="s">
        <v>23</v>
      </c>
      <c r="J8" s="28" t="s">
        <v>49</v>
      </c>
      <c r="K8" s="29">
        <v>42828</v>
      </c>
      <c r="L8" s="38" t="s">
        <v>50</v>
      </c>
      <c r="M8" s="82">
        <v>3415610</v>
      </c>
      <c r="N8" s="83"/>
      <c r="O8" s="84" t="s">
        <v>74</v>
      </c>
      <c r="P8" s="85">
        <v>1</v>
      </c>
    </row>
    <row r="9" spans="1:20" ht="50.1" customHeight="1" x14ac:dyDescent="0.15">
      <c r="A9" s="75">
        <f t="shared" si="0"/>
        <v>2</v>
      </c>
      <c r="B9" s="80" t="s">
        <v>28</v>
      </c>
      <c r="C9" s="28" t="s">
        <v>53</v>
      </c>
      <c r="D9" s="29">
        <v>43207</v>
      </c>
      <c r="E9" s="6" t="s">
        <v>54</v>
      </c>
      <c r="F9" s="30">
        <v>8992500</v>
      </c>
      <c r="G9" s="31" t="s">
        <v>55</v>
      </c>
      <c r="H9" s="81" t="s">
        <v>56</v>
      </c>
      <c r="I9" s="41" t="s">
        <v>23</v>
      </c>
      <c r="J9" s="28" t="s">
        <v>53</v>
      </c>
      <c r="K9" s="5">
        <v>41751</v>
      </c>
      <c r="L9" s="35" t="s">
        <v>57</v>
      </c>
      <c r="M9" s="32">
        <v>9594351</v>
      </c>
      <c r="N9" s="83"/>
      <c r="O9" s="84" t="s">
        <v>74</v>
      </c>
      <c r="P9" s="85">
        <v>2</v>
      </c>
    </row>
    <row r="10" spans="1:20" ht="50.1" customHeight="1" x14ac:dyDescent="0.15">
      <c r="A10" s="75">
        <f t="shared" si="0"/>
        <v>3</v>
      </c>
      <c r="B10" s="80" t="s">
        <v>28</v>
      </c>
      <c r="C10" s="28" t="s">
        <v>58</v>
      </c>
      <c r="D10" s="29">
        <v>43192</v>
      </c>
      <c r="E10" s="28" t="s">
        <v>59</v>
      </c>
      <c r="F10" s="32">
        <v>26883360</v>
      </c>
      <c r="G10" s="27" t="s">
        <v>60</v>
      </c>
      <c r="H10" s="81" t="s">
        <v>61</v>
      </c>
      <c r="I10" s="41" t="s">
        <v>23</v>
      </c>
      <c r="J10" s="33" t="s">
        <v>62</v>
      </c>
      <c r="K10" s="5">
        <v>42828</v>
      </c>
      <c r="L10" s="35" t="s">
        <v>63</v>
      </c>
      <c r="M10" s="86">
        <v>26768880</v>
      </c>
      <c r="N10" s="31" t="s">
        <v>64</v>
      </c>
      <c r="O10" s="84" t="s">
        <v>74</v>
      </c>
      <c r="P10" s="85">
        <v>3</v>
      </c>
    </row>
    <row r="11" spans="1:20" ht="50.1" customHeight="1" x14ac:dyDescent="0.15">
      <c r="A11" s="75">
        <f t="shared" si="0"/>
        <v>4</v>
      </c>
      <c r="B11" s="80" t="s">
        <v>28</v>
      </c>
      <c r="C11" s="28" t="s">
        <v>65</v>
      </c>
      <c r="D11" s="29">
        <v>43363</v>
      </c>
      <c r="E11" s="34" t="s">
        <v>63</v>
      </c>
      <c r="F11" s="70">
        <v>13050720</v>
      </c>
      <c r="G11" s="31" t="s">
        <v>66</v>
      </c>
      <c r="H11" s="81" t="s">
        <v>67</v>
      </c>
      <c r="I11" s="41" t="s">
        <v>23</v>
      </c>
      <c r="J11" s="28" t="s">
        <v>65</v>
      </c>
      <c r="K11" s="5">
        <v>41935</v>
      </c>
      <c r="L11" s="35" t="s">
        <v>63</v>
      </c>
      <c r="M11" s="87">
        <v>26438400</v>
      </c>
      <c r="N11" s="83"/>
      <c r="O11" s="84" t="s">
        <v>74</v>
      </c>
      <c r="P11" s="85">
        <v>4</v>
      </c>
    </row>
    <row r="12" spans="1:20" ht="50.1" customHeight="1" x14ac:dyDescent="0.15">
      <c r="A12" s="75">
        <f t="shared" si="0"/>
        <v>5</v>
      </c>
      <c r="B12" s="80" t="s">
        <v>28</v>
      </c>
      <c r="C12" s="4" t="s">
        <v>68</v>
      </c>
      <c r="D12" s="29">
        <v>43355</v>
      </c>
      <c r="E12" s="4" t="s">
        <v>69</v>
      </c>
      <c r="F12" s="32">
        <v>1107000</v>
      </c>
      <c r="G12" s="31" t="s">
        <v>70</v>
      </c>
      <c r="H12" s="81" t="s">
        <v>71</v>
      </c>
      <c r="I12" s="41" t="s">
        <v>21</v>
      </c>
      <c r="J12" s="4" t="s">
        <v>46</v>
      </c>
      <c r="K12" s="29">
        <v>43193</v>
      </c>
      <c r="L12" s="36" t="s">
        <v>69</v>
      </c>
      <c r="M12" s="32">
        <v>5404320</v>
      </c>
      <c r="N12" s="83"/>
      <c r="O12" s="84" t="s">
        <v>74</v>
      </c>
      <c r="P12" s="85">
        <v>5</v>
      </c>
    </row>
    <row r="13" spans="1:20" ht="50.1" customHeight="1" x14ac:dyDescent="0.15">
      <c r="A13" s="76">
        <f t="shared" si="0"/>
        <v>6</v>
      </c>
      <c r="B13" s="80" t="s">
        <v>28</v>
      </c>
      <c r="C13" s="28" t="s">
        <v>75</v>
      </c>
      <c r="D13" s="29">
        <v>43332</v>
      </c>
      <c r="E13" s="34" t="s">
        <v>76</v>
      </c>
      <c r="F13" s="32">
        <v>327907008</v>
      </c>
      <c r="G13" s="31" t="s">
        <v>77</v>
      </c>
      <c r="H13" s="81" t="s">
        <v>78</v>
      </c>
      <c r="I13" s="41" t="s">
        <v>23</v>
      </c>
      <c r="J13" s="28" t="s">
        <v>79</v>
      </c>
      <c r="K13" s="29">
        <v>43005</v>
      </c>
      <c r="L13" s="35" t="s">
        <v>80</v>
      </c>
      <c r="M13" s="32">
        <v>3079231</v>
      </c>
      <c r="N13" s="83"/>
      <c r="O13" s="84" t="s">
        <v>87</v>
      </c>
      <c r="P13" s="85">
        <v>1</v>
      </c>
    </row>
    <row r="14" spans="1:20" ht="50.1" customHeight="1" x14ac:dyDescent="0.15">
      <c r="A14" s="75">
        <f>ROW()-7</f>
        <v>7</v>
      </c>
      <c r="B14" s="80" t="s">
        <v>28</v>
      </c>
      <c r="C14" s="28" t="s">
        <v>81</v>
      </c>
      <c r="D14" s="29">
        <v>43191</v>
      </c>
      <c r="E14" s="34" t="s">
        <v>82</v>
      </c>
      <c r="F14" s="32">
        <v>2471123</v>
      </c>
      <c r="G14" s="37" t="s">
        <v>83</v>
      </c>
      <c r="H14" s="81" t="s">
        <v>84</v>
      </c>
      <c r="I14" s="41" t="s">
        <v>21</v>
      </c>
      <c r="J14" s="38" t="s">
        <v>85</v>
      </c>
      <c r="K14" s="29">
        <v>42826</v>
      </c>
      <c r="L14" s="35" t="s">
        <v>86</v>
      </c>
      <c r="M14" s="32">
        <v>3224867</v>
      </c>
      <c r="N14" s="83"/>
      <c r="O14" s="84" t="s">
        <v>87</v>
      </c>
      <c r="P14" s="85">
        <v>2</v>
      </c>
    </row>
    <row r="15" spans="1:20" ht="50.1" customHeight="1" x14ac:dyDescent="0.15">
      <c r="A15" s="75">
        <f>ROW()-7</f>
        <v>8</v>
      </c>
      <c r="B15" s="80"/>
      <c r="C15" s="28"/>
      <c r="D15" s="39"/>
      <c r="E15" s="34"/>
      <c r="F15" s="32"/>
      <c r="G15" s="27"/>
      <c r="H15" s="41"/>
      <c r="I15" s="41"/>
      <c r="J15" s="33"/>
      <c r="K15" s="40"/>
      <c r="L15" s="40"/>
      <c r="M15" s="40"/>
      <c r="N15" s="83"/>
      <c r="O15" s="88"/>
      <c r="P15" s="89"/>
    </row>
    <row r="16" spans="1:20" ht="50.1" customHeight="1" x14ac:dyDescent="0.15">
      <c r="A16" s="75">
        <f>ROW()-7</f>
        <v>9</v>
      </c>
      <c r="B16" s="80"/>
      <c r="C16" s="28"/>
      <c r="D16" s="39"/>
      <c r="E16" s="34"/>
      <c r="F16" s="32"/>
      <c r="G16" s="27"/>
      <c r="H16" s="41"/>
      <c r="I16" s="41"/>
      <c r="J16" s="41"/>
      <c r="K16" s="7"/>
      <c r="L16" s="7"/>
      <c r="M16" s="7"/>
      <c r="N16" s="83"/>
      <c r="O16" s="88"/>
      <c r="P16" s="89"/>
    </row>
    <row r="17" spans="1:16" ht="50.1" customHeight="1" thickBot="1" x14ac:dyDescent="0.2">
      <c r="A17" s="77">
        <f>ROW()-7</f>
        <v>10</v>
      </c>
      <c r="B17" s="90"/>
      <c r="C17" s="43"/>
      <c r="D17" s="44"/>
      <c r="E17" s="45"/>
      <c r="F17" s="46"/>
      <c r="G17" s="42"/>
      <c r="H17" s="47"/>
      <c r="I17" s="47"/>
      <c r="J17" s="47"/>
      <c r="K17" s="48"/>
      <c r="L17" s="48"/>
      <c r="M17" s="48"/>
      <c r="N17" s="91"/>
      <c r="O17" s="92"/>
      <c r="P17" s="93"/>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26</v>
      </c>
      <c r="D24" s="12" t="s">
        <v>27</v>
      </c>
    </row>
    <row r="25" spans="1:16" x14ac:dyDescent="0.15">
      <c r="C25" s="11" t="s">
        <v>28</v>
      </c>
      <c r="D25" s="17" t="s">
        <v>21</v>
      </c>
    </row>
    <row r="26" spans="1:16" x14ac:dyDescent="0.15">
      <c r="C26" s="11" t="s">
        <v>29</v>
      </c>
      <c r="D26" s="17" t="s">
        <v>22</v>
      </c>
    </row>
    <row r="27" spans="1:16" x14ac:dyDescent="0.15">
      <c r="C27" s="11" t="s">
        <v>30</v>
      </c>
      <c r="D27" s="17" t="s">
        <v>23</v>
      </c>
    </row>
    <row r="28" spans="1:16" x14ac:dyDescent="0.15">
      <c r="C28" s="11" t="s">
        <v>31</v>
      </c>
      <c r="D28" s="17" t="s">
        <v>24</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会計法第29条の３第５項による契約のもの</vt:lpstr>
      <vt:lpstr>様式７ｰ②</vt:lpstr>
      <vt:lpstr>会計法第29条の３第５項による契約のもの!Print_Area</vt:lpstr>
      <vt:lpstr>競争性のない随意契約によらざるを得ないもの!Print_Area</vt:lpstr>
      <vt:lpstr>様式７ｰ②!Print_Area</vt:lpstr>
      <vt:lpstr>会計法第29条の３第５項による契約のもの!Print_Titles</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2019-06-28T08:46:41Z</dcterms:modified>
</cp:coreProperties>
</file>