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1公共事業\公表用\直轄\"/>
    </mc:Choice>
  </mc:AlternateContent>
  <bookViews>
    <workbookView xWindow="0" yWindow="0" windowWidth="14370" windowHeight="11490" tabRatio="917"/>
  </bookViews>
  <sheets>
    <sheet name="直轄事業（R2）" sheetId="3" r:id="rId1"/>
    <sheet name="直轄事業（H31）" sheetId="6" state="hidden" r:id="rId2"/>
    <sheet name="防災面の効果が大きい事業（R2）" sheetId="4" r:id="rId3"/>
    <sheet name="防災面の効果が大きい事業（H31）" sheetId="9" state="hidden" r:id="rId4"/>
    <sheet name="N・改(内) (作業)" sheetId="7" state="hidden" r:id="rId5"/>
    <sheet name="980億ベース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10ボタンマクロ1_.zoom_proc">#N/A</definedName>
    <definedName name="_1ボタンマクロ1_.COPY_SHEET">#N/A</definedName>
    <definedName name="_2ボタンマクロ1_.COPY_SHEET">#N/A</definedName>
    <definedName name="_2ボタンマクロ1_.end_system">#N/A</definedName>
    <definedName name="_3ボタンマクロ1_.end_system">#N/A</definedName>
    <definedName name="_3ボタンマクロ1_.print_diag">#N/A</definedName>
    <definedName name="_4ボタンマクロ1_.end_system">#N/A</definedName>
    <definedName name="_4ボタンマクロ1_.save_diag">#N/A</definedName>
    <definedName name="_5ボタンマクロ1_.print_diag">#N/A</definedName>
    <definedName name="_5ボタンマクロ1_.zoom_proc">#N/A</definedName>
    <definedName name="_6ボタンマクロ1_.print_diag">#N/A</definedName>
    <definedName name="_7ボタンマクロ1_.save_diag">#N/A</definedName>
    <definedName name="_8ボタンマクロ1_.save_diag">#N/A</definedName>
    <definedName name="_9ボタンマクロ1_.zoom_proc">#N/A</definedName>
    <definedName name="_Fill" localSheetId="4" hidden="1">#REF!</definedName>
    <definedName name="_Fill" hidden="1">#REF!</definedName>
    <definedName name="_xlnm._FilterDatabase" localSheetId="5" hidden="1">'980億ベース'!$A$8:$EQ$87</definedName>
    <definedName name="_xlnm._FilterDatabase" localSheetId="4" hidden="1">'N・改(内) (作業)'!$A$6:$R$404</definedName>
    <definedName name="_xlnm._FilterDatabase" localSheetId="1" hidden="1">'直轄事業（H31）'!$A$2:$G$412</definedName>
    <definedName name="_xlnm._FilterDatabase" localSheetId="0" hidden="1">'直轄事業（R2）'!$A$2:$G$403</definedName>
    <definedName name="_xlnm._FilterDatabase" localSheetId="3" hidden="1">'防災面の効果が大きい事業（H31）'!$A$2:$E$28</definedName>
    <definedName name="_xlnm._FilterDatabase" localSheetId="2" hidden="1">'防災面の効果が大きい事業（R2）'!$A$2:$E$25</definedName>
    <definedName name="_Key1" localSheetId="5" hidden="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0</definedName>
    <definedName name="_Sort" localSheetId="5" hidden="1">#REF!</definedName>
    <definedName name="_Sort" localSheetId="4" hidden="1">#REF!</definedName>
    <definedName name="_Sort" hidden="1">#REF!</definedName>
    <definedName name="×">'[1]展開基礎表（説-6）'!$A$1:$BQ$1</definedName>
    <definedName name="③最大執行可能額" localSheetId="5">#REF!</definedName>
    <definedName name="③最大執行可能額">#REF!</definedName>
    <definedName name="③最大執行可能額K" localSheetId="5">#REF!</definedName>
    <definedName name="③最大執行可能額K">#REF!</definedName>
    <definedName name="a">#N/A</definedName>
    <definedName name="A_" localSheetId="5">#REF!</definedName>
    <definedName name="A_">#REF!</definedName>
    <definedName name="A030地名" localSheetId="5">#REF!</definedName>
    <definedName name="A030地名">#REF!</definedName>
    <definedName name="aa">#N/A</definedName>
    <definedName name="aaaaaaaaaaaaaa">#N/A</definedName>
    <definedName name="Autoxx_Open" localSheetId="5">[2]!Autoxx_Open</definedName>
    <definedName name="Autoxx_Open" localSheetId="3">[2]!Autoxx_Open</definedName>
    <definedName name="Autoxx_Open">[2]!Autoxx_Open</definedName>
    <definedName name="ｂ">#N/A</definedName>
    <definedName name="BP・地高">'[3]箇所表（施策編）'!$FH$21:$FH$1053</definedName>
    <definedName name="BP・地高うち生活関連道路">'[3]箇所表（施策編）'!$FJ$21:$FJ$1053</definedName>
    <definedName name="BP・地高うち生命線道路">'[3]箇所表（施策編）'!$FK$21:$FK$1053</definedName>
    <definedName name="BP・地高うち地域間連絡道路">'[3]箇所表（施策編）'!$FI$21:$FI$1053</definedName>
    <definedName name="BP・地高うち隘路・狭隘道路">'[3]箇所表（施策編）'!$FL$21:$FL$1053</definedName>
    <definedName name="CO2AP">'[3]箇所表（施策編）'!$EI$21:$EI$1053</definedName>
    <definedName name="CO2APうち交通結節点">'[3]箇所表（施策編）'!$GH$21:$GH$1053</definedName>
    <definedName name="CO2APうち新エネルギー活用">'[3]箇所表（施策編）'!$GK$21:$GK$1053</definedName>
    <definedName name="CO2APうち人に優しい道路">'[3]箇所表（施策編）'!$GI$21:$GI$1053</definedName>
    <definedName name="CO2APうち保水性舗装">'[3]箇所表（施策編）'!$GJ$21:$GJ$1053</definedName>
    <definedName name="CO2APミッシング首都圏">'[3]箇所表（施策編）'!$EQ$21:$EQ$1053</definedName>
    <definedName name="CO2APミッシング全国">'[3]箇所表（施策編）'!$EP$21:$EP$1053</definedName>
    <definedName name="ｄｆ">[4]DB!$AX$2:$AX$173</definedName>
    <definedName name="FFF" localSheetId="5">#REF!</definedName>
    <definedName name="FFF">#REF!</definedName>
    <definedName name="H10事業費" localSheetId="5">#REF!</definedName>
    <definedName name="H10事業費">#REF!</definedName>
    <definedName name="H20配分J" localSheetId="5">#REF!</definedName>
    <definedName name="H20配分J">#REF!</definedName>
    <definedName name="H20配分K" localSheetId="5">#REF!</definedName>
    <definedName name="H20配分K">#REF!</definedName>
    <definedName name="H20配分バスJ" localSheetId="5">#REF!</definedName>
    <definedName name="H20配分バスJ">#REF!</definedName>
    <definedName name="H20配分バスK" localSheetId="5">#REF!</definedName>
    <definedName name="H20配分バスK">#REF!</definedName>
    <definedName name="H20配分一有J" localSheetId="5">#REF!</definedName>
    <definedName name="H20配分一有J">#REF!</definedName>
    <definedName name="H20配分一有K" localSheetId="5">#REF!</definedName>
    <definedName name="H20配分一有K">#REF!</definedName>
    <definedName name="H20配分沿環J" localSheetId="5">#REF!</definedName>
    <definedName name="H20配分沿環J">#REF!</definedName>
    <definedName name="H20配分沿環K" localSheetId="5">#REF!</definedName>
    <definedName name="H20配分沿環K">#REF!</definedName>
    <definedName name="H20配分結節点J" localSheetId="5">#REF!</definedName>
    <definedName name="H20配分結節点J">#REF!</definedName>
    <definedName name="H20配分結節点K" localSheetId="5">#REF!</definedName>
    <definedName name="H20配分結節点K">#REF!</definedName>
    <definedName name="H20配分交安J" localSheetId="5">#REF!</definedName>
    <definedName name="H20配分交安J">#REF!</definedName>
    <definedName name="H20配分交安K" localSheetId="5">#REF!</definedName>
    <definedName name="H20配分交安K">#REF!</definedName>
    <definedName name="H20配分交円J" localSheetId="5">#REF!</definedName>
    <definedName name="H20配分交円J">#REF!</definedName>
    <definedName name="H20配分交円K" localSheetId="5">#REF!</definedName>
    <definedName name="H20配分交円K">#REF!</definedName>
    <definedName name="H20配分最終J沿環">[5]改築箇所表!$GB$9:$GB$987</definedName>
    <definedName name="H20配分最終J交円">[5]改築箇所表!$FZ$9:$FZ$987</definedName>
    <definedName name="H20配分最終K沿環">[5]改築箇所表!$GJ$9:$GJ$987</definedName>
    <definedName name="H20配分最終K交円">[5]改築箇所表!$GH$9:$GH$987</definedName>
    <definedName name="H20配分三環状">[5]改築箇所表!$EC$9:$EC$987</definedName>
    <definedName name="H20配分地連J" localSheetId="5">#REF!</definedName>
    <definedName name="H20配分地連J">#REF!</definedName>
    <definedName name="H20配分地連K" localSheetId="5">#REF!</definedName>
    <definedName name="H20配分地連K">#REF!</definedName>
    <definedName name="H20配分踏切J" localSheetId="5">#REF!</definedName>
    <definedName name="H20配分踏切J">#REF!</definedName>
    <definedName name="H20配分踏切K" localSheetId="5">#REF!</definedName>
    <definedName name="H20配分踏切K">#REF!</definedName>
    <definedName name="H21沿環J" localSheetId="5">#REF!</definedName>
    <definedName name="H21沿環J">#REF!</definedName>
    <definedName name="H21概算H21種別">'[6]改築（改築入力）＋沿環・結節点'!$J$7:$J$955</definedName>
    <definedName name="H21概算H21道路規格区分">'[6]改築（改築入力）＋沿環・結節点'!$L$7:$L$955</definedName>
    <definedName name="H21概算H21予算区分">'[6]改築（改築入力）＋沿環・結節点'!$K$7:$K$955</definedName>
    <definedName name="H21概算Jmax">'[6]改築（改築入力）＋沿環・結節点'!$BB$7:$BB$955</definedName>
    <definedName name="H21概算Jmin">'[6]改築（改築入力）＋沿環・結節点'!$AL$7:$AL$955</definedName>
    <definedName name="H21概算J登録">'[6]改築（改築入力）＋沿環・結節点'!$V$7:$V$955</definedName>
    <definedName name="H21概算Kmax">'[6]改築（改築入力）＋沿環・結節点'!$BJ$7:$BJ$955</definedName>
    <definedName name="H21概算Kmin">'[6]改築（改築入力）＋沿環・結節点'!$AT$7:$AT$955</definedName>
    <definedName name="H21概算K登録">'[6]改築（改築入力）＋沿環・結節点'!$AD$7:$AD$955</definedName>
    <definedName name="H21概算バスJ登録">'[6]改築（改築入力）＋沿環・結節点'!$AA$7:$AA$955</definedName>
    <definedName name="H21概算バスK登録">'[6]改築（改築入力）＋沿環・結節点'!$AI$7:$AI$955</definedName>
    <definedName name="H21概算沿環J登録">'[6]改築（改築入力）＋沿環・結節点'!$Y$7:$Y$955</definedName>
    <definedName name="H21概算沿環K登録">'[6]改築（改築入力）＋沿環・結節点'!$AG$7:$AG$955</definedName>
    <definedName name="H21概算結節J登録">'[6]改築（改築入力）＋沿環・結節点'!$Z$7:$Z$955</definedName>
    <definedName name="H21概算結節K登録">'[6]改築（改築入力）＋沿環・結節点'!$AH$7:$AH$955</definedName>
    <definedName name="H21概算交安J登録">'[6]改築（改築入力）＋沿環・結節点'!$AC$7:$AC$955</definedName>
    <definedName name="H21概算交安K登録">'[6]改築（改築入力）＋沿環・結節点'!$AK$7:$AK$955</definedName>
    <definedName name="H21概算交円J登録">'[6]改築（改築入力）＋沿環・結節点'!$W$7:$W$955</definedName>
    <definedName name="H21概算交円K登録">'[6]改築（改築入力）＋沿環・結節点'!$AE$7:$AE$955</definedName>
    <definedName name="H21概算三大都市圏②" localSheetId="5">#REF!</definedName>
    <definedName name="H21概算三大都市圏②">#REF!</definedName>
    <definedName name="H21概算地連J登録">'[6]改築（改築入力）＋沿環・結節点'!$X$7:$X$955</definedName>
    <definedName name="H21概算地連K登録">'[6]改築（改築入力）＋沿環・結節点'!$AF$7:$AF$955</definedName>
    <definedName name="H21概算踏切J登録">'[6]改築（改築入力）＋沿環・結節点'!$AB$7:$AB$955</definedName>
    <definedName name="H21概算踏切K登録">'[6]改築（改築入力）＋沿環・結節点'!$AJ$7:$AJ$955</definedName>
    <definedName name="H21基本枠" localSheetId="5">#REF!</definedName>
    <definedName name="H21基本枠">#REF!</definedName>
    <definedName name="H21決定0.92J" localSheetId="5">#REF!</definedName>
    <definedName name="H21決定0.92J">#REF!</definedName>
    <definedName name="H21決定0.92K" localSheetId="5">#REF!</definedName>
    <definedName name="H21決定0.92K">#REF!</definedName>
    <definedName name="H21決定0.95J" localSheetId="5">#REF!</definedName>
    <definedName name="H21決定0.95J">#REF!</definedName>
    <definedName name="H21決定0.95K" localSheetId="5">#REF!</definedName>
    <definedName name="H21決定0.95K">#REF!</definedName>
    <definedName name="H21決定Jmax" localSheetId="5">#REF!</definedName>
    <definedName name="H21決定Jmax">#REF!</definedName>
    <definedName name="H21決定Jmin" localSheetId="5">#REF!</definedName>
    <definedName name="H21決定Jmin">#REF!</definedName>
    <definedName name="H21決定Kmax" localSheetId="5">#REF!</definedName>
    <definedName name="H21決定Kmax">#REF!</definedName>
    <definedName name="H21決定Kmin" localSheetId="5">#REF!</definedName>
    <definedName name="H21決定Kmin">#REF!</definedName>
    <definedName name="H21決定バス0.92J" localSheetId="5">#REF!</definedName>
    <definedName name="H21決定バス0.92J">#REF!</definedName>
    <definedName name="H21決定バス0.92K" localSheetId="5">#REF!</definedName>
    <definedName name="H21決定バス0.92K">#REF!</definedName>
    <definedName name="H21決定バス0.95J" localSheetId="5">#REF!</definedName>
    <definedName name="H21決定バス0.95J">#REF!</definedName>
    <definedName name="H21決定バス0.95K" localSheetId="5">#REF!</definedName>
    <definedName name="H21決定バス0.95K">#REF!</definedName>
    <definedName name="H21決定バスJ" localSheetId="5">#REF!</definedName>
    <definedName name="H21決定バスJ">#REF!</definedName>
    <definedName name="H21決定バスJmax" localSheetId="5">#REF!</definedName>
    <definedName name="H21決定バスJmax">#REF!</definedName>
    <definedName name="H21決定バスJmin" localSheetId="5">#REF!</definedName>
    <definedName name="H21決定バスJmin">#REF!</definedName>
    <definedName name="H21決定バスK" localSheetId="5">#REF!</definedName>
    <definedName name="H21決定バスK">#REF!</definedName>
    <definedName name="H21決定バスKmax" localSheetId="5">#REF!</definedName>
    <definedName name="H21決定バスKmax">#REF!</definedName>
    <definedName name="H21決定バスKmin" localSheetId="5">#REF!</definedName>
    <definedName name="H21決定バスKmin">#REF!</definedName>
    <definedName name="H21決定沿環0.92J" localSheetId="5">#REF!</definedName>
    <definedName name="H21決定沿環0.92J">#REF!</definedName>
    <definedName name="H21決定沿環0.92K" localSheetId="5">#REF!</definedName>
    <definedName name="H21決定沿環0.92K">#REF!</definedName>
    <definedName name="H21決定沿環0.95J" localSheetId="5">#REF!</definedName>
    <definedName name="H21決定沿環0.95J">#REF!</definedName>
    <definedName name="H21決定沿環0.95K" localSheetId="5">#REF!</definedName>
    <definedName name="H21決定沿環0.95K">#REF!</definedName>
    <definedName name="H21決定沿環J" localSheetId="5">#REF!</definedName>
    <definedName name="H21決定沿環J">#REF!</definedName>
    <definedName name="H21決定沿環Jmax" localSheetId="5">#REF!</definedName>
    <definedName name="H21決定沿環Jmax">#REF!</definedName>
    <definedName name="H21決定沿環Jmin" localSheetId="5">#REF!</definedName>
    <definedName name="H21決定沿環Jmin">#REF!</definedName>
    <definedName name="H21決定沿環K" localSheetId="5">#REF!</definedName>
    <definedName name="H21決定沿環K">#REF!</definedName>
    <definedName name="H21決定沿環Kmax" localSheetId="5">#REF!</definedName>
    <definedName name="H21決定沿環Kmax">#REF!</definedName>
    <definedName name="H21決定沿環Kmin" localSheetId="5">#REF!</definedName>
    <definedName name="H21決定沿環Kmin">#REF!</definedName>
    <definedName name="H21決定結節点0.92J" localSheetId="5">#REF!</definedName>
    <definedName name="H21決定結節点0.92J">#REF!</definedName>
    <definedName name="H21決定結節点0.92K" localSheetId="5">#REF!</definedName>
    <definedName name="H21決定結節点0.92K">#REF!</definedName>
    <definedName name="H21決定結節点0.95J" localSheetId="5">#REF!</definedName>
    <definedName name="H21決定結節点0.95J">#REF!</definedName>
    <definedName name="H21決定結節点0.95K" localSheetId="5">#REF!</definedName>
    <definedName name="H21決定結節点0.95K">#REF!</definedName>
    <definedName name="H21決定結節点J" localSheetId="5">#REF!</definedName>
    <definedName name="H21決定結節点J">#REF!</definedName>
    <definedName name="H21決定結節点Jmax" localSheetId="5">#REF!</definedName>
    <definedName name="H21決定結節点Jmax">#REF!</definedName>
    <definedName name="H21決定結節点Jmin" localSheetId="5">#REF!</definedName>
    <definedName name="H21決定結節点Jmin">#REF!</definedName>
    <definedName name="H21決定結節点K" localSheetId="5">#REF!</definedName>
    <definedName name="H21決定結節点K">#REF!</definedName>
    <definedName name="H21決定結節点Kmax" localSheetId="5">#REF!</definedName>
    <definedName name="H21決定結節点Kmax">#REF!</definedName>
    <definedName name="H21決定結節点Kmin" localSheetId="5">#REF!</definedName>
    <definedName name="H21決定結節点Kmin">#REF!</definedName>
    <definedName name="H21決定交安0.92J" localSheetId="5">#REF!</definedName>
    <definedName name="H21決定交安0.92J">#REF!</definedName>
    <definedName name="H21決定交安0.92K" localSheetId="5">#REF!</definedName>
    <definedName name="H21決定交安0.92K">#REF!</definedName>
    <definedName name="H21決定交安0.95J" localSheetId="5">#REF!</definedName>
    <definedName name="H21決定交安0.95J">#REF!</definedName>
    <definedName name="H21決定交安0.95K" localSheetId="5">#REF!</definedName>
    <definedName name="H21決定交安0.95K">#REF!</definedName>
    <definedName name="H21決定交安J" localSheetId="5">#REF!</definedName>
    <definedName name="H21決定交安J">#REF!</definedName>
    <definedName name="H21決定交安Jmax" localSheetId="5">#REF!</definedName>
    <definedName name="H21決定交安Jmax">#REF!</definedName>
    <definedName name="H21決定交安Jmin" localSheetId="5">#REF!</definedName>
    <definedName name="H21決定交安Jmin">#REF!</definedName>
    <definedName name="H21決定交安K" localSheetId="5">#REF!</definedName>
    <definedName name="H21決定交安K">#REF!</definedName>
    <definedName name="H21決定交安Kmax" localSheetId="5">#REF!</definedName>
    <definedName name="H21決定交安Kmax">#REF!</definedName>
    <definedName name="H21決定交安Kmin" localSheetId="5">#REF!</definedName>
    <definedName name="H21決定交安Kmin">#REF!</definedName>
    <definedName name="H21決定交円0.92J" localSheetId="5">#REF!</definedName>
    <definedName name="H21決定交円0.92J">#REF!</definedName>
    <definedName name="H21決定交円0.92K" localSheetId="5">#REF!</definedName>
    <definedName name="H21決定交円0.92K">#REF!</definedName>
    <definedName name="H21決定交円0.95J" localSheetId="5">#REF!</definedName>
    <definedName name="H21決定交円0.95J">#REF!</definedName>
    <definedName name="H21決定交円0.95K" localSheetId="5">#REF!</definedName>
    <definedName name="H21決定交円0.95K">#REF!</definedName>
    <definedName name="H21決定交円J" localSheetId="5">#REF!</definedName>
    <definedName name="H21決定交円J">#REF!</definedName>
    <definedName name="H21決定交円Jmax" localSheetId="5">#REF!</definedName>
    <definedName name="H21決定交円Jmax">#REF!</definedName>
    <definedName name="H21決定交円Jmin" localSheetId="5">#REF!</definedName>
    <definedName name="H21決定交円Jmin">#REF!</definedName>
    <definedName name="H21決定交円K" localSheetId="5">#REF!</definedName>
    <definedName name="H21決定交円K">#REF!</definedName>
    <definedName name="H21決定交円Kmax" localSheetId="5">#REF!</definedName>
    <definedName name="H21決定交円Kmax">#REF!</definedName>
    <definedName name="H21決定交円Kmin" localSheetId="5">#REF!</definedName>
    <definedName name="H21決定交円Kmin">#REF!</definedName>
    <definedName name="H21決定三環状番号" localSheetId="5">#REF!</definedName>
    <definedName name="H21決定三環状番号">#REF!</definedName>
    <definedName name="H21決定三環状名" localSheetId="5">#REF!</definedName>
    <definedName name="H21決定三環状名">#REF!</definedName>
    <definedName name="H21決定種別" localSheetId="5">#REF!</definedName>
    <definedName name="H21決定種別">#REF!</definedName>
    <definedName name="H21決定政令市名" localSheetId="5">#REF!</definedName>
    <definedName name="H21決定政令市名">#REF!</definedName>
    <definedName name="H21決定整備局名" localSheetId="5">#REF!</definedName>
    <definedName name="H21決定整備局名">#REF!</definedName>
    <definedName name="H21決定地連0.92J" localSheetId="5">#REF!</definedName>
    <definedName name="H21決定地連0.92J">#REF!</definedName>
    <definedName name="H21決定地連0.92K" localSheetId="5">#REF!</definedName>
    <definedName name="H21決定地連0.92K">#REF!</definedName>
    <definedName name="H21決定地連0.95J" localSheetId="5">#REF!</definedName>
    <definedName name="H21決定地連0.95J">#REF!</definedName>
    <definedName name="H21決定地連0.95K" localSheetId="5">#REF!</definedName>
    <definedName name="H21決定地連0.95K">#REF!</definedName>
    <definedName name="H21決定地連J" localSheetId="5">#REF!</definedName>
    <definedName name="H21決定地連J">#REF!</definedName>
    <definedName name="H21決定地連Jmax" localSheetId="5">#REF!</definedName>
    <definedName name="H21決定地連Jmax">#REF!</definedName>
    <definedName name="H21決定地連Jmin" localSheetId="5">#REF!</definedName>
    <definedName name="H21決定地連Jmin">#REF!</definedName>
    <definedName name="H21決定地連K" localSheetId="5">#REF!</definedName>
    <definedName name="H21決定地連K">#REF!</definedName>
    <definedName name="H21決定地連Kmax" localSheetId="5">#REF!</definedName>
    <definedName name="H21決定地連Kmax">#REF!</definedName>
    <definedName name="H21決定地連Kmin" localSheetId="5">#REF!</definedName>
    <definedName name="H21決定地連Kmin">#REF!</definedName>
    <definedName name="H21決定登録J" localSheetId="5">#REF!</definedName>
    <definedName name="H21決定登録J">#REF!</definedName>
    <definedName name="H21決定登録K" localSheetId="5">#REF!</definedName>
    <definedName name="H21決定登録K">#REF!</definedName>
    <definedName name="H21決定都道府県名" localSheetId="5">#REF!</definedName>
    <definedName name="H21決定都道府県名">#REF!</definedName>
    <definedName name="H21決定踏切0.92J" localSheetId="5">#REF!</definedName>
    <definedName name="H21決定踏切0.92J">#REF!</definedName>
    <definedName name="H21決定踏切0.92K" localSheetId="5">#REF!</definedName>
    <definedName name="H21決定踏切0.92K">#REF!</definedName>
    <definedName name="H21決定踏切0.95J" localSheetId="5">#REF!</definedName>
    <definedName name="H21決定踏切0.95J">#REF!</definedName>
    <definedName name="H21決定踏切0.95K" localSheetId="5">#REF!</definedName>
    <definedName name="H21決定踏切0.95K">#REF!</definedName>
    <definedName name="H21決定踏切J" localSheetId="5">#REF!</definedName>
    <definedName name="H21決定踏切J">#REF!</definedName>
    <definedName name="H21決定踏切Jmax" localSheetId="5">#REF!</definedName>
    <definedName name="H21決定踏切Jmax">#REF!</definedName>
    <definedName name="H21決定踏切Jmin" localSheetId="5">#REF!</definedName>
    <definedName name="H21決定踏切Jmin">#REF!</definedName>
    <definedName name="H21決定踏切K" localSheetId="5">#REF!</definedName>
    <definedName name="H21決定踏切K">#REF!</definedName>
    <definedName name="H21決定踏切Kmax" localSheetId="5">#REF!</definedName>
    <definedName name="H21決定踏切Kmax">#REF!</definedName>
    <definedName name="H21決定踏切Kmin" localSheetId="5">#REF!</definedName>
    <definedName name="H21決定踏切Kmin">#REF!</definedName>
    <definedName name="H21決定道路規格区分" localSheetId="5">#REF!</definedName>
    <definedName name="H21決定道路規格区分">#REF!</definedName>
    <definedName name="H21決定予算区分" localSheetId="5">#REF!</definedName>
    <definedName name="H21決定予算区分">#REF!</definedName>
    <definedName name="H21交安J" localSheetId="5">#REF!</definedName>
    <definedName name="H21交安J">#REF!</definedName>
    <definedName name="H21交円J" localSheetId="5">#REF!</definedName>
    <definedName name="H21交円J">#REF!</definedName>
    <definedName name="H21交連J" localSheetId="5">#REF!</definedName>
    <definedName name="H21交連J">#REF!</definedName>
    <definedName name="H21国債義務額" localSheetId="5">#REF!</definedName>
    <definedName name="H21国債義務額">#REF!</definedName>
    <definedName name="H21国債義務額J" localSheetId="5">#REF!</definedName>
    <definedName name="H21国債義務額J">#REF!</definedName>
    <definedName name="H21最大執行可能額" localSheetId="5">#REF!</definedName>
    <definedName name="H21最大執行可能額">#REF!</definedName>
    <definedName name="H21最大執行可能額K" localSheetId="5">#REF!</definedName>
    <definedName name="H21最大執行可能額K">#REF!</definedName>
    <definedName name="H21嵩上率" localSheetId="5">#REF!</definedName>
    <definedName name="H21嵩上率">#REF!</definedName>
    <definedName name="H21地連J" localSheetId="5">#REF!</definedName>
    <definedName name="H21地連J">#REF!</definedName>
    <definedName name="H21追加最低必要額" localSheetId="5">#REF!</definedName>
    <definedName name="H21追加最低必要額">#REF!</definedName>
    <definedName name="H21配分J" localSheetId="5">#REF!</definedName>
    <definedName name="H21配分J">#REF!</definedName>
    <definedName name="H21配分K" localSheetId="5">#REF!</definedName>
    <definedName name="H21配分K">#REF!</definedName>
    <definedName name="H21配分バスJ" localSheetId="5">#REF!</definedName>
    <definedName name="H21配分バスJ">#REF!</definedName>
    <definedName name="H21配分バスK" localSheetId="5">#REF!</definedName>
    <definedName name="H21配分バスK">#REF!</definedName>
    <definedName name="H21配分一有J" localSheetId="5">#REF!</definedName>
    <definedName name="H21配分一有J">#REF!</definedName>
    <definedName name="H21配分一有K" localSheetId="5">#REF!</definedName>
    <definedName name="H21配分一有K">#REF!</definedName>
    <definedName name="H21配分沿環J" localSheetId="5">#REF!</definedName>
    <definedName name="H21配分沿環J">#REF!</definedName>
    <definedName name="H21配分沿環K" localSheetId="5">#REF!</definedName>
    <definedName name="H21配分沿環K">#REF!</definedName>
    <definedName name="H21配分結節点J" localSheetId="5">#REF!</definedName>
    <definedName name="H21配分結節点J">#REF!</definedName>
    <definedName name="H21配分結節点K" localSheetId="5">#REF!</definedName>
    <definedName name="H21配分結節点K">#REF!</definedName>
    <definedName name="H21配分交安J" localSheetId="5">#REF!</definedName>
    <definedName name="H21配分交安J">#REF!</definedName>
    <definedName name="H21配分交安K" localSheetId="5">#REF!</definedName>
    <definedName name="H21配分交安K">#REF!</definedName>
    <definedName name="H21配分交円J" localSheetId="5">#REF!</definedName>
    <definedName name="H21配分交円J">#REF!</definedName>
    <definedName name="H21配分交円K" localSheetId="5">#REF!</definedName>
    <definedName name="H21配分交円K">#REF!</definedName>
    <definedName name="H21配分地連J" localSheetId="5">#REF!</definedName>
    <definedName name="H21配分地連J">#REF!</definedName>
    <definedName name="H21配分地連K" localSheetId="5">#REF!</definedName>
    <definedName name="H21配分地連K">#REF!</definedName>
    <definedName name="H21配分踏切J" localSheetId="5">#REF!</definedName>
    <definedName name="H21配分踏切J">#REF!</definedName>
    <definedName name="H21配分踏切K" localSheetId="5">#REF!</definedName>
    <definedName name="H21配分踏切K">#REF!</definedName>
    <definedName name="H21要求額" localSheetId="5">#REF!</definedName>
    <definedName name="H21要求額">#REF!</definedName>
    <definedName name="H22バスJmax" localSheetId="5">#REF!</definedName>
    <definedName name="H22バスJmax">#REF!</definedName>
    <definedName name="H22バスJmin" localSheetId="5">#REF!</definedName>
    <definedName name="H22バスJmin">#REF!</definedName>
    <definedName name="H22バスKmax" localSheetId="5">#REF!</definedName>
    <definedName name="H22バスKmax">#REF!</definedName>
    <definedName name="H22バスKmin" localSheetId="5">#REF!</definedName>
    <definedName name="H22バスKmin">#REF!</definedName>
    <definedName name="H22沿環Jmax" localSheetId="5">#REF!</definedName>
    <definedName name="H22沿環Jmax">#REF!</definedName>
    <definedName name="H22沿環Jmin" localSheetId="5">#REF!</definedName>
    <definedName name="H22沿環Jmin">#REF!</definedName>
    <definedName name="H22沿環Kmax" localSheetId="5">#REF!</definedName>
    <definedName name="H22沿環Kmax">#REF!</definedName>
    <definedName name="H22沿環Kmin" localSheetId="5">#REF!</definedName>
    <definedName name="H22沿環Kmin">#REF!</definedName>
    <definedName name="H22規格区分">'[3]箇所表（施策編）'!$AA$21:$AA$1053</definedName>
    <definedName name="H22供用必要額" localSheetId="5">#REF!</definedName>
    <definedName name="H22供用必要額">#REF!</definedName>
    <definedName name="H22決定Kmax" localSheetId="5">#REF!</definedName>
    <definedName name="H22決定Kmax">#REF!</definedName>
    <definedName name="H22結節Jmax" localSheetId="5">#REF!</definedName>
    <definedName name="H22結節Jmax">#REF!</definedName>
    <definedName name="H22結節Jmin" localSheetId="5">#REF!</definedName>
    <definedName name="H22結節Jmin">#REF!</definedName>
    <definedName name="H22結節Kmax" localSheetId="5">#REF!</definedName>
    <definedName name="H22結節Kmax">#REF!</definedName>
    <definedName name="H22結節Kmin" localSheetId="5">#REF!</definedName>
    <definedName name="H22結節Kmin">#REF!</definedName>
    <definedName name="H22交安Jmax" localSheetId="5">#REF!</definedName>
    <definedName name="H22交安Jmax">#REF!</definedName>
    <definedName name="H22交安Jmin" localSheetId="5">#REF!</definedName>
    <definedName name="H22交安Jmin">#REF!</definedName>
    <definedName name="H22交安Kmax" localSheetId="5">#REF!</definedName>
    <definedName name="H22交安Kmax">#REF!</definedName>
    <definedName name="H22交安Kmin" localSheetId="5">#REF!</definedName>
    <definedName name="H22交安Kmin">#REF!</definedName>
    <definedName name="H22交円Jmax" localSheetId="5">#REF!</definedName>
    <definedName name="H22交円Jmax">#REF!</definedName>
    <definedName name="H22交円Jmin" localSheetId="5">#REF!</definedName>
    <definedName name="H22交円Jmin">#REF!</definedName>
    <definedName name="H22交円Kmax" localSheetId="5">#REF!</definedName>
    <definedName name="H22交円Kmax">#REF!</definedName>
    <definedName name="H22交円Kmin" localSheetId="5">#REF!</definedName>
    <definedName name="H22交円Kmin">#REF!</definedName>
    <definedName name="H22合計Jmax" localSheetId="5">#REF!</definedName>
    <definedName name="H22合計Jmax">#REF!</definedName>
    <definedName name="H22合計Jmin" localSheetId="5">#REF!</definedName>
    <definedName name="H22合計Jmin">#REF!</definedName>
    <definedName name="H22合計Kmax" localSheetId="5">#REF!</definedName>
    <definedName name="H22合計Kmax">#REF!</definedName>
    <definedName name="H22合計Kmin" localSheetId="5">#REF!</definedName>
    <definedName name="H22合計Kmin">#REF!</definedName>
    <definedName name="H22種別">'[3]箇所表（施策編）'!$Y$21:$Y$1053</definedName>
    <definedName name="H22地連Jmax" localSheetId="5">#REF!</definedName>
    <definedName name="H22地連Jmax">#REF!</definedName>
    <definedName name="H22地連Jmin" localSheetId="5">#REF!</definedName>
    <definedName name="H22地連Jmin">#REF!</definedName>
    <definedName name="H22地連Kmax" localSheetId="5">#REF!</definedName>
    <definedName name="H22地連Kmax">#REF!</definedName>
    <definedName name="H22地連Kmin" localSheetId="5">#REF!</definedName>
    <definedName name="H22地連Kmin">#REF!</definedName>
    <definedName name="H22踏切Jmax" localSheetId="5">#REF!</definedName>
    <definedName name="H22踏切Jmax">#REF!</definedName>
    <definedName name="H22踏切Jmin" localSheetId="5">#REF!</definedName>
    <definedName name="H22踏切Jmin">#REF!</definedName>
    <definedName name="H22踏切Kmax" localSheetId="5">#REF!</definedName>
    <definedName name="H22踏切Kmax">#REF!</definedName>
    <definedName name="H22踏切Kmin" localSheetId="5">#REF!</definedName>
    <definedName name="H22踏切Kmin">#REF!</definedName>
    <definedName name="H22本番J">'[3]箇所表（施策編）'!$AK$21:$AK$1053</definedName>
    <definedName name="H22本番K" localSheetId="5">#REF!</definedName>
    <definedName name="H22本番K">#REF!</definedName>
    <definedName name="H22本番バスJ" localSheetId="5">#REF!</definedName>
    <definedName name="H22本番バスJ">#REF!</definedName>
    <definedName name="H22本番バスK" localSheetId="5">#REF!</definedName>
    <definedName name="H22本番バスK">#REF!</definedName>
    <definedName name="H22本番沿環J" localSheetId="5">#REF!</definedName>
    <definedName name="H22本番沿環J">#REF!</definedName>
    <definedName name="H22本番沿環K" localSheetId="5">#REF!</definedName>
    <definedName name="H22本番沿環K">#REF!</definedName>
    <definedName name="H22本番結節J" localSheetId="5">#REF!</definedName>
    <definedName name="H22本番結節J">#REF!</definedName>
    <definedName name="H22本番結節K" localSheetId="5">#REF!</definedName>
    <definedName name="H22本番結節K">#REF!</definedName>
    <definedName name="H22本番交安J" localSheetId="5">#REF!</definedName>
    <definedName name="H22本番交安J">#REF!</definedName>
    <definedName name="H22本番交安K" localSheetId="5">#REF!</definedName>
    <definedName name="H22本番交安K">#REF!</definedName>
    <definedName name="H22本番交円J" localSheetId="5">#REF!</definedName>
    <definedName name="H22本番交円J">#REF!</definedName>
    <definedName name="H22本番交円K" localSheetId="5">#REF!</definedName>
    <definedName name="H22本番交円K">#REF!</definedName>
    <definedName name="H22本番地連J" localSheetId="5">#REF!</definedName>
    <definedName name="H22本番地連J">#REF!</definedName>
    <definedName name="H22本番地連K" localSheetId="5">#REF!</definedName>
    <definedName name="H22本番地連K">#REF!</definedName>
    <definedName name="H22本番踏切J" localSheetId="5">#REF!</definedName>
    <definedName name="H22本番踏切J">#REF!</definedName>
    <definedName name="H22本番踏切K" localSheetId="5">#REF!</definedName>
    <definedName name="H22本番踏切K">#REF!</definedName>
    <definedName name="H22予算区分">'[3]箇所表（施策編）'!$Z$21:$Z$1053</definedName>
    <definedName name="H22練習K" localSheetId="5">#REF!</definedName>
    <definedName name="H22練習K">#REF!</definedName>
    <definedName name="H22練習バスJ" localSheetId="5">#REF!</definedName>
    <definedName name="H22練習バスJ">#REF!</definedName>
    <definedName name="H22練習バスK" localSheetId="5">#REF!</definedName>
    <definedName name="H22練習バスK">#REF!</definedName>
    <definedName name="H22練習沿環J" localSheetId="5">#REF!</definedName>
    <definedName name="H22練習沿環J">#REF!</definedName>
    <definedName name="H22練習沿環K" localSheetId="5">#REF!</definedName>
    <definedName name="H22練習沿環K">#REF!</definedName>
    <definedName name="H22練習結節J" localSheetId="5">#REF!</definedName>
    <definedName name="H22練習結節J">#REF!</definedName>
    <definedName name="H22練習結節K" localSheetId="5">#REF!</definedName>
    <definedName name="H22練習結節K">#REF!</definedName>
    <definedName name="H22練習交安J" localSheetId="5">#REF!</definedName>
    <definedName name="H22練習交安J">#REF!</definedName>
    <definedName name="H22練習交安K" localSheetId="5">#REF!</definedName>
    <definedName name="H22練習交安K">#REF!</definedName>
    <definedName name="H22練習交円J" localSheetId="5">#REF!</definedName>
    <definedName name="H22練習交円J">#REF!</definedName>
    <definedName name="H22練習交円K" localSheetId="5">#REF!</definedName>
    <definedName name="H22練習交円K">#REF!</definedName>
    <definedName name="H22練習交円K１" localSheetId="5">#REF!</definedName>
    <definedName name="H22練習交円K１">#REF!</definedName>
    <definedName name="H22練習地連J" localSheetId="5">#REF!</definedName>
    <definedName name="H22練習地連J">#REF!</definedName>
    <definedName name="H22練習地連K" localSheetId="5">#REF!</definedName>
    <definedName name="H22練習地連K">#REF!</definedName>
    <definedName name="H22練習踏切J" localSheetId="5">#REF!</definedName>
    <definedName name="H22練習踏切J">#REF!</definedName>
    <definedName name="H22練習踏切K" localSheetId="5">#REF!</definedName>
    <definedName name="H22練習踏切K">#REF!</definedName>
    <definedName name="H23供用必要額" localSheetId="5">#REF!</definedName>
    <definedName name="H23供用必要額">#REF!</definedName>
    <definedName name="H24以降供用必要額" localSheetId="5">#REF!</definedName>
    <definedName name="H24以降供用必要額">#REF!</definedName>
    <definedName name="H24決定" localSheetId="5">#REF!</definedName>
    <definedName name="H24決定">#REF!</definedName>
    <definedName name="H9事業費" localSheetId="5">#REF!</definedName>
    <definedName name="H9事業費">#REF!</definedName>
    <definedName name="ＪＫＨ19種別">[7]JK用!$I$5:$I$835</definedName>
    <definedName name="ＪＫＨ19道路規格区分">[7]JK用!$K$5:$K$835</definedName>
    <definedName name="JK区分" localSheetId="5">[8]work_area!$C$13</definedName>
    <definedName name="JK区分">[9]work_area!$C$8</definedName>
    <definedName name="kaisyaｺｰﾄﾞ" localSheetId="5">#REF!</definedName>
    <definedName name="kaisyaｺｰﾄﾞ">#REF!</definedName>
    <definedName name="kaitiku2">#N/A</definedName>
    <definedName name="ｋｄさふぃうあおいｊｆｈ">#N/A</definedName>
    <definedName name="kou">[10]工種コード表!$A$2:$B$55</definedName>
    <definedName name="_xlnm.Print_Area" localSheetId="5">'980億ベース'!$A$1:$CX$87</definedName>
    <definedName name="_xlnm.Print_Area" localSheetId="4">'N・改(内) (作業)'!$A$1:$P$417</definedName>
    <definedName name="_xlnm.Print_Area" localSheetId="1">'直轄事業（H31）'!$A$1:$G$412</definedName>
    <definedName name="_xlnm.Print_Area" localSheetId="0">'直轄事業（R2）'!$A$1:$G$405</definedName>
    <definedName name="_xlnm.Print_Area">#REF!</definedName>
    <definedName name="_xlnm.Print_Titles" localSheetId="4">'N・改(内) (作業)'!$1:$6</definedName>
    <definedName name="_xlnm.Print_Titles" localSheetId="1">'直轄事業（H31）'!$1:$2</definedName>
    <definedName name="_xlnm.Print_Titles" localSheetId="0">'直轄事業（R2）'!$1:$2</definedName>
    <definedName name="sss">#N/A</definedName>
    <definedName name="ssss">#N/A</definedName>
    <definedName name="sssss">#N/A</definedName>
    <definedName name="X">[11]工種コード表!$A$2:$B$55</definedName>
    <definedName name="ｚ" localSheetId="5">#REF!</definedName>
    <definedName name="ｚ">#REF!</definedName>
    <definedName name="あ">#N/A</definedName>
    <definedName name="ああ">#N/A</definedName>
    <definedName name="あああ" localSheetId="5">#REF!</definedName>
    <definedName name="あああ">#REF!</definedName>
    <definedName name="ああああ">#N/A</definedName>
    <definedName name="あああああ" localSheetId="5">#REF!</definedName>
    <definedName name="あああああ">#REF!</definedName>
    <definedName name="あああああああ" localSheetId="5">#REF!</definedName>
    <definedName name="あああああああ">#REF!</definedName>
    <definedName name="ああああああああ" localSheetId="5">#REF!</definedName>
    <definedName name="ああああああああ">#REF!</definedName>
    <definedName name="あいう" localSheetId="5">#REF!</definedName>
    <definedName name="あいう">#REF!</definedName>
    <definedName name="ｱｸｾｽ">[12]リスト!$R$7:$R$8</definedName>
    <definedName name="い">#N/A</definedName>
    <definedName name="いｊ" localSheetId="5">#REF!</definedName>
    <definedName name="いｊ">#REF!</definedName>
    <definedName name="いｓどいあｆ４" localSheetId="5">#REF!</definedName>
    <definedName name="いｓどいあｆ４">#REF!</definedName>
    <definedName name="う">#N/A</definedName>
    <definedName name="き" localSheetId="5">#REF!</definedName>
    <definedName name="き">#REF!</definedName>
    <definedName name="きき">#N/A</definedName>
    <definedName name="ぐ" localSheetId="5">#REF!</definedName>
    <definedName name="ぐ">#REF!</definedName>
    <definedName name="クリック">#N/A</definedName>
    <definedName name="クリック２">#N/A</definedName>
    <definedName name="こ４">'[13]箇所表（施策編）'!$EO$21:$EO$1053</definedName>
    <definedName name="さ">#N/A</definedName>
    <definedName name="さｆだ">#N/A</definedName>
    <definedName name="さい" localSheetId="5">#REF!</definedName>
    <definedName name="さい">#REF!</definedName>
    <definedName name="さいう" localSheetId="5">#REF!</definedName>
    <definedName name="さいう">#REF!</definedName>
    <definedName name="じ">#N/A</definedName>
    <definedName name="シェア①" localSheetId="5">#REF!</definedName>
    <definedName name="シェア①">#REF!</definedName>
    <definedName name="シェア②" localSheetId="5">#REF!</definedName>
    <definedName name="シェア②">#REF!</definedName>
    <definedName name="シェア③" localSheetId="5">#REF!</definedName>
    <definedName name="シェア③">#REF!</definedName>
    <definedName name="シェア④" localSheetId="5">#REF!</definedName>
    <definedName name="シェア④">#REF!</definedName>
    <definedName name="シェア⑤" localSheetId="5">#REF!</definedName>
    <definedName name="シェア⑤">#REF!</definedName>
    <definedName name="シェア⑥" localSheetId="5">#REF!</definedName>
    <definedName name="シェア⑥">#REF!</definedName>
    <definedName name="じじ">#N/A</definedName>
    <definedName name="じょｊ" localSheetId="5">#REF!</definedName>
    <definedName name="じょｊ">#REF!</definedName>
    <definedName name="じょいｊ７" localSheetId="5">#REF!</definedName>
    <definedName name="じょいｊ７">#REF!</definedName>
    <definedName name="スノートピア_事業" localSheetId="5">#REF!</definedName>
    <definedName name="スノートピア_事業">#REF!</definedName>
    <definedName name="ゼロ国債">[14]work_area!$C$24</definedName>
    <definedName name="ゼロ国費" localSheetId="5">#REF!</definedName>
    <definedName name="ゼロ国費">#REF!</definedName>
    <definedName name="ゼロ事業費" localSheetId="5">#REF!</definedName>
    <definedName name="ゼロ事業費">#REF!</definedName>
    <definedName name="っｊ" localSheetId="5">#REF!</definedName>
    <definedName name="っｊ">#REF!</definedName>
    <definedName name="っｋ" localSheetId="5">#REF!</definedName>
    <definedName name="っｋ">#REF!</definedName>
    <definedName name="で" localSheetId="5">#REF!</definedName>
    <definedName name="で">#REF!</definedName>
    <definedName name="データ範囲" localSheetId="5">#REF!</definedName>
    <definedName name="データ範囲">#REF!</definedName>
    <definedName name="にう" localSheetId="5">#REF!</definedName>
    <definedName name="にう">#REF!</definedName>
    <definedName name="バス路線" localSheetId="5">#REF!</definedName>
    <definedName name="バス路線">#REF!</definedName>
    <definedName name="バリア_フリー" localSheetId="5">#REF!</definedName>
    <definedName name="バリア_フリー">#REF!</definedName>
    <definedName name="バリアフリー歩道空間">'[3]箇所表（施策編）'!$GF$21:$GF$1053</definedName>
    <definedName name="バリアフリー歩道空間うち主要駅周辺">'[3]箇所表（施策編）'!$GG$21:$GG$1053</definedName>
    <definedName name="フェーズ">[15]work_area!$C$11</definedName>
    <definedName name="ぽぽ" localSheetId="5">#REF!</definedName>
    <definedName name="ぽぽ">#REF!</definedName>
    <definedName name="まとめ">#N/A</definedName>
    <definedName name="マルチモーダル">'[3]箇所表（施策編）'!$EH$21:$EH$1053</definedName>
    <definedName name="旭川" localSheetId="5">#REF!</definedName>
    <definedName name="旭川">#REF!</definedName>
    <definedName name="旭入力">[16]路線別!$H$127:$I$136,[16]路線別!$K$127:$M$136,[16]路線別!$E$127:$F$136</definedName>
    <definedName name="維持修繕費">#N/A</definedName>
    <definedName name="維修雪交" localSheetId="5">#REF!</definedName>
    <definedName name="維修雪交">#REF!</definedName>
    <definedName name="一" localSheetId="5">#REF!</definedName>
    <definedName name="一">#REF!</definedName>
    <definedName name="迂回路" localSheetId="5">#REF!</definedName>
    <definedName name="迂回路">#REF!</definedName>
    <definedName name="駅前広場">'[3]箇所表（施策編）'!$EL$21:$EL$1053</definedName>
    <definedName name="延長_単位" localSheetId="5">#REF!</definedName>
    <definedName name="延長_単位">#REF!</definedName>
    <definedName name="沿道区分" localSheetId="5">#REF!</definedName>
    <definedName name="沿道区分">#REF!</definedName>
    <definedName name="加工" localSheetId="5">#REF!</definedName>
    <definedName name="加工">#REF!</definedName>
    <definedName name="河路カウンタ" localSheetId="5">#REF!</definedName>
    <definedName name="河路カウンタ">#REF!</definedName>
    <definedName name="箇所カウンタ" localSheetId="5">#REF!</definedName>
    <definedName name="箇所カウンタ">#REF!</definedName>
    <definedName name="箇所コード" localSheetId="5">#REF!</definedName>
    <definedName name="箇所コード">#REF!</definedName>
    <definedName name="箇所名" localSheetId="5">#REF!</definedName>
    <definedName name="箇所名">#REF!</definedName>
    <definedName name="課">[12]リスト!$N$7:$N$14</definedName>
    <definedName name="会社コード">"kaisyaｺｰﾄﾞ"</definedName>
    <definedName name="会社リスト">"kaisyaﾘｽﾄ"</definedName>
    <definedName name="回数">[17]work_area!$C$12</definedName>
    <definedName name="改築2">#N/A</definedName>
    <definedName name="開建">[12]リスト!$J$7:$J$16</definedName>
    <definedName name="完成_年度" localSheetId="5">#REF!</definedName>
    <definedName name="完成_年度">#REF!</definedName>
    <definedName name="完成延長__２年前まで" localSheetId="5">#REF!</definedName>
    <definedName name="完成延長__２年前まで">#REF!</definedName>
    <definedName name="完成延長__前年度" localSheetId="5">#REF!</definedName>
    <definedName name="完成延長__前年度">#REF!</definedName>
    <definedName name="完成延長__当該年度" localSheetId="5">#REF!</definedName>
    <definedName name="完成延長__当該年度">#REF!</definedName>
    <definedName name="完成後の_事業区間_除雪費" localSheetId="5">#REF!</definedName>
    <definedName name="完成後の_事業区間_除雪費">#REF!</definedName>
    <definedName name="管理フォーマット">"エディット 111"</definedName>
    <definedName name="観光地アクセス">'[3]箇所表（施策編）'!$FD$21:$FD$1053</definedName>
    <definedName name="基礎表入力">[18]基礎維持!$E$24:$E$25,[18]基礎維持!$E$28,[18]基礎維持!$E$31:$E$33,[18]基礎維持!$E$40:$E$41,[18]基礎維持!$O$40:$O$41,[18]基礎維持!$O$31:$O$33,[18]基礎維持!$O$28,[18]基礎維持!$O$24:$O$25</definedName>
    <definedName name="既・未">[12]リスト!$H$7:$H$8</definedName>
    <definedName name="記録_年度" localSheetId="5">#REF!</definedName>
    <definedName name="記録_年度">#REF!</definedName>
    <definedName name="京都第二外環状">'[19]改築+沿環・結節点'!$GY$21:$GY$1053</definedName>
    <definedName name="京奈和">'[19]改築+沿環・結節点'!$GV$21:$GV$1053</definedName>
    <definedName name="橋梁更新">'[3]箇所表（施策編）'!$FO$21:$FO$1053</definedName>
    <definedName name="緊急" localSheetId="5">#REF!</definedName>
    <definedName name="緊急">#REF!</definedName>
    <definedName name="緊急輸送" localSheetId="5">#REF!</definedName>
    <definedName name="緊急輸送">#REF!</definedName>
    <definedName name="緊急輸送_道路" localSheetId="5">#REF!</definedName>
    <definedName name="緊急輸送_道路">#REF!</definedName>
    <definedName name="空港10分未達成">[20]H20決定DB!$FM$7:$FM$915</definedName>
    <definedName name="空港アクセス">'[3]箇所表（施策編）'!$EA$21:$EA$1053</definedName>
    <definedName name="空港港湾１０分アクセス未達成">'[3]箇所表（施策編）'!$EC$21:$EC$1053</definedName>
    <definedName name="空港港湾アクセス">'[3]箇所表（施策編）'!$DZ$21:$DZ$1053</definedName>
    <definedName name="釧入力">[16]路線別!$H$203:$I$214,[16]路線別!$K$203:$M$214,[16]路線別!$E$203:$F$214</definedName>
    <definedName name="釧路" localSheetId="5">#REF!</definedName>
    <definedName name="釧路">#REF!</definedName>
    <definedName name="係">[12]リスト!$P$7:$P$13</definedName>
    <definedName name="決定１．１">#N/A</definedName>
    <definedName name="圏央道">'[19]改築+沿環・結節点'!$GU$21:$GU$1053</definedName>
    <definedName name="建設部">[21]Sheet8!$A$2:$B$11</definedName>
    <definedName name="現拡BP">'[3]箇所表（施策編）'!$BI$21:$BI$1053</definedName>
    <definedName name="孤立" localSheetId="5">#REF!</definedName>
    <definedName name="孤立">#REF!</definedName>
    <definedName name="孤立発生" localSheetId="5">#REF!</definedName>
    <definedName name="孤立発生">#REF!</definedName>
    <definedName name="交安改築歩道除き">'[3]箇所表（施策編）'!$FZ$21:$FZ$1053</definedName>
    <definedName name="交通量" localSheetId="5">#REF!</definedName>
    <definedName name="交通量">#REF!</definedName>
    <definedName name="公共交通支援">'[3]箇所表（施策編）'!$EM$21:$EM$1053</definedName>
    <definedName name="公表年度" localSheetId="5">#REF!</definedName>
    <definedName name="公表年度">#REF!</definedName>
    <definedName name="工">[22]工種コード表!$A$2:$B$55</definedName>
    <definedName name="工区" localSheetId="5">#REF!</definedName>
    <definedName name="工区">#REF!</definedName>
    <definedName name="工事発注計画状況表ボタン_Click">#N/A</definedName>
    <definedName name="工種" localSheetId="5">#REF!</definedName>
    <definedName name="工種">#REF!</definedName>
    <definedName name="工種単位">[23]工種コード表!$A$2:$G$59</definedName>
    <definedName name="工単">[22]工種コード表!$A$2:$G$55</definedName>
    <definedName name="工単位">[22]工種コード表!$E$2:$G$55</definedName>
    <definedName name="港湾10分未達成">[20]H20決定DB!$FN$7:$FN$915</definedName>
    <definedName name="港湾アクセス">'[3]箇所表（施策編）'!$EB$21:$EB$1053</definedName>
    <definedName name="高規格ICアクセス">'[3]箇所表（施策編）'!$FB$21:$FB$1053</definedName>
    <definedName name="高次医療アクセス">'[3]箇所表（施策編）'!$FE$21:$FE$1053</definedName>
    <definedName name="国際コンテナ支障区間">'[3]箇所表（施策編）'!$EF$21:$EF$1053</definedName>
    <definedName name="国際競争力強化">'[3]箇所表（施策編）'!$EG$21:$EG$1053</definedName>
    <definedName name="国際物流">'[3]箇所表（施策編）'!$ED$21:$ED$1053</definedName>
    <definedName name="国費" localSheetId="5">#REF!</definedName>
    <definedName name="国費">#REF!</definedName>
    <definedName name="国費①" localSheetId="5">#REF!</definedName>
    <definedName name="国費①">#REF!</definedName>
    <definedName name="国費②" localSheetId="5">#REF!</definedName>
    <definedName name="国費②">#REF!</definedName>
    <definedName name="国費③" localSheetId="5">#REF!</definedName>
    <definedName name="国費③">#REF!</definedName>
    <definedName name="国費率" localSheetId="5">#REF!</definedName>
    <definedName name="国費率">#REF!</definedName>
    <definedName name="最大_累加_降雪深" localSheetId="5">#REF!</definedName>
    <definedName name="最大_累加_降雪深">#REF!</definedName>
    <definedName name="細">[22]工種コード表!$E$2:$F$55</definedName>
    <definedName name="細別">[23]工種コード表!$E$2:$F$59</definedName>
    <definedName name="細別単位">[23]工種コード表!$E$2:$G$59</definedName>
    <definedName name="札入力">[16]路線別!$H$56:$I$71,[16]路線別!$K$56:$M$71,[16]路線別!$E$56:$F$71</definedName>
    <definedName name="札幌" localSheetId="5">#REF!</definedName>
    <definedName name="札幌">#REF!</definedName>
    <definedName name="三環状">'[3]箇所表（施策編）'!$AL$21:$AL$1053</definedName>
    <definedName name="三環状番号" localSheetId="5">#REF!</definedName>
    <definedName name="三環状番号">#REF!</definedName>
    <definedName name="三環状名" localSheetId="5">#REF!</definedName>
    <definedName name="三環状名">#REF!</definedName>
    <definedName name="子事業分類11">[14]work_area!$G$10</definedName>
    <definedName name="子事業分類12">[14]work_area!$G$11</definedName>
    <definedName name="子事業分類13">[14]work_area!$G$12</definedName>
    <definedName name="子事業分類14">[14]work_area!$G$13</definedName>
    <definedName name="子事業分類15">[14]work_area!$G$14</definedName>
    <definedName name="子事業分類16">[14]work_area!$G$15</definedName>
    <definedName name="子事業分類21">[14]work_area!$G$16</definedName>
    <definedName name="市町村" localSheetId="5">#REF!</definedName>
    <definedName name="市町村">#REF!</definedName>
    <definedName name="市町村_コード" localSheetId="5">#REF!</definedName>
    <definedName name="市町村_コード">#REF!</definedName>
    <definedName name="支庁">[12]リスト!$F$7:$F$20</definedName>
    <definedName name="施工場所" localSheetId="5">#REF!</definedName>
    <definedName name="施工場所">#REF!</definedName>
    <definedName name="施策" localSheetId="5">#REF!</definedName>
    <definedName name="施策">#REF!</definedName>
    <definedName name="施策小分類" localSheetId="5">#REF!</definedName>
    <definedName name="施策小分類">#REF!</definedName>
    <definedName name="施策分類" localSheetId="5">#REF!</definedName>
    <definedName name="施策分類">#REF!</definedName>
    <definedName name="死傷事故率②">'[3]箇所表（施策編）'!$GB$21:$GB$1053</definedName>
    <definedName name="事課カウンタ" localSheetId="5">#REF!</definedName>
    <definedName name="事課カウンタ">#REF!</definedName>
    <definedName name="事業_区分_番号" localSheetId="5">#REF!</definedName>
    <definedName name="事業_区分_番号">#REF!</definedName>
    <definedName name="事業ｕｎｉｔリスト">"jiunitﾘｽﾄ"</definedName>
    <definedName name="事業化_年度" localSheetId="5">#REF!</definedName>
    <definedName name="事業化_年度">#REF!</definedName>
    <definedName name="事業箇所名">[12]リスト!$B$7:$B$148</definedName>
    <definedName name="事業区間_延長" localSheetId="5">#REF!</definedName>
    <definedName name="事業区間_延長">#REF!</definedName>
    <definedName name="事業区間_除雪費" localSheetId="5">#REF!</definedName>
    <definedName name="事業区間_除雪費">#REF!</definedName>
    <definedName name="事業区分">[17]work_area!$C$13</definedName>
    <definedName name="事業区分番号" localSheetId="5">#REF!</definedName>
    <definedName name="事業区分番号">#REF!</definedName>
    <definedName name="事業区分名" localSheetId="5">#REF!</definedName>
    <definedName name="事業区分名">#REF!</definedName>
    <definedName name="事業費" localSheetId="5">#REF!</definedName>
    <definedName name="事業費">#REF!</definedName>
    <definedName name="事業費①" localSheetId="5">#REF!</definedName>
    <definedName name="事業費①">#REF!</definedName>
    <definedName name="事業費②" localSheetId="5">#REF!</definedName>
    <definedName name="事業費②">#REF!</definedName>
    <definedName name="事業費③" localSheetId="5">#REF!</definedName>
    <definedName name="事業費③">#REF!</definedName>
    <definedName name="事故危険箇所対策">'[3]箇所表（施策編）'!$GC$21:$GC$1053</definedName>
    <definedName name="事前_通行規制" localSheetId="5">#REF!</definedName>
    <definedName name="事前_通行規制">#REF!</definedName>
    <definedName name="事務所">[12]リスト!$L$7:$L$40</definedName>
    <definedName name="自転車利用環境整備">'[3]箇所表（施策編）'!$GD$21:$GD$1053</definedName>
    <definedName name="室入力">[16]路線別!$H$109:$I$119,[16]路線別!$K$109:$M$119,[16]路線別!$E$109:$F$119</definedName>
    <definedName name="室蘭" localSheetId="5">#REF!</definedName>
    <definedName name="室蘭">#REF!</definedName>
    <definedName name="実績月from">"エディット 100"</definedName>
    <definedName name="実績月to">"エディット 106"</definedName>
    <definedName name="実績年from">"エディット 98"</definedName>
    <definedName name="実績年to">"エディット 104"</definedName>
    <definedName name="種単">[22]工種コード表!$C$2:$G$55</definedName>
    <definedName name="種別">[23]工種コード表!$C$2:$D$59</definedName>
    <definedName name="種別単位">[23]工種コード表!$C$2:$G$59</definedName>
    <definedName name="秋期_旅行_速度" localSheetId="5">#REF!</definedName>
    <definedName name="秋期_旅行_速度">#REF!</definedName>
    <definedName name="重点化枠">[17]work_area!$C$17</definedName>
    <definedName name="処理段階">[24]work_area!$C$5</definedName>
    <definedName name="小樽" localSheetId="5">#REF!</definedName>
    <definedName name="小樽">#REF!</definedName>
    <definedName name="小入力">[16]路線別!$H$78:$I$83,[16]路線別!$K$78:$M$83,[16]路線別!$E$78:$F$83</definedName>
    <definedName name="小枠111">[25]構成表!$F$11</definedName>
    <definedName name="小枠112">[25]構成表!$F$12</definedName>
    <definedName name="小枠113">[25]構成表!$F$13</definedName>
    <definedName name="小枠114">[25]構成表!$F$14</definedName>
    <definedName name="松江">#N/A</definedName>
    <definedName name="新設・更新" localSheetId="5">#REF!</definedName>
    <definedName name="新設・更新">#REF!</definedName>
    <definedName name="震災対策うち３プロ">'[3]箇所表（施策編）'!$FT$21:$FT$1053</definedName>
    <definedName name="震災対策うち耐震補強">'[3]箇所表（施策編）'!$FU$21:$FU$1053</definedName>
    <definedName name="嵩上１８" localSheetId="5">#REF!</definedName>
    <definedName name="嵩上１８">#REF!</definedName>
    <definedName name="整備局" localSheetId="5">#REF!</definedName>
    <definedName name="整備局">#REF!</definedName>
    <definedName name="整備局名" localSheetId="5">#REF!</definedName>
    <definedName name="整備局名">#REF!</definedName>
    <definedName name="生活幹線道路">'[3]箇所表（施策編）'!$FF$21:$FF$1053</definedName>
    <definedName name="生命線道路">'[3]箇所表（施策編）'!$FV$21:$FV$1053</definedName>
    <definedName name="雪みち計画" localSheetId="5">#REF!</definedName>
    <definedName name="雪みち計画">#REF!</definedName>
    <definedName name="雪寒地域" localSheetId="5">#REF!</definedName>
    <definedName name="雪寒地域">#REF!</definedName>
    <definedName name="先行回">"エディット 70"</definedName>
    <definedName name="先行年">"エディット 68"</definedName>
    <definedName name="線形改良">'[3]箇所表（施策編）'!$FG$21:$FG$1053</definedName>
    <definedName name="選挙区">[12]リスト!$D$7:$D$18</definedName>
    <definedName name="選挙区①" localSheetId="5">#REF!</definedName>
    <definedName name="選挙区①">#REF!</definedName>
    <definedName name="選挙区①J" localSheetId="5">#REF!</definedName>
    <definedName name="選挙区①J">#REF!</definedName>
    <definedName name="選挙区②" localSheetId="5">#REF!</definedName>
    <definedName name="選挙区②">#REF!</definedName>
    <definedName name="選挙区②J" localSheetId="5">#REF!</definedName>
    <definedName name="選挙区②J">#REF!</definedName>
    <definedName name="選挙区③" localSheetId="5">#REF!</definedName>
    <definedName name="選挙区③">#REF!</definedName>
    <definedName name="選挙区③J" localSheetId="5">#REF!</definedName>
    <definedName name="選挙区③J">#REF!</definedName>
    <definedName name="選挙区④" localSheetId="5">#REF!</definedName>
    <definedName name="選挙区④">#REF!</definedName>
    <definedName name="選挙区④J" localSheetId="5">#REF!</definedName>
    <definedName name="選挙区④J">#REF!</definedName>
    <definedName name="選挙区⑤" localSheetId="5">#REF!</definedName>
    <definedName name="選挙区⑤">#REF!</definedName>
    <definedName name="選挙区⑤J" localSheetId="5">#REF!</definedName>
    <definedName name="選挙区⑤J">#REF!</definedName>
    <definedName name="選挙区⑥" localSheetId="5">#REF!</definedName>
    <definedName name="選挙区⑥">#REF!</definedName>
    <definedName name="選挙区⑥J" localSheetId="5">#REF!</definedName>
    <definedName name="選挙区⑥J">#REF!</definedName>
    <definedName name="全体のみ内訳">[26]維45部!$X$1:$AJ$204,[26]維45部!$BF$1:$BR$204,[26]維45部!$CN$1:$CZ$204</definedName>
    <definedName name="帯広" localSheetId="5">#REF!</definedName>
    <definedName name="帯広">#REF!</definedName>
    <definedName name="帯入力">[16]路線別!$H$187:$I$193,[16]路線別!$K$187:$M$193,[16]路線別!$E$187:$F$193</definedName>
    <definedName name="大型車_混入率" localSheetId="5">#REF!</definedName>
    <definedName name="大型車_混入率">#REF!</definedName>
    <definedName name="担当">[25]work_area!$C$6</definedName>
    <definedName name="担当課">[14]work_area!$C$6</definedName>
    <definedName name="地" localSheetId="5">#REF!</definedName>
    <definedName name="地">#REF!</definedName>
    <definedName name="地域活性化うち空港港湾アクセス">'[3]箇所表（施策編）'!$FA$21:$FA$1053</definedName>
    <definedName name="稚内" localSheetId="5">#REF!</definedName>
    <definedName name="稚内">#REF!</definedName>
    <definedName name="稚入力">[16]路線別!$H$157:$I$159,[16]路線別!$K$157:$M$159,[16]路線別!$E$157:$F$159</definedName>
    <definedName name="中期年度">"エディット 84"</definedName>
    <definedName name="帳票">[17]work_area!$C$15</definedName>
    <definedName name="津波対策">'[3]箇所表（施策編）'!$FW$21:$FW$1053</definedName>
    <definedName name="通学路の歩道整備">'[3]箇所表（施策編）'!$GE$21:$GE$1053</definedName>
    <definedName name="通行止め_実績" localSheetId="5">#REF!</definedName>
    <definedName name="通行止め_実績">#REF!</definedName>
    <definedName name="都市・地域総合交通戦略">'[3]箇所表（施策編）'!$EK$21:$EK$1053</definedName>
    <definedName name="都市環状道路">'[3]箇所表（施策編）'!$EO$21:$EO$1053</definedName>
    <definedName name="都市圏交通円滑化">'[3]箇所表（施策編）'!$EJ$21:$EJ$1053</definedName>
    <definedName name="都道府県・政令市名" localSheetId="5">#REF!</definedName>
    <definedName name="都道府県・政令市名">#REF!</definedName>
    <definedName name="都道府県名" localSheetId="5">#REF!</definedName>
    <definedName name="都道府県名">#REF!</definedName>
    <definedName name="冬期_死者数" localSheetId="5">#REF!</definedName>
    <definedName name="冬期_死者数">#REF!</definedName>
    <definedName name="冬期_死傷事故_件数" localSheetId="5">#REF!</definedName>
    <definedName name="冬期_死傷事故_件数">#REF!</definedName>
    <definedName name="冬期_旅行_速度" localSheetId="5">#REF!</definedName>
    <definedName name="冬期_旅行_速度">#REF!</definedName>
    <definedName name="冬期災害_発生数" localSheetId="5">#REF!</definedName>
    <definedName name="冬期災害_発生数">#REF!</definedName>
    <definedName name="冬期災害_発生年度" localSheetId="5">#REF!</definedName>
    <definedName name="冬期災害_発生年度">#REF!</definedName>
    <definedName name="東海環状">'[19]改築+沿環・結節点'!$GX$21:$GX$1053</definedName>
    <definedName name="東京外環">'[19]改築+沿環・結節点'!$GT$21:$GT$1053</definedName>
    <definedName name="当該年度_施工延長" localSheetId="5">#REF!</definedName>
    <definedName name="当該年度_施工延長">#REF!</definedName>
    <definedName name="踏切安全対策">'[3]箇所表（施策編）'!$GP$21:$GP$1053</definedName>
    <definedName name="踏切除却対策">'[3]箇所表（施策編）'!$GO$21:$GO$1053</definedName>
    <definedName name="踏切速効対策">'[3]箇所表（施策編）'!$GN$21:$GN$1053</definedName>
    <definedName name="踏切対策種別">'[3]箇所表（施策編）'!$CD$21:$CD$1053</definedName>
    <definedName name="踏切道対策">'[3]箇所表（施策編）'!$GM$21:$GM$1053</definedName>
    <definedName name="道府県" localSheetId="5">#REF!</definedName>
    <definedName name="道府県">#REF!</definedName>
    <definedName name="道路区分" localSheetId="5">#REF!</definedName>
    <definedName name="道路区分">#REF!</definedName>
    <definedName name="道路種別" localSheetId="5">#REF!</definedName>
    <definedName name="道路種別">#REF!</definedName>
    <definedName name="道路緑化">'[3]箇所表（施策編）'!$GL$21:$GL$1053</definedName>
    <definedName name="年間_死者数" localSheetId="5">#REF!</definedName>
    <definedName name="年間_死者数">#REF!</definedName>
    <definedName name="年間_死傷事故_件数" localSheetId="5">#REF!</definedName>
    <definedName name="年間_死傷事故_件数">#REF!</definedName>
    <definedName name="年号カウンタ" localSheetId="5">#REF!</definedName>
    <definedName name="年号カウンタ">#REF!</definedName>
    <definedName name="年度">[15]work_area!$C$10</definedName>
    <definedName name="年度カウンタ" localSheetId="5">#REF!</definedName>
    <definedName name="年度カウンタ">#REF!</definedName>
    <definedName name="配分" localSheetId="5">[25]work_area!$C$5</definedName>
    <definedName name="配分">[9]work_area!$C$5</definedName>
    <definedName name="配分種類">[14]work_area!$C$7</definedName>
    <definedName name="函">[27]路線別!$H$92:$I$100,[27]路線別!$K$92:$M$100,[27]路線別!$E$92:$F$100</definedName>
    <definedName name="函館" localSheetId="5">#REF!</definedName>
    <definedName name="函館">#REF!</definedName>
    <definedName name="函入力">[16]路線別!$H$92:$I$100,[16]路線別!$K$92:$M$100,[16]路線別!$E$92:$F$100</definedName>
    <definedName name="費目">[28]リスト!$X$7:$X$10</definedName>
    <definedName name="費目カウンタ" localSheetId="5">#REF!</definedName>
    <definedName name="費目カウンタ">#REF!</definedName>
    <definedName name="浜田">#N/A</definedName>
    <definedName name="浜田１">#N/A</definedName>
    <definedName name="部門区分１" localSheetId="5">#REF!</definedName>
    <definedName name="部門区分１">#REF!</definedName>
    <definedName name="福岡外環状">'[19]改築+沿環・結節点'!$GZ$21:$GZ$1053</definedName>
    <definedName name="平均_累加_降雪深" localSheetId="5">#REF!</definedName>
    <definedName name="平均_累加_降雪深">#REF!</definedName>
    <definedName name="歩行者_交通量" localSheetId="5">#REF!</definedName>
    <definedName name="歩行者_交通量">#REF!</definedName>
    <definedName name="歩道幅員率">'[3]箇所表（施策編）'!$BT$21:$BT$1053</definedName>
    <definedName name="補正国費" localSheetId="5">#REF!</definedName>
    <definedName name="補正国費">#REF!</definedName>
    <definedName name="補正事業費" localSheetId="5">#REF!</definedName>
    <definedName name="補正事業費">#REF!</definedName>
    <definedName name="防" localSheetId="5">#REF!</definedName>
    <definedName name="防">#REF!</definedName>
    <definedName name="防災">[12]リスト!$T$7:$T$8</definedName>
    <definedName name="防災総点検" localSheetId="5">#REF!</definedName>
    <definedName name="防災総点検">#REF!</definedName>
    <definedName name="防震災以外施策">'[3]箇所表（施策編）'!$FX$21:$FX$1053</definedName>
    <definedName name="防震災対策うちバイパス">'[3]箇所表（施策編）'!$FQ$21:$FQ$1053</definedName>
    <definedName name="防震災対策うち生命線">'[3]箇所表（施策編）'!$FR$21:$FR$1053</definedName>
    <definedName name="防震災対策うち法面対策">'[3]箇所表（施策編）'!$FS$21:$FS$1053</definedName>
    <definedName name="防雪範囲" localSheetId="5">#REF!</definedName>
    <definedName name="防雪範囲">#REF!</definedName>
    <definedName name="名古屋Ⅱ環">'[19]改築+沿環・結節点'!$GW$21:$GW$1053</definedName>
    <definedName name="網走" localSheetId="5">#REF!</definedName>
    <definedName name="網走">#REF!</definedName>
    <definedName name="網入力">[16]路線別!$H$168:$I$178,[16]路線別!$K$168:$M$178,[16]路線別!$E$168:$F$178</definedName>
    <definedName name="様式２">#N/A</definedName>
    <definedName name="用地対策">[14]work_area!$C$23</definedName>
    <definedName name="留入力">[16]路線別!$H$144:$I$148,[16]路線別!$K$144:$M$148,[16]路線別!$E$144:$F$148</definedName>
    <definedName name="留萌" localSheetId="5">#REF!</definedName>
    <definedName name="留萌">#REF!</definedName>
    <definedName name="路線" localSheetId="5">#REF!</definedName>
    <definedName name="路線">#REF!</definedName>
    <definedName name="路線番号" localSheetId="5">#REF!</definedName>
    <definedName name="路線番号">#REF!</definedName>
    <definedName name="路線別印刷">[16]路線別!$C$1:$P$51,[16]路線別!$D$54:$O$218</definedName>
    <definedName name="枠1_1">[25]work_area!$D$21</definedName>
    <definedName name="枠1_1_1">[25]work_area!$E$21</definedName>
    <definedName name="枠1_2">[25]work_area!$D$22</definedName>
    <definedName name="枠1_3">[25]work_area!$D$23</definedName>
    <definedName name="枠1_4">[25]work_area!$D$24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10" i="8" l="1"/>
  <c r="EC110" i="8"/>
  <c r="DX110" i="8"/>
  <c r="DW110" i="8"/>
  <c r="DO110" i="8"/>
  <c r="DN110" i="8"/>
  <c r="DM110" i="8"/>
  <c r="DL110" i="8"/>
  <c r="DJ110" i="8"/>
  <c r="DI110" i="8"/>
  <c r="DH110" i="8"/>
  <c r="DG110" i="8"/>
  <c r="CX110" i="8"/>
  <c r="CW110" i="8"/>
  <c r="CR110" i="8"/>
  <c r="CQ110" i="8"/>
  <c r="ED109" i="8"/>
  <c r="EC109" i="8"/>
  <c r="DX109" i="8"/>
  <c r="DW109" i="8"/>
  <c r="DO109" i="8"/>
  <c r="DN109" i="8"/>
  <c r="DM109" i="8"/>
  <c r="DL109" i="8"/>
  <c r="DJ109" i="8"/>
  <c r="DI109" i="8"/>
  <c r="DH109" i="8"/>
  <c r="DG109" i="8"/>
  <c r="CX109" i="8"/>
  <c r="CW109" i="8"/>
  <c r="CR109" i="8"/>
  <c r="CQ109" i="8"/>
  <c r="ED108" i="8"/>
  <c r="EC108" i="8"/>
  <c r="DX108" i="8"/>
  <c r="DW108" i="8"/>
  <c r="DO108" i="8"/>
  <c r="DN108" i="8"/>
  <c r="DM108" i="8"/>
  <c r="DL108" i="8"/>
  <c r="DJ108" i="8"/>
  <c r="DI108" i="8"/>
  <c r="DH108" i="8"/>
  <c r="DG108" i="8"/>
  <c r="CX108" i="8"/>
  <c r="CW108" i="8"/>
  <c r="CR108" i="8"/>
  <c r="CQ108" i="8"/>
  <c r="ED107" i="8"/>
  <c r="EC107" i="8"/>
  <c r="DX107" i="8"/>
  <c r="DW107" i="8"/>
  <c r="DO107" i="8"/>
  <c r="DN107" i="8"/>
  <c r="DM107" i="8"/>
  <c r="DL107" i="8"/>
  <c r="DJ107" i="8"/>
  <c r="DI107" i="8"/>
  <c r="DH107" i="8"/>
  <c r="DG107" i="8"/>
  <c r="CX107" i="8"/>
  <c r="CW107" i="8"/>
  <c r="CR107" i="8"/>
  <c r="CQ107" i="8"/>
  <c r="ED106" i="8"/>
  <c r="EC106" i="8"/>
  <c r="DX106" i="8"/>
  <c r="DW106" i="8"/>
  <c r="DO106" i="8"/>
  <c r="DN106" i="8"/>
  <c r="DM106" i="8"/>
  <c r="DL106" i="8"/>
  <c r="DJ106" i="8"/>
  <c r="DI106" i="8"/>
  <c r="DH106" i="8"/>
  <c r="DG106" i="8"/>
  <c r="CX106" i="8"/>
  <c r="CW106" i="8"/>
  <c r="CR106" i="8"/>
  <c r="CQ106" i="8"/>
  <c r="EM99" i="8"/>
  <c r="EL99" i="8"/>
  <c r="EJ99" i="8"/>
  <c r="EI99" i="8"/>
  <c r="EG99" i="8"/>
  <c r="EF99" i="8"/>
  <c r="ED99" i="8"/>
  <c r="EC99" i="8"/>
  <c r="DX99" i="8"/>
  <c r="DW99" i="8"/>
  <c r="DU99" i="8"/>
  <c r="DT99" i="8"/>
  <c r="DS99" i="8"/>
  <c r="DR99" i="8"/>
  <c r="DQ99" i="8"/>
  <c r="DO99" i="8"/>
  <c r="DN99" i="8"/>
  <c r="DM99" i="8"/>
  <c r="DL99" i="8"/>
  <c r="DJ99" i="8"/>
  <c r="DI99" i="8"/>
  <c r="DH99" i="8"/>
  <c r="DG99" i="8"/>
  <c r="DE99" i="8"/>
  <c r="DD99" i="8"/>
  <c r="DC99" i="8"/>
  <c r="DB99" i="8"/>
  <c r="CX99" i="8"/>
  <c r="CW99" i="8"/>
  <c r="CR99" i="8"/>
  <c r="CQ99" i="8"/>
  <c r="CO99" i="8"/>
  <c r="CN99" i="8"/>
  <c r="CM99" i="8"/>
  <c r="CL99" i="8"/>
  <c r="CK99" i="8"/>
  <c r="CI99" i="8"/>
  <c r="CH99" i="8"/>
  <c r="CG99" i="8"/>
  <c r="CF99" i="8"/>
  <c r="CE99" i="8"/>
  <c r="CC99" i="8"/>
  <c r="CB99" i="8"/>
  <c r="CA99" i="8"/>
  <c r="BZ99" i="8"/>
  <c r="BY99" i="8"/>
  <c r="BW99" i="8"/>
  <c r="BV99" i="8"/>
  <c r="BU99" i="8"/>
  <c r="BT99" i="8"/>
  <c r="BS99" i="8"/>
  <c r="BQ99" i="8"/>
  <c r="BP99" i="8"/>
  <c r="BO99" i="8"/>
  <c r="BN99" i="8"/>
  <c r="BL99" i="8"/>
  <c r="BK99" i="8"/>
  <c r="BE99" i="8"/>
  <c r="BD99" i="8"/>
  <c r="EM98" i="8"/>
  <c r="EL98" i="8"/>
  <c r="EJ98" i="8"/>
  <c r="EI98" i="8"/>
  <c r="EG98" i="8"/>
  <c r="EF98" i="8"/>
  <c r="ED98" i="8"/>
  <c r="EC98" i="8"/>
  <c r="DX98" i="8"/>
  <c r="DW98" i="8"/>
  <c r="DU98" i="8"/>
  <c r="DT98" i="8"/>
  <c r="DS98" i="8"/>
  <c r="DR98" i="8"/>
  <c r="DQ98" i="8"/>
  <c r="DO98" i="8"/>
  <c r="DN98" i="8"/>
  <c r="DM98" i="8"/>
  <c r="DL98" i="8"/>
  <c r="DJ98" i="8"/>
  <c r="DI98" i="8"/>
  <c r="DH98" i="8"/>
  <c r="DG98" i="8"/>
  <c r="DE98" i="8"/>
  <c r="DD98" i="8"/>
  <c r="DC98" i="8"/>
  <c r="DB98" i="8"/>
  <c r="CX98" i="8"/>
  <c r="CW98" i="8"/>
  <c r="CR98" i="8"/>
  <c r="CQ98" i="8"/>
  <c r="CO98" i="8"/>
  <c r="CN98" i="8"/>
  <c r="CM98" i="8"/>
  <c r="CL98" i="8"/>
  <c r="CK98" i="8"/>
  <c r="CI98" i="8"/>
  <c r="CH98" i="8"/>
  <c r="CG98" i="8"/>
  <c r="CF98" i="8"/>
  <c r="CE98" i="8"/>
  <c r="CC98" i="8"/>
  <c r="CB98" i="8"/>
  <c r="CA98" i="8"/>
  <c r="BZ98" i="8"/>
  <c r="BY98" i="8"/>
  <c r="BW98" i="8"/>
  <c r="BV98" i="8"/>
  <c r="BU98" i="8"/>
  <c r="BT98" i="8"/>
  <c r="BS98" i="8"/>
  <c r="BQ98" i="8"/>
  <c r="BP98" i="8"/>
  <c r="BO98" i="8"/>
  <c r="BN98" i="8"/>
  <c r="BL98" i="8"/>
  <c r="BK98" i="8"/>
  <c r="BE98" i="8"/>
  <c r="BD98" i="8"/>
  <c r="EM97" i="8"/>
  <c r="EL97" i="8"/>
  <c r="EJ97" i="8"/>
  <c r="EI97" i="8"/>
  <c r="EG97" i="8"/>
  <c r="EF97" i="8"/>
  <c r="ED97" i="8"/>
  <c r="EC97" i="8"/>
  <c r="DX97" i="8"/>
  <c r="DW97" i="8"/>
  <c r="DU97" i="8"/>
  <c r="DT97" i="8"/>
  <c r="DS97" i="8"/>
  <c r="DR97" i="8"/>
  <c r="DQ97" i="8"/>
  <c r="DO97" i="8"/>
  <c r="DN97" i="8"/>
  <c r="DM97" i="8"/>
  <c r="DL97" i="8"/>
  <c r="DJ97" i="8"/>
  <c r="DI97" i="8"/>
  <c r="DH97" i="8"/>
  <c r="DG97" i="8"/>
  <c r="DE97" i="8"/>
  <c r="DD97" i="8"/>
  <c r="DC97" i="8"/>
  <c r="DB97" i="8"/>
  <c r="CX97" i="8"/>
  <c r="CW97" i="8"/>
  <c r="CR97" i="8"/>
  <c r="CQ97" i="8"/>
  <c r="CO97" i="8"/>
  <c r="CN97" i="8"/>
  <c r="CM97" i="8"/>
  <c r="CL97" i="8"/>
  <c r="CK97" i="8"/>
  <c r="CI97" i="8"/>
  <c r="CH97" i="8"/>
  <c r="CG97" i="8"/>
  <c r="CF97" i="8"/>
  <c r="CE97" i="8"/>
  <c r="CC97" i="8"/>
  <c r="CB97" i="8"/>
  <c r="CA97" i="8"/>
  <c r="BZ97" i="8"/>
  <c r="BY97" i="8"/>
  <c r="BW97" i="8"/>
  <c r="BV97" i="8"/>
  <c r="BU97" i="8"/>
  <c r="BT97" i="8"/>
  <c r="BS97" i="8"/>
  <c r="BQ97" i="8"/>
  <c r="BP97" i="8"/>
  <c r="BO97" i="8"/>
  <c r="BN97" i="8"/>
  <c r="BL97" i="8"/>
  <c r="BK97" i="8"/>
  <c r="BE97" i="8"/>
  <c r="BD97" i="8"/>
  <c r="EM96" i="8"/>
  <c r="EL96" i="8"/>
  <c r="EJ96" i="8"/>
  <c r="EI96" i="8"/>
  <c r="EG96" i="8"/>
  <c r="EF96" i="8"/>
  <c r="ED96" i="8"/>
  <c r="EC96" i="8"/>
  <c r="DX96" i="8"/>
  <c r="DW96" i="8"/>
  <c r="DU96" i="8"/>
  <c r="DT96" i="8"/>
  <c r="DS96" i="8"/>
  <c r="DR96" i="8"/>
  <c r="DQ96" i="8"/>
  <c r="DO96" i="8"/>
  <c r="DN96" i="8"/>
  <c r="DM96" i="8"/>
  <c r="DL96" i="8"/>
  <c r="DJ96" i="8"/>
  <c r="DI96" i="8"/>
  <c r="DH96" i="8"/>
  <c r="DG96" i="8"/>
  <c r="DE96" i="8"/>
  <c r="DD96" i="8"/>
  <c r="DC96" i="8"/>
  <c r="DB96" i="8"/>
  <c r="CX96" i="8"/>
  <c r="CW96" i="8"/>
  <c r="CR96" i="8"/>
  <c r="CQ96" i="8"/>
  <c r="CO96" i="8"/>
  <c r="CN96" i="8"/>
  <c r="CM96" i="8"/>
  <c r="CL96" i="8"/>
  <c r="CK96" i="8"/>
  <c r="CI96" i="8"/>
  <c r="CH96" i="8"/>
  <c r="CG96" i="8"/>
  <c r="CF96" i="8"/>
  <c r="CE96" i="8"/>
  <c r="CC96" i="8"/>
  <c r="CB96" i="8"/>
  <c r="CA96" i="8"/>
  <c r="BZ96" i="8"/>
  <c r="BY96" i="8"/>
  <c r="BW96" i="8"/>
  <c r="BV96" i="8"/>
  <c r="BU96" i="8"/>
  <c r="BT96" i="8"/>
  <c r="BS96" i="8"/>
  <c r="BQ96" i="8"/>
  <c r="BP96" i="8"/>
  <c r="BO96" i="8"/>
  <c r="BN96" i="8"/>
  <c r="BL96" i="8"/>
  <c r="BK96" i="8"/>
  <c r="BE96" i="8"/>
  <c r="BD96" i="8"/>
  <c r="EM95" i="8"/>
  <c r="EL95" i="8"/>
  <c r="EJ95" i="8"/>
  <c r="EI95" i="8"/>
  <c r="EG95" i="8"/>
  <c r="EF95" i="8"/>
  <c r="ED95" i="8"/>
  <c r="EC95" i="8"/>
  <c r="DX95" i="8"/>
  <c r="DW95" i="8"/>
  <c r="DU95" i="8"/>
  <c r="DT95" i="8"/>
  <c r="DS95" i="8"/>
  <c r="DR95" i="8"/>
  <c r="DQ95" i="8"/>
  <c r="DO95" i="8"/>
  <c r="DN95" i="8"/>
  <c r="DM95" i="8"/>
  <c r="DL95" i="8"/>
  <c r="DJ95" i="8"/>
  <c r="DI95" i="8"/>
  <c r="DH95" i="8"/>
  <c r="DG95" i="8"/>
  <c r="DE95" i="8"/>
  <c r="DD95" i="8"/>
  <c r="DC95" i="8"/>
  <c r="DB95" i="8"/>
  <c r="CX95" i="8"/>
  <c r="CW95" i="8"/>
  <c r="CR95" i="8"/>
  <c r="CQ95" i="8"/>
  <c r="CO95" i="8"/>
  <c r="CN95" i="8"/>
  <c r="CM95" i="8"/>
  <c r="CL95" i="8"/>
  <c r="CK95" i="8"/>
  <c r="CI95" i="8"/>
  <c r="CH95" i="8"/>
  <c r="CG95" i="8"/>
  <c r="CF95" i="8"/>
  <c r="CE95" i="8"/>
  <c r="CC95" i="8"/>
  <c r="CB95" i="8"/>
  <c r="CA95" i="8"/>
  <c r="BZ95" i="8"/>
  <c r="BY95" i="8"/>
  <c r="BW95" i="8"/>
  <c r="BV95" i="8"/>
  <c r="BU95" i="8"/>
  <c r="BT95" i="8"/>
  <c r="BS95" i="8"/>
  <c r="BQ95" i="8"/>
  <c r="BP95" i="8"/>
  <c r="BO95" i="8"/>
  <c r="BN95" i="8"/>
  <c r="BL95" i="8"/>
  <c r="BK95" i="8"/>
  <c r="BE95" i="8"/>
  <c r="BD95" i="8"/>
  <c r="EM94" i="8"/>
  <c r="EL94" i="8"/>
  <c r="EJ94" i="8"/>
  <c r="EI94" i="8"/>
  <c r="EG94" i="8"/>
  <c r="EF94" i="8"/>
  <c r="ED94" i="8"/>
  <c r="EC94" i="8"/>
  <c r="DX94" i="8"/>
  <c r="DW94" i="8"/>
  <c r="DU94" i="8"/>
  <c r="DT94" i="8"/>
  <c r="DS94" i="8"/>
  <c r="DR94" i="8"/>
  <c r="DQ94" i="8"/>
  <c r="DO94" i="8"/>
  <c r="DN94" i="8"/>
  <c r="DM94" i="8"/>
  <c r="DL94" i="8"/>
  <c r="DJ94" i="8"/>
  <c r="DI94" i="8"/>
  <c r="DH94" i="8"/>
  <c r="DG94" i="8"/>
  <c r="DE94" i="8"/>
  <c r="DD94" i="8"/>
  <c r="DC94" i="8"/>
  <c r="DB94" i="8"/>
  <c r="CX94" i="8"/>
  <c r="CW94" i="8"/>
  <c r="CR94" i="8"/>
  <c r="CQ94" i="8"/>
  <c r="CO94" i="8"/>
  <c r="CN94" i="8"/>
  <c r="CM94" i="8"/>
  <c r="CL94" i="8"/>
  <c r="CK94" i="8"/>
  <c r="CI94" i="8"/>
  <c r="CH94" i="8"/>
  <c r="CG94" i="8"/>
  <c r="CF94" i="8"/>
  <c r="CE94" i="8"/>
  <c r="CC94" i="8"/>
  <c r="CB94" i="8"/>
  <c r="CA94" i="8"/>
  <c r="BZ94" i="8"/>
  <c r="BY94" i="8"/>
  <c r="BW94" i="8"/>
  <c r="BV94" i="8"/>
  <c r="BU94" i="8"/>
  <c r="BT94" i="8"/>
  <c r="BS94" i="8"/>
  <c r="BQ94" i="8"/>
  <c r="BP94" i="8"/>
  <c r="BO94" i="8"/>
  <c r="BN94" i="8"/>
  <c r="BL94" i="8"/>
  <c r="BK94" i="8"/>
  <c r="BE94" i="8"/>
  <c r="BD94" i="8"/>
  <c r="EM93" i="8"/>
  <c r="EL93" i="8"/>
  <c r="EJ93" i="8"/>
  <c r="EI93" i="8"/>
  <c r="EG93" i="8"/>
  <c r="EF93" i="8"/>
  <c r="ED93" i="8"/>
  <c r="EC93" i="8"/>
  <c r="DX93" i="8"/>
  <c r="DW93" i="8"/>
  <c r="DU93" i="8"/>
  <c r="DT93" i="8"/>
  <c r="DS93" i="8"/>
  <c r="DR93" i="8"/>
  <c r="DQ93" i="8"/>
  <c r="DO93" i="8"/>
  <c r="DN93" i="8"/>
  <c r="DM93" i="8"/>
  <c r="DL93" i="8"/>
  <c r="DJ93" i="8"/>
  <c r="DI93" i="8"/>
  <c r="DH93" i="8"/>
  <c r="DG93" i="8"/>
  <c r="DE93" i="8"/>
  <c r="DD93" i="8"/>
  <c r="DC93" i="8"/>
  <c r="DB93" i="8"/>
  <c r="CX93" i="8"/>
  <c r="CW93" i="8"/>
  <c r="CR93" i="8"/>
  <c r="CQ93" i="8"/>
  <c r="CO93" i="8"/>
  <c r="CN93" i="8"/>
  <c r="CM93" i="8"/>
  <c r="CL93" i="8"/>
  <c r="CK93" i="8"/>
  <c r="CI93" i="8"/>
  <c r="CH93" i="8"/>
  <c r="CG93" i="8"/>
  <c r="CF93" i="8"/>
  <c r="CE93" i="8"/>
  <c r="CC93" i="8"/>
  <c r="CB93" i="8"/>
  <c r="CA93" i="8"/>
  <c r="BZ93" i="8"/>
  <c r="BY93" i="8"/>
  <c r="BW93" i="8"/>
  <c r="BV93" i="8"/>
  <c r="BU93" i="8"/>
  <c r="BT93" i="8"/>
  <c r="BS93" i="8"/>
  <c r="BQ93" i="8"/>
  <c r="BP93" i="8"/>
  <c r="BO93" i="8"/>
  <c r="BN93" i="8"/>
  <c r="BL93" i="8"/>
  <c r="BK93" i="8"/>
  <c r="BE93" i="8"/>
  <c r="BD93" i="8"/>
  <c r="EM92" i="8"/>
  <c r="EL92" i="8"/>
  <c r="EJ92" i="8"/>
  <c r="EI92" i="8"/>
  <c r="EG92" i="8"/>
  <c r="EF92" i="8"/>
  <c r="ED92" i="8"/>
  <c r="EC92" i="8"/>
  <c r="DX92" i="8"/>
  <c r="DW92" i="8"/>
  <c r="DU92" i="8"/>
  <c r="DT92" i="8"/>
  <c r="DS92" i="8"/>
  <c r="DR92" i="8"/>
  <c r="DQ92" i="8"/>
  <c r="DO92" i="8"/>
  <c r="DN92" i="8"/>
  <c r="DM92" i="8"/>
  <c r="DL92" i="8"/>
  <c r="DJ92" i="8"/>
  <c r="DI92" i="8"/>
  <c r="DH92" i="8"/>
  <c r="DG92" i="8"/>
  <c r="DE92" i="8"/>
  <c r="DD92" i="8"/>
  <c r="DC92" i="8"/>
  <c r="DB92" i="8"/>
  <c r="CX92" i="8"/>
  <c r="CW92" i="8"/>
  <c r="CR92" i="8"/>
  <c r="CQ92" i="8"/>
  <c r="CO92" i="8"/>
  <c r="CN92" i="8"/>
  <c r="CM92" i="8"/>
  <c r="CL92" i="8"/>
  <c r="CK92" i="8"/>
  <c r="CI92" i="8"/>
  <c r="CH92" i="8"/>
  <c r="CG92" i="8"/>
  <c r="CF92" i="8"/>
  <c r="CE92" i="8"/>
  <c r="CC92" i="8"/>
  <c r="CB92" i="8"/>
  <c r="CA92" i="8"/>
  <c r="BZ92" i="8"/>
  <c r="BY92" i="8"/>
  <c r="BW92" i="8"/>
  <c r="BV92" i="8"/>
  <c r="BU92" i="8"/>
  <c r="BT92" i="8"/>
  <c r="BS92" i="8"/>
  <c r="BQ92" i="8"/>
  <c r="BP92" i="8"/>
  <c r="BO92" i="8"/>
  <c r="BN92" i="8"/>
  <c r="BL92" i="8"/>
  <c r="BK92" i="8"/>
  <c r="BE92" i="8"/>
  <c r="BD92" i="8"/>
  <c r="DW90" i="8"/>
  <c r="DQ90" i="8"/>
  <c r="DL90" i="8"/>
  <c r="DG90" i="8"/>
  <c r="DB90" i="8"/>
  <c r="CQ90" i="8"/>
  <c r="CK90" i="8"/>
  <c r="CE90" i="8"/>
  <c r="BY90" i="8"/>
  <c r="BS90" i="8"/>
  <c r="BN90" i="8"/>
  <c r="BK90" i="8"/>
  <c r="BD90" i="8"/>
  <c r="EP87" i="8"/>
  <c r="EO87" i="8"/>
  <c r="EM87" i="8"/>
  <c r="EL87" i="8"/>
  <c r="EJ87" i="8"/>
  <c r="EI87" i="8"/>
  <c r="EG87" i="8"/>
  <c r="EF87" i="8"/>
  <c r="ED87" i="8"/>
  <c r="EC87" i="8"/>
  <c r="DX87" i="8"/>
  <c r="DW87" i="8"/>
  <c r="DU87" i="8"/>
  <c r="DT87" i="8"/>
  <c r="DS87" i="8"/>
  <c r="DR87" i="8"/>
  <c r="DQ87" i="8"/>
  <c r="DO87" i="8"/>
  <c r="DN87" i="8"/>
  <c r="DM87" i="8"/>
  <c r="DL87" i="8"/>
  <c r="DJ87" i="8"/>
  <c r="DI87" i="8"/>
  <c r="DH87" i="8"/>
  <c r="DG87" i="8"/>
  <c r="DE87" i="8"/>
  <c r="DD87" i="8"/>
  <c r="DC87" i="8"/>
  <c r="DB87" i="8"/>
  <c r="CX87" i="8"/>
  <c r="CW87" i="8"/>
  <c r="CR87" i="8"/>
  <c r="CQ87" i="8"/>
  <c r="CO87" i="8"/>
  <c r="CN87" i="8"/>
  <c r="CM87" i="8"/>
  <c r="CL87" i="8"/>
  <c r="CK87" i="8"/>
  <c r="CI87" i="8"/>
  <c r="CH87" i="8"/>
  <c r="CG87" i="8"/>
  <c r="CF87" i="8"/>
  <c r="CE87" i="8"/>
  <c r="CC87" i="8"/>
  <c r="CB87" i="8"/>
  <c r="CA87" i="8"/>
  <c r="BZ87" i="8"/>
  <c r="BY87" i="8"/>
  <c r="BW87" i="8"/>
  <c r="BV87" i="8"/>
  <c r="BU87" i="8"/>
  <c r="BT87" i="8"/>
  <c r="BS87" i="8"/>
  <c r="BQ87" i="8"/>
  <c r="BP87" i="8"/>
  <c r="BO87" i="8"/>
  <c r="BN87" i="8"/>
  <c r="BL87" i="8"/>
  <c r="BK87" i="8"/>
  <c r="BH87" i="8"/>
  <c r="BG87" i="8"/>
  <c r="BE87" i="8"/>
  <c r="BD87" i="8"/>
  <c r="BB87" i="8"/>
  <c r="BA87" i="8"/>
  <c r="AY87" i="8"/>
  <c r="AX87" i="8"/>
  <c r="AV87" i="8"/>
  <c r="AU87" i="8"/>
  <c r="AS87" i="8"/>
  <c r="AR87" i="8"/>
  <c r="AP87" i="8"/>
  <c r="AO87" i="8"/>
  <c r="AM87" i="8"/>
  <c r="AL87" i="8"/>
  <c r="AJ87" i="8"/>
  <c r="AI87" i="8"/>
  <c r="EP86" i="8"/>
  <c r="EO86" i="8"/>
  <c r="EM86" i="8"/>
  <c r="EL86" i="8"/>
  <c r="EJ86" i="8"/>
  <c r="EI86" i="8"/>
  <c r="EG86" i="8"/>
  <c r="EF86" i="8"/>
  <c r="ED86" i="8"/>
  <c r="EC86" i="8"/>
  <c r="DX86" i="8"/>
  <c r="DW86" i="8"/>
  <c r="DU86" i="8"/>
  <c r="DT86" i="8"/>
  <c r="DS86" i="8"/>
  <c r="DR86" i="8"/>
  <c r="DQ86" i="8"/>
  <c r="DO86" i="8"/>
  <c r="DN86" i="8"/>
  <c r="DM86" i="8"/>
  <c r="DL86" i="8"/>
  <c r="DJ86" i="8"/>
  <c r="DI86" i="8"/>
  <c r="DH86" i="8"/>
  <c r="DG86" i="8"/>
  <c r="DE86" i="8"/>
  <c r="DD86" i="8"/>
  <c r="DC86" i="8"/>
  <c r="DB86" i="8"/>
  <c r="CX86" i="8"/>
  <c r="CW86" i="8"/>
  <c r="CR86" i="8"/>
  <c r="CQ86" i="8"/>
  <c r="CO86" i="8"/>
  <c r="CN86" i="8"/>
  <c r="CM86" i="8"/>
  <c r="CL86" i="8"/>
  <c r="CK86" i="8"/>
  <c r="CI86" i="8"/>
  <c r="CH86" i="8"/>
  <c r="CG86" i="8"/>
  <c r="CF86" i="8"/>
  <c r="CE86" i="8"/>
  <c r="CC86" i="8"/>
  <c r="CB86" i="8"/>
  <c r="CA86" i="8"/>
  <c r="BZ86" i="8"/>
  <c r="BY86" i="8"/>
  <c r="BW86" i="8"/>
  <c r="BV86" i="8"/>
  <c r="BU86" i="8"/>
  <c r="BT86" i="8"/>
  <c r="BS86" i="8"/>
  <c r="BQ86" i="8"/>
  <c r="BP86" i="8"/>
  <c r="BO86" i="8"/>
  <c r="BN86" i="8"/>
  <c r="BL86" i="8"/>
  <c r="BK86" i="8"/>
  <c r="BH86" i="8"/>
  <c r="BG86" i="8"/>
  <c r="BE86" i="8"/>
  <c r="BD86" i="8"/>
  <c r="BB86" i="8"/>
  <c r="BA86" i="8"/>
  <c r="AY86" i="8"/>
  <c r="AX86" i="8"/>
  <c r="AV86" i="8"/>
  <c r="AU86" i="8"/>
  <c r="AS86" i="8"/>
  <c r="AR86" i="8"/>
  <c r="AP86" i="8"/>
  <c r="AO86" i="8"/>
  <c r="AM86" i="8"/>
  <c r="AL86" i="8"/>
  <c r="AJ86" i="8"/>
  <c r="AI86" i="8"/>
  <c r="EP85" i="8"/>
  <c r="EO85" i="8"/>
  <c r="EM85" i="8"/>
  <c r="EL85" i="8"/>
  <c r="EJ85" i="8"/>
  <c r="EI85" i="8"/>
  <c r="EG85" i="8"/>
  <c r="EF85" i="8"/>
  <c r="ED85" i="8"/>
  <c r="EC85" i="8"/>
  <c r="DX85" i="8"/>
  <c r="DW85" i="8"/>
  <c r="DU85" i="8"/>
  <c r="DT85" i="8"/>
  <c r="DS85" i="8"/>
  <c r="DR85" i="8"/>
  <c r="DQ85" i="8"/>
  <c r="DO85" i="8"/>
  <c r="DN85" i="8"/>
  <c r="DM85" i="8"/>
  <c r="DL85" i="8"/>
  <c r="DJ85" i="8"/>
  <c r="DI85" i="8"/>
  <c r="DH85" i="8"/>
  <c r="DG85" i="8"/>
  <c r="DE85" i="8"/>
  <c r="DD85" i="8"/>
  <c r="DC85" i="8"/>
  <c r="DB85" i="8"/>
  <c r="CX85" i="8"/>
  <c r="CW85" i="8"/>
  <c r="CR85" i="8"/>
  <c r="CQ85" i="8"/>
  <c r="CO85" i="8"/>
  <c r="CN85" i="8"/>
  <c r="CM85" i="8"/>
  <c r="CL85" i="8"/>
  <c r="CK85" i="8"/>
  <c r="CI85" i="8"/>
  <c r="CH85" i="8"/>
  <c r="CG85" i="8"/>
  <c r="CF85" i="8"/>
  <c r="CE85" i="8"/>
  <c r="CC85" i="8"/>
  <c r="CB85" i="8"/>
  <c r="CA85" i="8"/>
  <c r="BZ85" i="8"/>
  <c r="BY85" i="8"/>
  <c r="BW85" i="8"/>
  <c r="BV85" i="8"/>
  <c r="BU85" i="8"/>
  <c r="BT85" i="8"/>
  <c r="BS85" i="8"/>
  <c r="BQ85" i="8"/>
  <c r="BP85" i="8"/>
  <c r="BO85" i="8"/>
  <c r="BN85" i="8"/>
  <c r="BL85" i="8"/>
  <c r="BK85" i="8"/>
  <c r="BH85" i="8"/>
  <c r="BG85" i="8"/>
  <c r="BE85" i="8"/>
  <c r="BD85" i="8"/>
  <c r="BB85" i="8"/>
  <c r="BA85" i="8"/>
  <c r="AY85" i="8"/>
  <c r="AX85" i="8"/>
  <c r="AV85" i="8"/>
  <c r="AU85" i="8"/>
  <c r="AS85" i="8"/>
  <c r="AR85" i="8"/>
  <c r="AP85" i="8"/>
  <c r="AO85" i="8"/>
  <c r="AM85" i="8"/>
  <c r="AL85" i="8"/>
  <c r="AJ85" i="8"/>
  <c r="AI85" i="8"/>
  <c r="EP84" i="8"/>
  <c r="EO84" i="8"/>
  <c r="EM84" i="8"/>
  <c r="EL84" i="8"/>
  <c r="EJ84" i="8"/>
  <c r="EI84" i="8"/>
  <c r="EG84" i="8"/>
  <c r="EF84" i="8"/>
  <c r="ED84" i="8"/>
  <c r="EC84" i="8"/>
  <c r="DX84" i="8"/>
  <c r="DW84" i="8"/>
  <c r="DU84" i="8"/>
  <c r="DT84" i="8"/>
  <c r="DS84" i="8"/>
  <c r="DR84" i="8"/>
  <c r="DQ84" i="8"/>
  <c r="DO84" i="8"/>
  <c r="DN84" i="8"/>
  <c r="DM84" i="8"/>
  <c r="DL84" i="8"/>
  <c r="DJ84" i="8"/>
  <c r="DI84" i="8"/>
  <c r="DH84" i="8"/>
  <c r="DG84" i="8"/>
  <c r="DE84" i="8"/>
  <c r="DD84" i="8"/>
  <c r="DC84" i="8"/>
  <c r="DB84" i="8"/>
  <c r="CX84" i="8"/>
  <c r="CW84" i="8"/>
  <c r="CR84" i="8"/>
  <c r="CQ84" i="8"/>
  <c r="CO84" i="8"/>
  <c r="CN84" i="8"/>
  <c r="CM84" i="8"/>
  <c r="CL84" i="8"/>
  <c r="CK84" i="8"/>
  <c r="CI84" i="8"/>
  <c r="CH84" i="8"/>
  <c r="CG84" i="8"/>
  <c r="CF84" i="8"/>
  <c r="CE84" i="8"/>
  <c r="CC84" i="8"/>
  <c r="CB84" i="8"/>
  <c r="CA84" i="8"/>
  <c r="BZ84" i="8"/>
  <c r="BY84" i="8"/>
  <c r="BW84" i="8"/>
  <c r="BV84" i="8"/>
  <c r="BU84" i="8"/>
  <c r="BT84" i="8"/>
  <c r="BS84" i="8"/>
  <c r="BQ84" i="8"/>
  <c r="BP84" i="8"/>
  <c r="BO84" i="8"/>
  <c r="BN84" i="8"/>
  <c r="BL84" i="8"/>
  <c r="BK84" i="8"/>
  <c r="BH84" i="8"/>
  <c r="BG84" i="8"/>
  <c r="BE84" i="8"/>
  <c r="BD84" i="8"/>
  <c r="BB84" i="8"/>
  <c r="BA84" i="8"/>
  <c r="AY84" i="8"/>
  <c r="AX84" i="8"/>
  <c r="AV84" i="8"/>
  <c r="AU84" i="8"/>
  <c r="AS84" i="8"/>
  <c r="AR84" i="8"/>
  <c r="AP84" i="8"/>
  <c r="AO84" i="8"/>
  <c r="AM84" i="8"/>
  <c r="AL84" i="8"/>
  <c r="AJ84" i="8"/>
  <c r="AI84" i="8"/>
  <c r="EP83" i="8"/>
  <c r="EO83" i="8"/>
  <c r="EM83" i="8"/>
  <c r="EL83" i="8"/>
  <c r="EJ83" i="8"/>
  <c r="EI83" i="8"/>
  <c r="EG83" i="8"/>
  <c r="EF83" i="8"/>
  <c r="ED83" i="8"/>
  <c r="EC83" i="8"/>
  <c r="DX83" i="8"/>
  <c r="DW83" i="8"/>
  <c r="DU83" i="8"/>
  <c r="DT83" i="8"/>
  <c r="DS83" i="8"/>
  <c r="DR83" i="8"/>
  <c r="DQ83" i="8"/>
  <c r="DO83" i="8"/>
  <c r="DN83" i="8"/>
  <c r="DM83" i="8"/>
  <c r="DL83" i="8"/>
  <c r="DJ83" i="8"/>
  <c r="DI83" i="8"/>
  <c r="DH83" i="8"/>
  <c r="DG83" i="8"/>
  <c r="DE83" i="8"/>
  <c r="DD83" i="8"/>
  <c r="DC83" i="8"/>
  <c r="DB83" i="8"/>
  <c r="CX83" i="8"/>
  <c r="CW83" i="8"/>
  <c r="CR83" i="8"/>
  <c r="CQ83" i="8"/>
  <c r="CO83" i="8"/>
  <c r="CN83" i="8"/>
  <c r="CM83" i="8"/>
  <c r="CL83" i="8"/>
  <c r="CK83" i="8"/>
  <c r="CI83" i="8"/>
  <c r="CH83" i="8"/>
  <c r="CG83" i="8"/>
  <c r="CF83" i="8"/>
  <c r="CE83" i="8"/>
  <c r="CC83" i="8"/>
  <c r="CB83" i="8"/>
  <c r="CA83" i="8"/>
  <c r="BZ83" i="8"/>
  <c r="BY83" i="8"/>
  <c r="BW83" i="8"/>
  <c r="BV83" i="8"/>
  <c r="BU83" i="8"/>
  <c r="BT83" i="8"/>
  <c r="BS83" i="8"/>
  <c r="BQ83" i="8"/>
  <c r="BP83" i="8"/>
  <c r="BO83" i="8"/>
  <c r="BN83" i="8"/>
  <c r="BL83" i="8"/>
  <c r="BK83" i="8"/>
  <c r="BH83" i="8"/>
  <c r="BG83" i="8"/>
  <c r="BE83" i="8"/>
  <c r="BD83" i="8"/>
  <c r="BB83" i="8"/>
  <c r="BA83" i="8"/>
  <c r="AY83" i="8"/>
  <c r="AX83" i="8"/>
  <c r="AV83" i="8"/>
  <c r="AU83" i="8"/>
  <c r="AS83" i="8"/>
  <c r="AR83" i="8"/>
  <c r="AP83" i="8"/>
  <c r="AO83" i="8"/>
  <c r="AM83" i="8"/>
  <c r="AL83" i="8"/>
  <c r="AJ83" i="8"/>
  <c r="AI83" i="8"/>
  <c r="EP82" i="8"/>
  <c r="EO82" i="8"/>
  <c r="EM82" i="8"/>
  <c r="EL82" i="8"/>
  <c r="EJ82" i="8"/>
  <c r="EI82" i="8"/>
  <c r="EG82" i="8"/>
  <c r="EF82" i="8"/>
  <c r="ED82" i="8"/>
  <c r="EC82" i="8"/>
  <c r="DX82" i="8"/>
  <c r="DW82" i="8"/>
  <c r="DU82" i="8"/>
  <c r="DT82" i="8"/>
  <c r="DS82" i="8"/>
  <c r="DR82" i="8"/>
  <c r="DQ82" i="8"/>
  <c r="DO82" i="8"/>
  <c r="DN82" i="8"/>
  <c r="DM82" i="8"/>
  <c r="DL82" i="8"/>
  <c r="DJ82" i="8"/>
  <c r="DI82" i="8"/>
  <c r="DH82" i="8"/>
  <c r="DG82" i="8"/>
  <c r="DE82" i="8"/>
  <c r="DD82" i="8"/>
  <c r="DC82" i="8"/>
  <c r="DB82" i="8"/>
  <c r="CX82" i="8"/>
  <c r="CW82" i="8"/>
  <c r="CR82" i="8"/>
  <c r="CQ82" i="8"/>
  <c r="CO82" i="8"/>
  <c r="CN82" i="8"/>
  <c r="CM82" i="8"/>
  <c r="CL82" i="8"/>
  <c r="CK82" i="8"/>
  <c r="CI82" i="8"/>
  <c r="CH82" i="8"/>
  <c r="CG82" i="8"/>
  <c r="CF82" i="8"/>
  <c r="CE82" i="8"/>
  <c r="CC82" i="8"/>
  <c r="CB82" i="8"/>
  <c r="CA82" i="8"/>
  <c r="BZ82" i="8"/>
  <c r="BY82" i="8"/>
  <c r="BW82" i="8"/>
  <c r="BV82" i="8"/>
  <c r="BU82" i="8"/>
  <c r="BT82" i="8"/>
  <c r="BS82" i="8"/>
  <c r="BQ82" i="8"/>
  <c r="BP82" i="8"/>
  <c r="BO82" i="8"/>
  <c r="BN82" i="8"/>
  <c r="BL82" i="8"/>
  <c r="BK82" i="8"/>
  <c r="BH82" i="8"/>
  <c r="BG82" i="8"/>
  <c r="BE82" i="8"/>
  <c r="BD82" i="8"/>
  <c r="BB82" i="8"/>
  <c r="BA82" i="8"/>
  <c r="AY82" i="8"/>
  <c r="AX82" i="8"/>
  <c r="AV82" i="8"/>
  <c r="AU82" i="8"/>
  <c r="AS82" i="8"/>
  <c r="AR82" i="8"/>
  <c r="AP82" i="8"/>
  <c r="AO82" i="8"/>
  <c r="AM82" i="8"/>
  <c r="AL82" i="8"/>
  <c r="AJ82" i="8"/>
  <c r="AI82" i="8"/>
  <c r="EP81" i="8"/>
  <c r="EO81" i="8"/>
  <c r="EM81" i="8"/>
  <c r="EL81" i="8"/>
  <c r="EJ81" i="8"/>
  <c r="EI81" i="8"/>
  <c r="EG81" i="8"/>
  <c r="EF81" i="8"/>
  <c r="ED81" i="8"/>
  <c r="EC81" i="8"/>
  <c r="DX81" i="8"/>
  <c r="DW81" i="8"/>
  <c r="DU81" i="8"/>
  <c r="DT81" i="8"/>
  <c r="DS81" i="8"/>
  <c r="DR81" i="8"/>
  <c r="DQ81" i="8"/>
  <c r="DO81" i="8"/>
  <c r="DN81" i="8"/>
  <c r="DM81" i="8"/>
  <c r="DL81" i="8"/>
  <c r="DJ81" i="8"/>
  <c r="DI81" i="8"/>
  <c r="DH81" i="8"/>
  <c r="DG81" i="8"/>
  <c r="DE81" i="8"/>
  <c r="DD81" i="8"/>
  <c r="DC81" i="8"/>
  <c r="DB81" i="8"/>
  <c r="CX81" i="8"/>
  <c r="CW81" i="8"/>
  <c r="CR81" i="8"/>
  <c r="CQ81" i="8"/>
  <c r="CO81" i="8"/>
  <c r="CN81" i="8"/>
  <c r="CM81" i="8"/>
  <c r="CL81" i="8"/>
  <c r="CK81" i="8"/>
  <c r="CI81" i="8"/>
  <c r="CH81" i="8"/>
  <c r="CG81" i="8"/>
  <c r="CF81" i="8"/>
  <c r="CE81" i="8"/>
  <c r="CC81" i="8"/>
  <c r="CB81" i="8"/>
  <c r="CA81" i="8"/>
  <c r="BZ81" i="8"/>
  <c r="BY81" i="8"/>
  <c r="BW81" i="8"/>
  <c r="BV81" i="8"/>
  <c r="BU81" i="8"/>
  <c r="BT81" i="8"/>
  <c r="BS81" i="8"/>
  <c r="BQ81" i="8"/>
  <c r="BP81" i="8"/>
  <c r="BO81" i="8"/>
  <c r="BN81" i="8"/>
  <c r="BL81" i="8"/>
  <c r="BK81" i="8"/>
  <c r="BH81" i="8"/>
  <c r="BG81" i="8"/>
  <c r="BE81" i="8"/>
  <c r="BD81" i="8"/>
  <c r="BB81" i="8"/>
  <c r="BA81" i="8"/>
  <c r="AY81" i="8"/>
  <c r="AX81" i="8"/>
  <c r="AV81" i="8"/>
  <c r="AU81" i="8"/>
  <c r="AS81" i="8"/>
  <c r="AR81" i="8"/>
  <c r="AP81" i="8"/>
  <c r="AO81" i="8"/>
  <c r="AM81" i="8"/>
  <c r="AL81" i="8"/>
  <c r="AJ81" i="8"/>
  <c r="AI81" i="8"/>
  <c r="EP80" i="8"/>
  <c r="EO80" i="8"/>
  <c r="EM80" i="8"/>
  <c r="EL80" i="8"/>
  <c r="EJ80" i="8"/>
  <c r="EI80" i="8"/>
  <c r="EG80" i="8"/>
  <c r="EF80" i="8"/>
  <c r="ED80" i="8"/>
  <c r="EC80" i="8"/>
  <c r="DX80" i="8"/>
  <c r="DW80" i="8"/>
  <c r="DU80" i="8"/>
  <c r="DT80" i="8"/>
  <c r="DS80" i="8"/>
  <c r="DR80" i="8"/>
  <c r="DQ80" i="8"/>
  <c r="DO80" i="8"/>
  <c r="DN80" i="8"/>
  <c r="DM80" i="8"/>
  <c r="DL80" i="8"/>
  <c r="DJ80" i="8"/>
  <c r="DI80" i="8"/>
  <c r="DH80" i="8"/>
  <c r="DG80" i="8"/>
  <c r="DE80" i="8"/>
  <c r="DD80" i="8"/>
  <c r="DC80" i="8"/>
  <c r="DB80" i="8"/>
  <c r="CX80" i="8"/>
  <c r="CW80" i="8"/>
  <c r="CR80" i="8"/>
  <c r="CQ80" i="8"/>
  <c r="CO80" i="8"/>
  <c r="CN80" i="8"/>
  <c r="CM80" i="8"/>
  <c r="CL80" i="8"/>
  <c r="CK80" i="8"/>
  <c r="CI80" i="8"/>
  <c r="CH80" i="8"/>
  <c r="CG80" i="8"/>
  <c r="CF80" i="8"/>
  <c r="CE80" i="8"/>
  <c r="CC80" i="8"/>
  <c r="CB80" i="8"/>
  <c r="CA80" i="8"/>
  <c r="BZ80" i="8"/>
  <c r="BY80" i="8"/>
  <c r="BW80" i="8"/>
  <c r="BV80" i="8"/>
  <c r="BU80" i="8"/>
  <c r="BT80" i="8"/>
  <c r="BS80" i="8"/>
  <c r="BQ80" i="8"/>
  <c r="BP80" i="8"/>
  <c r="BO80" i="8"/>
  <c r="BN80" i="8"/>
  <c r="BL80" i="8"/>
  <c r="BK80" i="8"/>
  <c r="BH80" i="8"/>
  <c r="BG80" i="8"/>
  <c r="BE80" i="8"/>
  <c r="BD80" i="8"/>
  <c r="BB80" i="8"/>
  <c r="BA80" i="8"/>
  <c r="AY80" i="8"/>
  <c r="AX80" i="8"/>
  <c r="AV80" i="8"/>
  <c r="AU80" i="8"/>
  <c r="AS80" i="8"/>
  <c r="AR80" i="8"/>
  <c r="AP80" i="8"/>
  <c r="AO80" i="8"/>
  <c r="AM80" i="8"/>
  <c r="AL80" i="8"/>
  <c r="AJ80" i="8"/>
  <c r="AI80" i="8"/>
  <c r="EP79" i="8"/>
  <c r="EO79" i="8"/>
  <c r="EM79" i="8"/>
  <c r="EL79" i="8"/>
  <c r="EJ79" i="8"/>
  <c r="EI79" i="8"/>
  <c r="EG79" i="8"/>
  <c r="EF79" i="8"/>
  <c r="ED79" i="8"/>
  <c r="EC79" i="8"/>
  <c r="DX79" i="8"/>
  <c r="DW79" i="8"/>
  <c r="DU79" i="8"/>
  <c r="DT79" i="8"/>
  <c r="DS79" i="8"/>
  <c r="DR79" i="8"/>
  <c r="DQ79" i="8"/>
  <c r="DO79" i="8"/>
  <c r="DN79" i="8"/>
  <c r="DM79" i="8"/>
  <c r="DL79" i="8"/>
  <c r="DJ79" i="8"/>
  <c r="DI79" i="8"/>
  <c r="DH79" i="8"/>
  <c r="DG79" i="8"/>
  <c r="DE79" i="8"/>
  <c r="DD79" i="8"/>
  <c r="DC79" i="8"/>
  <c r="DB79" i="8"/>
  <c r="CX79" i="8"/>
  <c r="CW79" i="8"/>
  <c r="CR79" i="8"/>
  <c r="CQ79" i="8"/>
  <c r="CO79" i="8"/>
  <c r="CN79" i="8"/>
  <c r="CM79" i="8"/>
  <c r="CL79" i="8"/>
  <c r="CK79" i="8"/>
  <c r="CI79" i="8"/>
  <c r="CH79" i="8"/>
  <c r="CG79" i="8"/>
  <c r="CF79" i="8"/>
  <c r="CE79" i="8"/>
  <c r="CC79" i="8"/>
  <c r="CB79" i="8"/>
  <c r="CA79" i="8"/>
  <c r="BZ79" i="8"/>
  <c r="BY79" i="8"/>
  <c r="BW79" i="8"/>
  <c r="BV79" i="8"/>
  <c r="BU79" i="8"/>
  <c r="BT79" i="8"/>
  <c r="BS79" i="8"/>
  <c r="BQ79" i="8"/>
  <c r="BP79" i="8"/>
  <c r="BO79" i="8"/>
  <c r="BN79" i="8"/>
  <c r="BL79" i="8"/>
  <c r="BK79" i="8"/>
  <c r="BH79" i="8"/>
  <c r="BG79" i="8"/>
  <c r="BE79" i="8"/>
  <c r="BD79" i="8"/>
  <c r="BB79" i="8"/>
  <c r="BA79" i="8"/>
  <c r="AY79" i="8"/>
  <c r="AX79" i="8"/>
  <c r="AV79" i="8"/>
  <c r="AU79" i="8"/>
  <c r="AS79" i="8"/>
  <c r="AR79" i="8"/>
  <c r="AP79" i="8"/>
  <c r="AO79" i="8"/>
  <c r="AM79" i="8"/>
  <c r="AL79" i="8"/>
  <c r="AJ79" i="8"/>
  <c r="AI79" i="8"/>
  <c r="EP78" i="8"/>
  <c r="EO78" i="8"/>
  <c r="EM78" i="8"/>
  <c r="EL78" i="8"/>
  <c r="EJ78" i="8"/>
  <c r="EI78" i="8"/>
  <c r="EG78" i="8"/>
  <c r="EF78" i="8"/>
  <c r="ED78" i="8"/>
  <c r="EC78" i="8"/>
  <c r="DX78" i="8"/>
  <c r="DW78" i="8"/>
  <c r="DU78" i="8"/>
  <c r="DT78" i="8"/>
  <c r="DS78" i="8"/>
  <c r="DR78" i="8"/>
  <c r="DQ78" i="8"/>
  <c r="DO78" i="8"/>
  <c r="DN78" i="8"/>
  <c r="DM78" i="8"/>
  <c r="DL78" i="8"/>
  <c r="DJ78" i="8"/>
  <c r="DI78" i="8"/>
  <c r="DH78" i="8"/>
  <c r="DG78" i="8"/>
  <c r="DE78" i="8"/>
  <c r="DD78" i="8"/>
  <c r="DC78" i="8"/>
  <c r="DB78" i="8"/>
  <c r="CX78" i="8"/>
  <c r="CW78" i="8"/>
  <c r="CR78" i="8"/>
  <c r="CQ78" i="8"/>
  <c r="CO78" i="8"/>
  <c r="CN78" i="8"/>
  <c r="CM78" i="8"/>
  <c r="CL78" i="8"/>
  <c r="CK78" i="8"/>
  <c r="CI78" i="8"/>
  <c r="CH78" i="8"/>
  <c r="CG78" i="8"/>
  <c r="CF78" i="8"/>
  <c r="CE78" i="8"/>
  <c r="CC78" i="8"/>
  <c r="CB78" i="8"/>
  <c r="CA78" i="8"/>
  <c r="BZ78" i="8"/>
  <c r="BY78" i="8"/>
  <c r="BW78" i="8"/>
  <c r="BV78" i="8"/>
  <c r="BU78" i="8"/>
  <c r="BT78" i="8"/>
  <c r="BS78" i="8"/>
  <c r="BQ78" i="8"/>
  <c r="BP78" i="8"/>
  <c r="BO78" i="8"/>
  <c r="BN78" i="8"/>
  <c r="BL78" i="8"/>
  <c r="BK78" i="8"/>
  <c r="BH78" i="8"/>
  <c r="BG78" i="8"/>
  <c r="BE78" i="8"/>
  <c r="BD78" i="8"/>
  <c r="BB78" i="8"/>
  <c r="BA78" i="8"/>
  <c r="AY78" i="8"/>
  <c r="AX78" i="8"/>
  <c r="AV78" i="8"/>
  <c r="AU78" i="8"/>
  <c r="AS78" i="8"/>
  <c r="AR78" i="8"/>
  <c r="AP78" i="8"/>
  <c r="AO78" i="8"/>
  <c r="AM78" i="8"/>
  <c r="AL78" i="8"/>
  <c r="AJ78" i="8"/>
  <c r="AI78" i="8"/>
  <c r="EP77" i="8"/>
  <c r="EO77" i="8"/>
  <c r="EM77" i="8"/>
  <c r="EL77" i="8"/>
  <c r="EJ77" i="8"/>
  <c r="EI77" i="8"/>
  <c r="EG77" i="8"/>
  <c r="EF77" i="8"/>
  <c r="ED77" i="8"/>
  <c r="EC77" i="8"/>
  <c r="DX77" i="8"/>
  <c r="DW77" i="8"/>
  <c r="DU77" i="8"/>
  <c r="DT77" i="8"/>
  <c r="DS77" i="8"/>
  <c r="DR77" i="8"/>
  <c r="DQ77" i="8"/>
  <c r="DO77" i="8"/>
  <c r="DN77" i="8"/>
  <c r="DM77" i="8"/>
  <c r="DL77" i="8"/>
  <c r="DJ77" i="8"/>
  <c r="DI77" i="8"/>
  <c r="DH77" i="8"/>
  <c r="DG77" i="8"/>
  <c r="DE77" i="8"/>
  <c r="DD77" i="8"/>
  <c r="DC77" i="8"/>
  <c r="DB77" i="8"/>
  <c r="CX77" i="8"/>
  <c r="CW77" i="8"/>
  <c r="CR77" i="8"/>
  <c r="CQ77" i="8"/>
  <c r="CO77" i="8"/>
  <c r="CN77" i="8"/>
  <c r="CM77" i="8"/>
  <c r="CL77" i="8"/>
  <c r="CK77" i="8"/>
  <c r="CI77" i="8"/>
  <c r="CH77" i="8"/>
  <c r="CG77" i="8"/>
  <c r="CF77" i="8"/>
  <c r="CE77" i="8"/>
  <c r="CC77" i="8"/>
  <c r="CB77" i="8"/>
  <c r="CA77" i="8"/>
  <c r="BZ77" i="8"/>
  <c r="BY77" i="8"/>
  <c r="BW77" i="8"/>
  <c r="BV77" i="8"/>
  <c r="BU77" i="8"/>
  <c r="BT77" i="8"/>
  <c r="BS77" i="8"/>
  <c r="BQ77" i="8"/>
  <c r="BP77" i="8"/>
  <c r="BO77" i="8"/>
  <c r="BN77" i="8"/>
  <c r="BL77" i="8"/>
  <c r="BK77" i="8"/>
  <c r="BH77" i="8"/>
  <c r="BG77" i="8"/>
  <c r="BE77" i="8"/>
  <c r="BD77" i="8"/>
  <c r="BB77" i="8"/>
  <c r="BA77" i="8"/>
  <c r="AY77" i="8"/>
  <c r="AX77" i="8"/>
  <c r="AV77" i="8"/>
  <c r="AU77" i="8"/>
  <c r="AS77" i="8"/>
  <c r="AR77" i="8"/>
  <c r="AP77" i="8"/>
  <c r="AO77" i="8"/>
  <c r="AM77" i="8"/>
  <c r="AL77" i="8"/>
  <c r="AJ77" i="8"/>
  <c r="AI77" i="8"/>
  <c r="EP76" i="8"/>
  <c r="EO76" i="8"/>
  <c r="EM76" i="8"/>
  <c r="EL76" i="8"/>
  <c r="EJ76" i="8"/>
  <c r="EI76" i="8"/>
  <c r="EG76" i="8"/>
  <c r="EF76" i="8"/>
  <c r="ED76" i="8"/>
  <c r="EC76" i="8"/>
  <c r="DX76" i="8"/>
  <c r="DW76" i="8"/>
  <c r="DU76" i="8"/>
  <c r="DT76" i="8"/>
  <c r="DS76" i="8"/>
  <c r="DR76" i="8"/>
  <c r="DQ76" i="8"/>
  <c r="DO76" i="8"/>
  <c r="DN76" i="8"/>
  <c r="DM76" i="8"/>
  <c r="DL76" i="8"/>
  <c r="DJ76" i="8"/>
  <c r="DI76" i="8"/>
  <c r="DH76" i="8"/>
  <c r="DG76" i="8"/>
  <c r="DE76" i="8"/>
  <c r="DD76" i="8"/>
  <c r="DC76" i="8"/>
  <c r="DB76" i="8"/>
  <c r="CX76" i="8"/>
  <c r="CW76" i="8"/>
  <c r="CR76" i="8"/>
  <c r="CQ76" i="8"/>
  <c r="CO76" i="8"/>
  <c r="CN76" i="8"/>
  <c r="CM76" i="8"/>
  <c r="CL76" i="8"/>
  <c r="CK76" i="8"/>
  <c r="CI76" i="8"/>
  <c r="CH76" i="8"/>
  <c r="CG76" i="8"/>
  <c r="CF76" i="8"/>
  <c r="CE76" i="8"/>
  <c r="CC76" i="8"/>
  <c r="CB76" i="8"/>
  <c r="CA76" i="8"/>
  <c r="BZ76" i="8"/>
  <c r="BY76" i="8"/>
  <c r="BW76" i="8"/>
  <c r="BV76" i="8"/>
  <c r="BU76" i="8"/>
  <c r="BT76" i="8"/>
  <c r="BS76" i="8"/>
  <c r="BQ76" i="8"/>
  <c r="BP76" i="8"/>
  <c r="BO76" i="8"/>
  <c r="BN76" i="8"/>
  <c r="BL76" i="8"/>
  <c r="BK76" i="8"/>
  <c r="BH76" i="8"/>
  <c r="BG76" i="8"/>
  <c r="BE76" i="8"/>
  <c r="BD76" i="8"/>
  <c r="BB76" i="8"/>
  <c r="BA76" i="8"/>
  <c r="AY76" i="8"/>
  <c r="AX76" i="8"/>
  <c r="AV76" i="8"/>
  <c r="AU76" i="8"/>
  <c r="AS76" i="8"/>
  <c r="AR76" i="8"/>
  <c r="AP76" i="8"/>
  <c r="AO76" i="8"/>
  <c r="AM76" i="8"/>
  <c r="AL76" i="8"/>
  <c r="AJ76" i="8"/>
  <c r="AI76" i="8"/>
  <c r="EP75" i="8"/>
  <c r="EO75" i="8"/>
  <c r="EM75" i="8"/>
  <c r="EL75" i="8"/>
  <c r="EJ75" i="8"/>
  <c r="EI75" i="8"/>
  <c r="EG75" i="8"/>
  <c r="EF75" i="8"/>
  <c r="ED75" i="8"/>
  <c r="EC75" i="8"/>
  <c r="DX75" i="8"/>
  <c r="DW75" i="8"/>
  <c r="DU75" i="8"/>
  <c r="DT75" i="8"/>
  <c r="DS75" i="8"/>
  <c r="DR75" i="8"/>
  <c r="DQ75" i="8"/>
  <c r="DO75" i="8"/>
  <c r="DN75" i="8"/>
  <c r="DM75" i="8"/>
  <c r="DL75" i="8"/>
  <c r="DJ75" i="8"/>
  <c r="DI75" i="8"/>
  <c r="DH75" i="8"/>
  <c r="DG75" i="8"/>
  <c r="DE75" i="8"/>
  <c r="DD75" i="8"/>
  <c r="DC75" i="8"/>
  <c r="DB75" i="8"/>
  <c r="CX75" i="8"/>
  <c r="CW75" i="8"/>
  <c r="CR75" i="8"/>
  <c r="CQ75" i="8"/>
  <c r="CO75" i="8"/>
  <c r="CN75" i="8"/>
  <c r="CM75" i="8"/>
  <c r="CL75" i="8"/>
  <c r="CK75" i="8"/>
  <c r="CI75" i="8"/>
  <c r="CH75" i="8"/>
  <c r="CG75" i="8"/>
  <c r="CF75" i="8"/>
  <c r="CE75" i="8"/>
  <c r="CC75" i="8"/>
  <c r="CB75" i="8"/>
  <c r="CA75" i="8"/>
  <c r="BZ75" i="8"/>
  <c r="BY75" i="8"/>
  <c r="BW75" i="8"/>
  <c r="BV75" i="8"/>
  <c r="BU75" i="8"/>
  <c r="BT75" i="8"/>
  <c r="BS75" i="8"/>
  <c r="BQ75" i="8"/>
  <c r="BP75" i="8"/>
  <c r="BO75" i="8"/>
  <c r="BN75" i="8"/>
  <c r="BL75" i="8"/>
  <c r="BK75" i="8"/>
  <c r="BH75" i="8"/>
  <c r="BG75" i="8"/>
  <c r="BE75" i="8"/>
  <c r="BD75" i="8"/>
  <c r="BB75" i="8"/>
  <c r="BA75" i="8"/>
  <c r="AY75" i="8"/>
  <c r="AX75" i="8"/>
  <c r="AV75" i="8"/>
  <c r="AU75" i="8"/>
  <c r="AS75" i="8"/>
  <c r="AR75" i="8"/>
  <c r="AP75" i="8"/>
  <c r="AO75" i="8"/>
  <c r="AM75" i="8"/>
  <c r="AL75" i="8"/>
  <c r="AJ75" i="8"/>
  <c r="AI75" i="8"/>
  <c r="EP73" i="8"/>
  <c r="EO73" i="8"/>
  <c r="EM73" i="8"/>
  <c r="EL73" i="8"/>
  <c r="EJ73" i="8"/>
  <c r="EI73" i="8"/>
  <c r="EG73" i="8"/>
  <c r="EF73" i="8"/>
  <c r="ED73" i="8"/>
  <c r="EC73" i="8"/>
  <c r="DX73" i="8"/>
  <c r="DW73" i="8"/>
  <c r="DU73" i="8"/>
  <c r="DT73" i="8"/>
  <c r="DS73" i="8"/>
  <c r="DR73" i="8"/>
  <c r="DQ73" i="8"/>
  <c r="DO73" i="8"/>
  <c r="DN73" i="8"/>
  <c r="DM73" i="8"/>
  <c r="DL73" i="8"/>
  <c r="DJ73" i="8"/>
  <c r="DI73" i="8"/>
  <c r="DH73" i="8"/>
  <c r="DG73" i="8"/>
  <c r="DE73" i="8"/>
  <c r="DD73" i="8"/>
  <c r="DC73" i="8"/>
  <c r="DB73" i="8"/>
  <c r="CX73" i="8"/>
  <c r="CW73" i="8"/>
  <c r="CR73" i="8"/>
  <c r="CQ73" i="8"/>
  <c r="CO73" i="8"/>
  <c r="CN73" i="8"/>
  <c r="CM73" i="8"/>
  <c r="CL73" i="8"/>
  <c r="CK73" i="8"/>
  <c r="CI73" i="8"/>
  <c r="CH73" i="8"/>
  <c r="CG73" i="8"/>
  <c r="CF73" i="8"/>
  <c r="CE73" i="8"/>
  <c r="CC73" i="8"/>
  <c r="CB73" i="8"/>
  <c r="CA73" i="8"/>
  <c r="BZ73" i="8"/>
  <c r="BY73" i="8"/>
  <c r="BW73" i="8"/>
  <c r="BV73" i="8"/>
  <c r="BU73" i="8"/>
  <c r="BT73" i="8"/>
  <c r="BS73" i="8"/>
  <c r="BQ73" i="8"/>
  <c r="BP73" i="8"/>
  <c r="BO73" i="8"/>
  <c r="BN73" i="8"/>
  <c r="BL73" i="8"/>
  <c r="BK73" i="8"/>
  <c r="BH73" i="8"/>
  <c r="BG73" i="8"/>
  <c r="BE73" i="8"/>
  <c r="BD73" i="8"/>
  <c r="BB73" i="8"/>
  <c r="BA73" i="8"/>
  <c r="AY73" i="8"/>
  <c r="AX73" i="8"/>
  <c r="AV73" i="8"/>
  <c r="AU73" i="8"/>
  <c r="AS73" i="8"/>
  <c r="AR73" i="8"/>
  <c r="AP73" i="8"/>
  <c r="AO73" i="8"/>
  <c r="AM73" i="8"/>
  <c r="AL73" i="8"/>
  <c r="AJ73" i="8"/>
  <c r="AI73" i="8"/>
  <c r="EP72" i="8"/>
  <c r="EO72" i="8"/>
  <c r="EM72" i="8"/>
  <c r="EL72" i="8"/>
  <c r="EJ72" i="8"/>
  <c r="EI72" i="8"/>
  <c r="EG72" i="8"/>
  <c r="EF72" i="8"/>
  <c r="ED72" i="8"/>
  <c r="EC72" i="8"/>
  <c r="DX72" i="8"/>
  <c r="DW72" i="8"/>
  <c r="DU72" i="8"/>
  <c r="DT72" i="8"/>
  <c r="DS72" i="8"/>
  <c r="DR72" i="8"/>
  <c r="DQ72" i="8"/>
  <c r="DO72" i="8"/>
  <c r="DN72" i="8"/>
  <c r="DM72" i="8"/>
  <c r="DL72" i="8"/>
  <c r="DJ72" i="8"/>
  <c r="DI72" i="8"/>
  <c r="DH72" i="8"/>
  <c r="DG72" i="8"/>
  <c r="DE72" i="8"/>
  <c r="DD72" i="8"/>
  <c r="DC72" i="8"/>
  <c r="DB72" i="8"/>
  <c r="CX72" i="8"/>
  <c r="CW72" i="8"/>
  <c r="CR72" i="8"/>
  <c r="CQ72" i="8"/>
  <c r="CO72" i="8"/>
  <c r="CN72" i="8"/>
  <c r="CM72" i="8"/>
  <c r="CL72" i="8"/>
  <c r="CK72" i="8"/>
  <c r="CI72" i="8"/>
  <c r="CH72" i="8"/>
  <c r="CG72" i="8"/>
  <c r="CF72" i="8"/>
  <c r="CE72" i="8"/>
  <c r="CC72" i="8"/>
  <c r="CB72" i="8"/>
  <c r="CA72" i="8"/>
  <c r="BZ72" i="8"/>
  <c r="BY72" i="8"/>
  <c r="BW72" i="8"/>
  <c r="BV72" i="8"/>
  <c r="BU72" i="8"/>
  <c r="BT72" i="8"/>
  <c r="BS72" i="8"/>
  <c r="BQ72" i="8"/>
  <c r="BP72" i="8"/>
  <c r="BO72" i="8"/>
  <c r="BN72" i="8"/>
  <c r="BL72" i="8"/>
  <c r="BK72" i="8"/>
  <c r="BH72" i="8"/>
  <c r="BG72" i="8"/>
  <c r="BE72" i="8"/>
  <c r="BD72" i="8"/>
  <c r="BB72" i="8"/>
  <c r="BA72" i="8"/>
  <c r="AY72" i="8"/>
  <c r="AX72" i="8"/>
  <c r="AV72" i="8"/>
  <c r="AU72" i="8"/>
  <c r="AS72" i="8"/>
  <c r="AR72" i="8"/>
  <c r="AP72" i="8"/>
  <c r="AO72" i="8"/>
  <c r="AM72" i="8"/>
  <c r="AL72" i="8"/>
  <c r="AJ72" i="8"/>
  <c r="AI72" i="8"/>
  <c r="EP71" i="8"/>
  <c r="EO71" i="8"/>
  <c r="EM71" i="8"/>
  <c r="EL71" i="8"/>
  <c r="EJ71" i="8"/>
  <c r="EI71" i="8"/>
  <c r="EG71" i="8"/>
  <c r="EF71" i="8"/>
  <c r="ED71" i="8"/>
  <c r="EC71" i="8"/>
  <c r="DX71" i="8"/>
  <c r="DW71" i="8"/>
  <c r="DU71" i="8"/>
  <c r="DT71" i="8"/>
  <c r="DS71" i="8"/>
  <c r="DR71" i="8"/>
  <c r="DQ71" i="8"/>
  <c r="DO71" i="8"/>
  <c r="DN71" i="8"/>
  <c r="DM71" i="8"/>
  <c r="DL71" i="8"/>
  <c r="DJ71" i="8"/>
  <c r="DI71" i="8"/>
  <c r="DH71" i="8"/>
  <c r="DG71" i="8"/>
  <c r="DE71" i="8"/>
  <c r="DD71" i="8"/>
  <c r="DC71" i="8"/>
  <c r="DB71" i="8"/>
  <c r="CX71" i="8"/>
  <c r="CW71" i="8"/>
  <c r="CR71" i="8"/>
  <c r="CQ71" i="8"/>
  <c r="CO71" i="8"/>
  <c r="CN71" i="8"/>
  <c r="CM71" i="8"/>
  <c r="CL71" i="8"/>
  <c r="CK71" i="8"/>
  <c r="CI71" i="8"/>
  <c r="CH71" i="8"/>
  <c r="CG71" i="8"/>
  <c r="CF71" i="8"/>
  <c r="CE71" i="8"/>
  <c r="CC71" i="8"/>
  <c r="CB71" i="8"/>
  <c r="CA71" i="8"/>
  <c r="BZ71" i="8"/>
  <c r="BY71" i="8"/>
  <c r="BW71" i="8"/>
  <c r="BV71" i="8"/>
  <c r="BU71" i="8"/>
  <c r="BT71" i="8"/>
  <c r="BS71" i="8"/>
  <c r="BQ71" i="8"/>
  <c r="BP71" i="8"/>
  <c r="BO71" i="8"/>
  <c r="BN71" i="8"/>
  <c r="BL71" i="8"/>
  <c r="BK71" i="8"/>
  <c r="BH71" i="8"/>
  <c r="BG71" i="8"/>
  <c r="BE71" i="8"/>
  <c r="BD71" i="8"/>
  <c r="BB71" i="8"/>
  <c r="BA71" i="8"/>
  <c r="AY71" i="8"/>
  <c r="AX71" i="8"/>
  <c r="AV71" i="8"/>
  <c r="AU71" i="8"/>
  <c r="AS71" i="8"/>
  <c r="AR71" i="8"/>
  <c r="AP71" i="8"/>
  <c r="AO71" i="8"/>
  <c r="AM71" i="8"/>
  <c r="AL71" i="8"/>
  <c r="AJ71" i="8"/>
  <c r="AI71" i="8"/>
  <c r="EP70" i="8"/>
  <c r="EO70" i="8"/>
  <c r="EM70" i="8"/>
  <c r="EL70" i="8"/>
  <c r="EJ70" i="8"/>
  <c r="EI70" i="8"/>
  <c r="EG70" i="8"/>
  <c r="EF70" i="8"/>
  <c r="ED70" i="8"/>
  <c r="EC70" i="8"/>
  <c r="DX70" i="8"/>
  <c r="DW70" i="8"/>
  <c r="DU70" i="8"/>
  <c r="DT70" i="8"/>
  <c r="DS70" i="8"/>
  <c r="DR70" i="8"/>
  <c r="DQ70" i="8"/>
  <c r="DO70" i="8"/>
  <c r="DN70" i="8"/>
  <c r="DM70" i="8"/>
  <c r="DL70" i="8"/>
  <c r="DJ70" i="8"/>
  <c r="DI70" i="8"/>
  <c r="DH70" i="8"/>
  <c r="DG70" i="8"/>
  <c r="DE70" i="8"/>
  <c r="DD70" i="8"/>
  <c r="DC70" i="8"/>
  <c r="DB70" i="8"/>
  <c r="CX70" i="8"/>
  <c r="CW70" i="8"/>
  <c r="CR70" i="8"/>
  <c r="CQ70" i="8"/>
  <c r="CO70" i="8"/>
  <c r="CN70" i="8"/>
  <c r="CM70" i="8"/>
  <c r="CL70" i="8"/>
  <c r="CK70" i="8"/>
  <c r="CI70" i="8"/>
  <c r="CH70" i="8"/>
  <c r="CG70" i="8"/>
  <c r="CF70" i="8"/>
  <c r="CE70" i="8"/>
  <c r="CC70" i="8"/>
  <c r="CB70" i="8"/>
  <c r="CA70" i="8"/>
  <c r="BZ70" i="8"/>
  <c r="BY70" i="8"/>
  <c r="BW70" i="8"/>
  <c r="BV70" i="8"/>
  <c r="BU70" i="8"/>
  <c r="BT70" i="8"/>
  <c r="BS70" i="8"/>
  <c r="BQ70" i="8"/>
  <c r="BP70" i="8"/>
  <c r="BO70" i="8"/>
  <c r="BN70" i="8"/>
  <c r="BL70" i="8"/>
  <c r="BK70" i="8"/>
  <c r="BH70" i="8"/>
  <c r="BG70" i="8"/>
  <c r="BE70" i="8"/>
  <c r="BD70" i="8"/>
  <c r="BB70" i="8"/>
  <c r="BA70" i="8"/>
  <c r="AY70" i="8"/>
  <c r="AX70" i="8"/>
  <c r="AV70" i="8"/>
  <c r="AU70" i="8"/>
  <c r="AS70" i="8"/>
  <c r="AR70" i="8"/>
  <c r="AP70" i="8"/>
  <c r="AO70" i="8"/>
  <c r="AM70" i="8"/>
  <c r="AL70" i="8"/>
  <c r="AJ70" i="8"/>
  <c r="AI70" i="8"/>
  <c r="EP69" i="8"/>
  <c r="EO69" i="8"/>
  <c r="EM69" i="8"/>
  <c r="EL69" i="8"/>
  <c r="EJ69" i="8"/>
  <c r="EI69" i="8"/>
  <c r="EG69" i="8"/>
  <c r="EF69" i="8"/>
  <c r="ED69" i="8"/>
  <c r="EC69" i="8"/>
  <c r="DX69" i="8"/>
  <c r="DW69" i="8"/>
  <c r="DU69" i="8"/>
  <c r="DT69" i="8"/>
  <c r="DS69" i="8"/>
  <c r="DR69" i="8"/>
  <c r="DQ69" i="8"/>
  <c r="DO69" i="8"/>
  <c r="DN69" i="8"/>
  <c r="DM69" i="8"/>
  <c r="DL69" i="8"/>
  <c r="DJ69" i="8"/>
  <c r="DI69" i="8"/>
  <c r="DH69" i="8"/>
  <c r="DG69" i="8"/>
  <c r="DE69" i="8"/>
  <c r="DD69" i="8"/>
  <c r="DC69" i="8"/>
  <c r="DB69" i="8"/>
  <c r="CX69" i="8"/>
  <c r="CW69" i="8"/>
  <c r="CR69" i="8"/>
  <c r="CQ69" i="8"/>
  <c r="CO69" i="8"/>
  <c r="CN69" i="8"/>
  <c r="CM69" i="8"/>
  <c r="CL69" i="8"/>
  <c r="CK69" i="8"/>
  <c r="CI69" i="8"/>
  <c r="CH69" i="8"/>
  <c r="CG69" i="8"/>
  <c r="CF69" i="8"/>
  <c r="CE69" i="8"/>
  <c r="CC69" i="8"/>
  <c r="CB69" i="8"/>
  <c r="CA69" i="8"/>
  <c r="BZ69" i="8"/>
  <c r="BY69" i="8"/>
  <c r="BW69" i="8"/>
  <c r="BV69" i="8"/>
  <c r="BU69" i="8"/>
  <c r="BT69" i="8"/>
  <c r="BS69" i="8"/>
  <c r="BQ69" i="8"/>
  <c r="BP69" i="8"/>
  <c r="BO69" i="8"/>
  <c r="BN69" i="8"/>
  <c r="BL69" i="8"/>
  <c r="BK69" i="8"/>
  <c r="BH69" i="8"/>
  <c r="BG69" i="8"/>
  <c r="BE69" i="8"/>
  <c r="BD69" i="8"/>
  <c r="BB69" i="8"/>
  <c r="BA69" i="8"/>
  <c r="AY69" i="8"/>
  <c r="AX69" i="8"/>
  <c r="AV69" i="8"/>
  <c r="AU69" i="8"/>
  <c r="AS69" i="8"/>
  <c r="AR69" i="8"/>
  <c r="AP69" i="8"/>
  <c r="AO69" i="8"/>
  <c r="AM69" i="8"/>
  <c r="AL69" i="8"/>
  <c r="AJ69" i="8"/>
  <c r="AI69" i="8"/>
  <c r="EP68" i="8"/>
  <c r="EO68" i="8"/>
  <c r="EM68" i="8"/>
  <c r="EL68" i="8"/>
  <c r="EJ68" i="8"/>
  <c r="EI68" i="8"/>
  <c r="EG68" i="8"/>
  <c r="EF68" i="8"/>
  <c r="ED68" i="8"/>
  <c r="EC68" i="8"/>
  <c r="DX68" i="8"/>
  <c r="DW68" i="8"/>
  <c r="DU68" i="8"/>
  <c r="DT68" i="8"/>
  <c r="DS68" i="8"/>
  <c r="DR68" i="8"/>
  <c r="DQ68" i="8"/>
  <c r="DO68" i="8"/>
  <c r="DN68" i="8"/>
  <c r="DM68" i="8"/>
  <c r="DL68" i="8"/>
  <c r="DJ68" i="8"/>
  <c r="DI68" i="8"/>
  <c r="DH68" i="8"/>
  <c r="DG68" i="8"/>
  <c r="DE68" i="8"/>
  <c r="DD68" i="8"/>
  <c r="DC68" i="8"/>
  <c r="DB68" i="8"/>
  <c r="CX68" i="8"/>
  <c r="CW68" i="8"/>
  <c r="CR68" i="8"/>
  <c r="CQ68" i="8"/>
  <c r="CO68" i="8"/>
  <c r="CN68" i="8"/>
  <c r="CM68" i="8"/>
  <c r="CL68" i="8"/>
  <c r="CK68" i="8"/>
  <c r="CI68" i="8"/>
  <c r="CH68" i="8"/>
  <c r="CG68" i="8"/>
  <c r="CF68" i="8"/>
  <c r="CE68" i="8"/>
  <c r="CC68" i="8"/>
  <c r="CB68" i="8"/>
  <c r="CA68" i="8"/>
  <c r="BZ68" i="8"/>
  <c r="BY68" i="8"/>
  <c r="BW68" i="8"/>
  <c r="BV68" i="8"/>
  <c r="BU68" i="8"/>
  <c r="BT68" i="8"/>
  <c r="BS68" i="8"/>
  <c r="BQ68" i="8"/>
  <c r="BP68" i="8"/>
  <c r="BO68" i="8"/>
  <c r="BN68" i="8"/>
  <c r="BL68" i="8"/>
  <c r="BK68" i="8"/>
  <c r="BH68" i="8"/>
  <c r="BG68" i="8"/>
  <c r="BE68" i="8"/>
  <c r="BD68" i="8"/>
  <c r="BB68" i="8"/>
  <c r="BA68" i="8"/>
  <c r="AY68" i="8"/>
  <c r="AX68" i="8"/>
  <c r="AV68" i="8"/>
  <c r="AU68" i="8"/>
  <c r="AS68" i="8"/>
  <c r="AR68" i="8"/>
  <c r="AP68" i="8"/>
  <c r="AO68" i="8"/>
  <c r="AM68" i="8"/>
  <c r="AL68" i="8"/>
  <c r="AJ68" i="8"/>
  <c r="AI68" i="8"/>
  <c r="EP67" i="8"/>
  <c r="EO67" i="8"/>
  <c r="EM67" i="8"/>
  <c r="EL67" i="8"/>
  <c r="EJ67" i="8"/>
  <c r="EI67" i="8"/>
  <c r="EG67" i="8"/>
  <c r="EF67" i="8"/>
  <c r="ED67" i="8"/>
  <c r="EC67" i="8"/>
  <c r="DX67" i="8"/>
  <c r="DW67" i="8"/>
  <c r="DU67" i="8"/>
  <c r="DT67" i="8"/>
  <c r="DS67" i="8"/>
  <c r="DR67" i="8"/>
  <c r="DQ67" i="8"/>
  <c r="DO67" i="8"/>
  <c r="DN67" i="8"/>
  <c r="DM67" i="8"/>
  <c r="DL67" i="8"/>
  <c r="DJ67" i="8"/>
  <c r="DI67" i="8"/>
  <c r="DH67" i="8"/>
  <c r="DG67" i="8"/>
  <c r="DE67" i="8"/>
  <c r="DD67" i="8"/>
  <c r="DC67" i="8"/>
  <c r="DB67" i="8"/>
  <c r="CX67" i="8"/>
  <c r="CW67" i="8"/>
  <c r="CR67" i="8"/>
  <c r="CQ67" i="8"/>
  <c r="CO67" i="8"/>
  <c r="CN67" i="8"/>
  <c r="CM67" i="8"/>
  <c r="CL67" i="8"/>
  <c r="CK67" i="8"/>
  <c r="CI67" i="8"/>
  <c r="CH67" i="8"/>
  <c r="CG67" i="8"/>
  <c r="CF67" i="8"/>
  <c r="CE67" i="8"/>
  <c r="CC67" i="8"/>
  <c r="CB67" i="8"/>
  <c r="CA67" i="8"/>
  <c r="BZ67" i="8"/>
  <c r="BY67" i="8"/>
  <c r="BW67" i="8"/>
  <c r="BV67" i="8"/>
  <c r="BU67" i="8"/>
  <c r="BT67" i="8"/>
  <c r="BS67" i="8"/>
  <c r="BQ67" i="8"/>
  <c r="BP67" i="8"/>
  <c r="BO67" i="8"/>
  <c r="BN67" i="8"/>
  <c r="BL67" i="8"/>
  <c r="BK67" i="8"/>
  <c r="BH67" i="8"/>
  <c r="BG67" i="8"/>
  <c r="BE67" i="8"/>
  <c r="BD67" i="8"/>
  <c r="BB67" i="8"/>
  <c r="BA67" i="8"/>
  <c r="AY67" i="8"/>
  <c r="AX67" i="8"/>
  <c r="AV67" i="8"/>
  <c r="AU67" i="8"/>
  <c r="AS67" i="8"/>
  <c r="AR67" i="8"/>
  <c r="AP67" i="8"/>
  <c r="AO67" i="8"/>
  <c r="AM67" i="8"/>
  <c r="AL67" i="8"/>
  <c r="AJ67" i="8"/>
  <c r="AI67" i="8"/>
  <c r="EP66" i="8"/>
  <c r="EO66" i="8"/>
  <c r="EM66" i="8"/>
  <c r="EL66" i="8"/>
  <c r="EJ66" i="8"/>
  <c r="EI66" i="8"/>
  <c r="EG66" i="8"/>
  <c r="EF66" i="8"/>
  <c r="ED66" i="8"/>
  <c r="EC66" i="8"/>
  <c r="DX66" i="8"/>
  <c r="DW66" i="8"/>
  <c r="DU66" i="8"/>
  <c r="DT66" i="8"/>
  <c r="DS66" i="8"/>
  <c r="DR66" i="8"/>
  <c r="DQ66" i="8"/>
  <c r="DO66" i="8"/>
  <c r="DN66" i="8"/>
  <c r="DM66" i="8"/>
  <c r="DL66" i="8"/>
  <c r="DJ66" i="8"/>
  <c r="DI66" i="8"/>
  <c r="DH66" i="8"/>
  <c r="DG66" i="8"/>
  <c r="DE66" i="8"/>
  <c r="DD66" i="8"/>
  <c r="DC66" i="8"/>
  <c r="DB66" i="8"/>
  <c r="CX66" i="8"/>
  <c r="CW66" i="8"/>
  <c r="CR66" i="8"/>
  <c r="CQ66" i="8"/>
  <c r="CO66" i="8"/>
  <c r="CN66" i="8"/>
  <c r="CM66" i="8"/>
  <c r="CL66" i="8"/>
  <c r="CK66" i="8"/>
  <c r="CI66" i="8"/>
  <c r="CH66" i="8"/>
  <c r="CG66" i="8"/>
  <c r="CF66" i="8"/>
  <c r="CE66" i="8"/>
  <c r="CC66" i="8"/>
  <c r="CB66" i="8"/>
  <c r="CA66" i="8"/>
  <c r="BZ66" i="8"/>
  <c r="BY66" i="8"/>
  <c r="BW66" i="8"/>
  <c r="BV66" i="8"/>
  <c r="BU66" i="8"/>
  <c r="BT66" i="8"/>
  <c r="BS66" i="8"/>
  <c r="BQ66" i="8"/>
  <c r="BP66" i="8"/>
  <c r="BO66" i="8"/>
  <c r="BN66" i="8"/>
  <c r="BL66" i="8"/>
  <c r="BK66" i="8"/>
  <c r="BH66" i="8"/>
  <c r="BG66" i="8"/>
  <c r="BE66" i="8"/>
  <c r="BD66" i="8"/>
  <c r="BB66" i="8"/>
  <c r="BA66" i="8"/>
  <c r="AY66" i="8"/>
  <c r="AX66" i="8"/>
  <c r="AV66" i="8"/>
  <c r="AU66" i="8"/>
  <c r="AS66" i="8"/>
  <c r="AR66" i="8"/>
  <c r="AP66" i="8"/>
  <c r="AO66" i="8"/>
  <c r="AM66" i="8"/>
  <c r="AL66" i="8"/>
  <c r="AJ66" i="8"/>
  <c r="AI66" i="8"/>
  <c r="EP65" i="8"/>
  <c r="EO65" i="8"/>
  <c r="EM65" i="8"/>
  <c r="EL65" i="8"/>
  <c r="EJ65" i="8"/>
  <c r="EI65" i="8"/>
  <c r="EG65" i="8"/>
  <c r="EF65" i="8"/>
  <c r="ED65" i="8"/>
  <c r="EC65" i="8"/>
  <c r="DX65" i="8"/>
  <c r="DW65" i="8"/>
  <c r="DU65" i="8"/>
  <c r="DT65" i="8"/>
  <c r="DS65" i="8"/>
  <c r="DR65" i="8"/>
  <c r="DQ65" i="8"/>
  <c r="DO65" i="8"/>
  <c r="DN65" i="8"/>
  <c r="DM65" i="8"/>
  <c r="DL65" i="8"/>
  <c r="DJ65" i="8"/>
  <c r="DI65" i="8"/>
  <c r="DH65" i="8"/>
  <c r="DG65" i="8"/>
  <c r="DE65" i="8"/>
  <c r="DD65" i="8"/>
  <c r="DC65" i="8"/>
  <c r="DB65" i="8"/>
  <c r="CX65" i="8"/>
  <c r="CW65" i="8"/>
  <c r="CR65" i="8"/>
  <c r="CQ65" i="8"/>
  <c r="CO65" i="8"/>
  <c r="CN65" i="8"/>
  <c r="CM65" i="8"/>
  <c r="CL65" i="8"/>
  <c r="CK65" i="8"/>
  <c r="CI65" i="8"/>
  <c r="CH65" i="8"/>
  <c r="CG65" i="8"/>
  <c r="CF65" i="8"/>
  <c r="CE65" i="8"/>
  <c r="CC65" i="8"/>
  <c r="CB65" i="8"/>
  <c r="CA65" i="8"/>
  <c r="BZ65" i="8"/>
  <c r="BY65" i="8"/>
  <c r="BW65" i="8"/>
  <c r="BV65" i="8"/>
  <c r="BU65" i="8"/>
  <c r="BT65" i="8"/>
  <c r="BS65" i="8"/>
  <c r="BQ65" i="8"/>
  <c r="BP65" i="8"/>
  <c r="BO65" i="8"/>
  <c r="BN65" i="8"/>
  <c r="BL65" i="8"/>
  <c r="BK65" i="8"/>
  <c r="BH65" i="8"/>
  <c r="BG65" i="8"/>
  <c r="BE65" i="8"/>
  <c r="BD65" i="8"/>
  <c r="BB65" i="8"/>
  <c r="BA65" i="8"/>
  <c r="AY65" i="8"/>
  <c r="AX65" i="8"/>
  <c r="AV65" i="8"/>
  <c r="AU65" i="8"/>
  <c r="AS65" i="8"/>
  <c r="AR65" i="8"/>
  <c r="AP65" i="8"/>
  <c r="AO65" i="8"/>
  <c r="AM65" i="8"/>
  <c r="AL65" i="8"/>
  <c r="AJ65" i="8"/>
  <c r="AI65" i="8"/>
  <c r="EP64" i="8"/>
  <c r="EO64" i="8"/>
  <c r="EM64" i="8"/>
  <c r="EL64" i="8"/>
  <c r="EJ64" i="8"/>
  <c r="EI64" i="8"/>
  <c r="EG64" i="8"/>
  <c r="EF64" i="8"/>
  <c r="ED64" i="8"/>
  <c r="EC64" i="8"/>
  <c r="DX64" i="8"/>
  <c r="DW64" i="8"/>
  <c r="DU64" i="8"/>
  <c r="DT64" i="8"/>
  <c r="DS64" i="8"/>
  <c r="DR64" i="8"/>
  <c r="DQ64" i="8"/>
  <c r="DO64" i="8"/>
  <c r="DN64" i="8"/>
  <c r="DM64" i="8"/>
  <c r="DL64" i="8"/>
  <c r="DJ64" i="8"/>
  <c r="DI64" i="8"/>
  <c r="DH64" i="8"/>
  <c r="DG64" i="8"/>
  <c r="DE64" i="8"/>
  <c r="DD64" i="8"/>
  <c r="DC64" i="8"/>
  <c r="DB64" i="8"/>
  <c r="CX64" i="8"/>
  <c r="CW64" i="8"/>
  <c r="CR64" i="8"/>
  <c r="CQ64" i="8"/>
  <c r="CO64" i="8"/>
  <c r="CN64" i="8"/>
  <c r="CM64" i="8"/>
  <c r="CL64" i="8"/>
  <c r="CK64" i="8"/>
  <c r="CI64" i="8"/>
  <c r="CH64" i="8"/>
  <c r="CG64" i="8"/>
  <c r="CF64" i="8"/>
  <c r="CE64" i="8"/>
  <c r="CC64" i="8"/>
  <c r="CB64" i="8"/>
  <c r="CA64" i="8"/>
  <c r="BZ64" i="8"/>
  <c r="BY64" i="8"/>
  <c r="BW64" i="8"/>
  <c r="BV64" i="8"/>
  <c r="BU64" i="8"/>
  <c r="BT64" i="8"/>
  <c r="BS64" i="8"/>
  <c r="BQ64" i="8"/>
  <c r="BP64" i="8"/>
  <c r="BO64" i="8"/>
  <c r="BN64" i="8"/>
  <c r="BL64" i="8"/>
  <c r="BK64" i="8"/>
  <c r="BH64" i="8"/>
  <c r="BG64" i="8"/>
  <c r="BE64" i="8"/>
  <c r="BD64" i="8"/>
  <c r="BB64" i="8"/>
  <c r="BA64" i="8"/>
  <c r="AY64" i="8"/>
  <c r="AX64" i="8"/>
  <c r="AV64" i="8"/>
  <c r="AU64" i="8"/>
  <c r="AS64" i="8"/>
  <c r="AR64" i="8"/>
  <c r="AP64" i="8"/>
  <c r="AO64" i="8"/>
  <c r="AM64" i="8"/>
  <c r="AL64" i="8"/>
  <c r="AJ64" i="8"/>
  <c r="AI64" i="8"/>
  <c r="EP63" i="8"/>
  <c r="EO63" i="8"/>
  <c r="EM63" i="8"/>
  <c r="EL63" i="8"/>
  <c r="EJ63" i="8"/>
  <c r="EI63" i="8"/>
  <c r="EG63" i="8"/>
  <c r="EF63" i="8"/>
  <c r="ED63" i="8"/>
  <c r="EC63" i="8"/>
  <c r="DX63" i="8"/>
  <c r="DW63" i="8"/>
  <c r="DU63" i="8"/>
  <c r="DT63" i="8"/>
  <c r="DS63" i="8"/>
  <c r="DR63" i="8"/>
  <c r="DQ63" i="8"/>
  <c r="DO63" i="8"/>
  <c r="DN63" i="8"/>
  <c r="DM63" i="8"/>
  <c r="DL63" i="8"/>
  <c r="DJ63" i="8"/>
  <c r="DI63" i="8"/>
  <c r="DH63" i="8"/>
  <c r="DG63" i="8"/>
  <c r="DE63" i="8"/>
  <c r="DD63" i="8"/>
  <c r="DC63" i="8"/>
  <c r="DB63" i="8"/>
  <c r="CX63" i="8"/>
  <c r="CW63" i="8"/>
  <c r="CR63" i="8"/>
  <c r="CQ63" i="8"/>
  <c r="CO63" i="8"/>
  <c r="CN63" i="8"/>
  <c r="CM63" i="8"/>
  <c r="CL63" i="8"/>
  <c r="CK63" i="8"/>
  <c r="CI63" i="8"/>
  <c r="CH63" i="8"/>
  <c r="CG63" i="8"/>
  <c r="CF63" i="8"/>
  <c r="CE63" i="8"/>
  <c r="CC63" i="8"/>
  <c r="CB63" i="8"/>
  <c r="CA63" i="8"/>
  <c r="BZ63" i="8"/>
  <c r="BY63" i="8"/>
  <c r="BW63" i="8"/>
  <c r="BV63" i="8"/>
  <c r="BU63" i="8"/>
  <c r="BT63" i="8"/>
  <c r="BS63" i="8"/>
  <c r="BQ63" i="8"/>
  <c r="BP63" i="8"/>
  <c r="BO63" i="8"/>
  <c r="BN63" i="8"/>
  <c r="BL63" i="8"/>
  <c r="BK63" i="8"/>
  <c r="BH63" i="8"/>
  <c r="BG63" i="8"/>
  <c r="BE63" i="8"/>
  <c r="BD63" i="8"/>
  <c r="BB63" i="8"/>
  <c r="BA63" i="8"/>
  <c r="AY63" i="8"/>
  <c r="AX63" i="8"/>
  <c r="AV63" i="8"/>
  <c r="AU63" i="8"/>
  <c r="AS63" i="8"/>
  <c r="AR63" i="8"/>
  <c r="AP63" i="8"/>
  <c r="AO63" i="8"/>
  <c r="AM63" i="8"/>
  <c r="AL63" i="8"/>
  <c r="AJ63" i="8"/>
  <c r="AI63" i="8"/>
  <c r="EP62" i="8"/>
  <c r="EO62" i="8"/>
  <c r="EM62" i="8"/>
  <c r="EL62" i="8"/>
  <c r="EJ62" i="8"/>
  <c r="EI62" i="8"/>
  <c r="EG62" i="8"/>
  <c r="EF62" i="8"/>
  <c r="ED62" i="8"/>
  <c r="EC62" i="8"/>
  <c r="DX62" i="8"/>
  <c r="DW62" i="8"/>
  <c r="DU62" i="8"/>
  <c r="DT62" i="8"/>
  <c r="DS62" i="8"/>
  <c r="DR62" i="8"/>
  <c r="DQ62" i="8"/>
  <c r="DO62" i="8"/>
  <c r="DN62" i="8"/>
  <c r="DM62" i="8"/>
  <c r="DL62" i="8"/>
  <c r="DJ62" i="8"/>
  <c r="DI62" i="8"/>
  <c r="DH62" i="8"/>
  <c r="DG62" i="8"/>
  <c r="DE62" i="8"/>
  <c r="DD62" i="8"/>
  <c r="DC62" i="8"/>
  <c r="DB62" i="8"/>
  <c r="CX62" i="8"/>
  <c r="CW62" i="8"/>
  <c r="CR62" i="8"/>
  <c r="CQ62" i="8"/>
  <c r="CO62" i="8"/>
  <c r="CN62" i="8"/>
  <c r="CM62" i="8"/>
  <c r="CL62" i="8"/>
  <c r="CK62" i="8"/>
  <c r="CI62" i="8"/>
  <c r="CH62" i="8"/>
  <c r="CG62" i="8"/>
  <c r="CF62" i="8"/>
  <c r="CE62" i="8"/>
  <c r="CC62" i="8"/>
  <c r="CB62" i="8"/>
  <c r="CA62" i="8"/>
  <c r="BZ62" i="8"/>
  <c r="BY62" i="8"/>
  <c r="BW62" i="8"/>
  <c r="BV62" i="8"/>
  <c r="BU62" i="8"/>
  <c r="BT62" i="8"/>
  <c r="BS62" i="8"/>
  <c r="BQ62" i="8"/>
  <c r="BP62" i="8"/>
  <c r="BO62" i="8"/>
  <c r="BN62" i="8"/>
  <c r="BL62" i="8"/>
  <c r="BK62" i="8"/>
  <c r="BH62" i="8"/>
  <c r="BG62" i="8"/>
  <c r="BE62" i="8"/>
  <c r="BD62" i="8"/>
  <c r="BB62" i="8"/>
  <c r="BA62" i="8"/>
  <c r="AY62" i="8"/>
  <c r="AX62" i="8"/>
  <c r="AV62" i="8"/>
  <c r="AU62" i="8"/>
  <c r="AS62" i="8"/>
  <c r="AR62" i="8"/>
  <c r="AP62" i="8"/>
  <c r="AO62" i="8"/>
  <c r="AM62" i="8"/>
  <c r="AL62" i="8"/>
  <c r="AJ62" i="8"/>
  <c r="AI62" i="8"/>
  <c r="EP61" i="8"/>
  <c r="EO61" i="8"/>
  <c r="EM61" i="8"/>
  <c r="EL61" i="8"/>
  <c r="EJ61" i="8"/>
  <c r="EI61" i="8"/>
  <c r="EG61" i="8"/>
  <c r="EF61" i="8"/>
  <c r="ED61" i="8"/>
  <c r="EC61" i="8"/>
  <c r="DX61" i="8"/>
  <c r="DW61" i="8"/>
  <c r="DU61" i="8"/>
  <c r="DT61" i="8"/>
  <c r="DS61" i="8"/>
  <c r="DR61" i="8"/>
  <c r="DQ61" i="8"/>
  <c r="DO61" i="8"/>
  <c r="DN61" i="8"/>
  <c r="DM61" i="8"/>
  <c r="DL61" i="8"/>
  <c r="DJ61" i="8"/>
  <c r="DI61" i="8"/>
  <c r="DH61" i="8"/>
  <c r="DG61" i="8"/>
  <c r="DE61" i="8"/>
  <c r="DD61" i="8"/>
  <c r="DC61" i="8"/>
  <c r="DB61" i="8"/>
  <c r="CX61" i="8"/>
  <c r="CW61" i="8"/>
  <c r="CR61" i="8"/>
  <c r="CQ61" i="8"/>
  <c r="CO61" i="8"/>
  <c r="CN61" i="8"/>
  <c r="CM61" i="8"/>
  <c r="CL61" i="8"/>
  <c r="CK61" i="8"/>
  <c r="CI61" i="8"/>
  <c r="CH61" i="8"/>
  <c r="CG61" i="8"/>
  <c r="CF61" i="8"/>
  <c r="CE61" i="8"/>
  <c r="CC61" i="8"/>
  <c r="CB61" i="8"/>
  <c r="CA61" i="8"/>
  <c r="BZ61" i="8"/>
  <c r="BY61" i="8"/>
  <c r="BW61" i="8"/>
  <c r="BV61" i="8"/>
  <c r="BU61" i="8"/>
  <c r="BT61" i="8"/>
  <c r="BS61" i="8"/>
  <c r="BQ61" i="8"/>
  <c r="BP61" i="8"/>
  <c r="BO61" i="8"/>
  <c r="BN61" i="8"/>
  <c r="BL61" i="8"/>
  <c r="BK61" i="8"/>
  <c r="BH61" i="8"/>
  <c r="BG61" i="8"/>
  <c r="BE61" i="8"/>
  <c r="BD61" i="8"/>
  <c r="BB61" i="8"/>
  <c r="BA61" i="8"/>
  <c r="AY61" i="8"/>
  <c r="AX61" i="8"/>
  <c r="AV61" i="8"/>
  <c r="AU61" i="8"/>
  <c r="AS61" i="8"/>
  <c r="AR61" i="8"/>
  <c r="AP61" i="8"/>
  <c r="AO61" i="8"/>
  <c r="AM61" i="8"/>
  <c r="AL61" i="8"/>
  <c r="AJ61" i="8"/>
  <c r="AI61" i="8"/>
  <c r="EP60" i="8"/>
  <c r="EO60" i="8"/>
  <c r="EM60" i="8"/>
  <c r="EL60" i="8"/>
  <c r="EJ60" i="8"/>
  <c r="EI60" i="8"/>
  <c r="EG60" i="8"/>
  <c r="EF60" i="8"/>
  <c r="ED60" i="8"/>
  <c r="EC60" i="8"/>
  <c r="DX60" i="8"/>
  <c r="DW60" i="8"/>
  <c r="DU60" i="8"/>
  <c r="DT60" i="8"/>
  <c r="DS60" i="8"/>
  <c r="DR60" i="8"/>
  <c r="DQ60" i="8"/>
  <c r="DO60" i="8"/>
  <c r="DN60" i="8"/>
  <c r="DM60" i="8"/>
  <c r="DL60" i="8"/>
  <c r="DJ60" i="8"/>
  <c r="DI60" i="8"/>
  <c r="DH60" i="8"/>
  <c r="DG60" i="8"/>
  <c r="DE60" i="8"/>
  <c r="DD60" i="8"/>
  <c r="DC60" i="8"/>
  <c r="DB60" i="8"/>
  <c r="CX60" i="8"/>
  <c r="CW60" i="8"/>
  <c r="CR60" i="8"/>
  <c r="CQ60" i="8"/>
  <c r="CO60" i="8"/>
  <c r="CN60" i="8"/>
  <c r="CM60" i="8"/>
  <c r="CL60" i="8"/>
  <c r="CK60" i="8"/>
  <c r="CI60" i="8"/>
  <c r="CH60" i="8"/>
  <c r="CG60" i="8"/>
  <c r="CF60" i="8"/>
  <c r="CE60" i="8"/>
  <c r="CC60" i="8"/>
  <c r="CB60" i="8"/>
  <c r="CA60" i="8"/>
  <c r="BZ60" i="8"/>
  <c r="BY60" i="8"/>
  <c r="BW60" i="8"/>
  <c r="BV60" i="8"/>
  <c r="BU60" i="8"/>
  <c r="BT60" i="8"/>
  <c r="BS60" i="8"/>
  <c r="BQ60" i="8"/>
  <c r="BP60" i="8"/>
  <c r="BO60" i="8"/>
  <c r="BN60" i="8"/>
  <c r="BL60" i="8"/>
  <c r="BK60" i="8"/>
  <c r="BH60" i="8"/>
  <c r="BG60" i="8"/>
  <c r="BE60" i="8"/>
  <c r="BD60" i="8"/>
  <c r="BB60" i="8"/>
  <c r="BA60" i="8"/>
  <c r="AY60" i="8"/>
  <c r="AX60" i="8"/>
  <c r="AV60" i="8"/>
  <c r="AU60" i="8"/>
  <c r="AS60" i="8"/>
  <c r="AR60" i="8"/>
  <c r="AP60" i="8"/>
  <c r="AO60" i="8"/>
  <c r="AM60" i="8"/>
  <c r="AL60" i="8"/>
  <c r="AJ60" i="8"/>
  <c r="AI60" i="8"/>
  <c r="AG59" i="8"/>
  <c r="EY58" i="8"/>
  <c r="EP58" i="8"/>
  <c r="EL58" i="8"/>
  <c r="EJ58" i="8"/>
  <c r="EI58" i="8"/>
  <c r="EG58" i="8"/>
  <c r="EF58" i="8"/>
  <c r="ED58" i="8"/>
  <c r="EC58" i="8"/>
  <c r="DX58" i="8"/>
  <c r="DU58" i="8"/>
  <c r="DT58" i="8"/>
  <c r="DS58" i="8"/>
  <c r="DR58" i="8"/>
  <c r="DO58" i="8"/>
  <c r="DN58" i="8"/>
  <c r="DM58" i="8"/>
  <c r="DJ58" i="8"/>
  <c r="DI58" i="8"/>
  <c r="DH58" i="8"/>
  <c r="DE58" i="8"/>
  <c r="DD58" i="8"/>
  <c r="DC58" i="8"/>
  <c r="DB58" i="8"/>
  <c r="CZ58" i="8"/>
  <c r="CX58" i="8"/>
  <c r="CW58" i="8"/>
  <c r="CO58" i="8"/>
  <c r="CN58" i="8"/>
  <c r="CL58" i="8"/>
  <c r="CI58" i="8"/>
  <c r="CH58" i="8"/>
  <c r="CF58" i="8"/>
  <c r="CE58" i="8"/>
  <c r="CC58" i="8"/>
  <c r="CB58" i="8"/>
  <c r="CA58" i="8"/>
  <c r="BZ58" i="8"/>
  <c r="BW58" i="8"/>
  <c r="BV58" i="8"/>
  <c r="BU58" i="8"/>
  <c r="BT58" i="8"/>
  <c r="BQ58" i="8"/>
  <c r="BP58" i="8"/>
  <c r="BO58" i="8"/>
  <c r="BN58" i="8"/>
  <c r="BL58" i="8"/>
  <c r="BH58" i="8"/>
  <c r="BE58" i="8"/>
  <c r="BB58" i="8"/>
  <c r="AY58" i="8"/>
  <c r="EY57" i="8"/>
  <c r="EP57" i="8"/>
  <c r="EL57" i="8"/>
  <c r="EJ57" i="8"/>
  <c r="EI57" i="8"/>
  <c r="EG57" i="8"/>
  <c r="EF57" i="8"/>
  <c r="ED57" i="8"/>
  <c r="EC57" i="8"/>
  <c r="DX57" i="8"/>
  <c r="DU57" i="8"/>
  <c r="DT57" i="8"/>
  <c r="DS57" i="8"/>
  <c r="DR57" i="8"/>
  <c r="DO57" i="8"/>
  <c r="DN57" i="8"/>
  <c r="DM57" i="8"/>
  <c r="DJ57" i="8"/>
  <c r="DI57" i="8"/>
  <c r="DH57" i="8"/>
  <c r="DE57" i="8"/>
  <c r="DD57" i="8"/>
  <c r="DC57" i="8"/>
  <c r="DB57" i="8"/>
  <c r="CZ57" i="8"/>
  <c r="CX57" i="8"/>
  <c r="CW57" i="8"/>
  <c r="CO57" i="8"/>
  <c r="CN57" i="8"/>
  <c r="CL57" i="8"/>
  <c r="CI57" i="8"/>
  <c r="CH57" i="8"/>
  <c r="CF57" i="8"/>
  <c r="CC57" i="8"/>
  <c r="CB57" i="8"/>
  <c r="CA57" i="8"/>
  <c r="BZ57" i="8"/>
  <c r="BW57" i="8"/>
  <c r="BV57" i="8"/>
  <c r="BU57" i="8"/>
  <c r="BT57" i="8"/>
  <c r="BQ57" i="8"/>
  <c r="BP57" i="8"/>
  <c r="BO57" i="8"/>
  <c r="BN57" i="8"/>
  <c r="BL57" i="8"/>
  <c r="BH57" i="8"/>
  <c r="BE57" i="8"/>
  <c r="BB57" i="8"/>
  <c r="AY57" i="8"/>
  <c r="EY56" i="8"/>
  <c r="EP56" i="8"/>
  <c r="EL56" i="8"/>
  <c r="EJ56" i="8"/>
  <c r="EI56" i="8"/>
  <c r="EG56" i="8"/>
  <c r="EF56" i="8"/>
  <c r="ED56" i="8"/>
  <c r="EC56" i="8"/>
  <c r="DX56" i="8"/>
  <c r="DW56" i="8"/>
  <c r="DU56" i="8"/>
  <c r="DT56" i="8"/>
  <c r="DS56" i="8"/>
  <c r="DR56" i="8"/>
  <c r="DO56" i="8"/>
  <c r="DN56" i="8"/>
  <c r="DM56" i="8"/>
  <c r="DJ56" i="8"/>
  <c r="DI56" i="8"/>
  <c r="DH56" i="8"/>
  <c r="DE56" i="8"/>
  <c r="DD56" i="8"/>
  <c r="DC56" i="8"/>
  <c r="DB56" i="8"/>
  <c r="CZ56" i="8"/>
  <c r="CX56" i="8"/>
  <c r="CW56" i="8"/>
  <c r="CR56" i="8"/>
  <c r="CQ56" i="8"/>
  <c r="CO56" i="8"/>
  <c r="CN56" i="8"/>
  <c r="CM56" i="8"/>
  <c r="CL56" i="8"/>
  <c r="CI56" i="8"/>
  <c r="CH56" i="8"/>
  <c r="CG56" i="8"/>
  <c r="CF56" i="8"/>
  <c r="CE56" i="8"/>
  <c r="CC56" i="8"/>
  <c r="CB56" i="8"/>
  <c r="CA56" i="8"/>
  <c r="BZ56" i="8"/>
  <c r="BY56" i="8"/>
  <c r="BW56" i="8"/>
  <c r="BV56" i="8"/>
  <c r="BU56" i="8"/>
  <c r="BT56" i="8"/>
  <c r="BS56" i="8"/>
  <c r="BQ56" i="8"/>
  <c r="BP56" i="8"/>
  <c r="BO56" i="8"/>
  <c r="BL56" i="8"/>
  <c r="BH56" i="8"/>
  <c r="BE56" i="8"/>
  <c r="BB56" i="8"/>
  <c r="AY56" i="8"/>
  <c r="AV56" i="8"/>
  <c r="AS56" i="8"/>
  <c r="AP56" i="8"/>
  <c r="AM56" i="8"/>
  <c r="AJ56" i="8"/>
  <c r="EY55" i="8"/>
  <c r="EP55" i="8"/>
  <c r="EL55" i="8"/>
  <c r="EJ55" i="8"/>
  <c r="EI55" i="8"/>
  <c r="EG55" i="8"/>
  <c r="EF55" i="8"/>
  <c r="ED55" i="8"/>
  <c r="EC55" i="8"/>
  <c r="DX55" i="8"/>
  <c r="DU55" i="8"/>
  <c r="DT55" i="8"/>
  <c r="DS55" i="8"/>
  <c r="DR55" i="8"/>
  <c r="DO55" i="8"/>
  <c r="DN55" i="8"/>
  <c r="DM55" i="8"/>
  <c r="DJ55" i="8"/>
  <c r="DI55" i="8"/>
  <c r="DH55" i="8"/>
  <c r="DE55" i="8"/>
  <c r="DD55" i="8"/>
  <c r="DC55" i="8"/>
  <c r="DB55" i="8"/>
  <c r="CZ55" i="8"/>
  <c r="CX55" i="8"/>
  <c r="CW55" i="8"/>
  <c r="CR55" i="8"/>
  <c r="CO55" i="8"/>
  <c r="CN55" i="8"/>
  <c r="CM55" i="8"/>
  <c r="CL55" i="8"/>
  <c r="CI55" i="8"/>
  <c r="CH55" i="8"/>
  <c r="CG55" i="8"/>
  <c r="CF55" i="8"/>
  <c r="CC55" i="8"/>
  <c r="CB55" i="8"/>
  <c r="CA55" i="8"/>
  <c r="BZ55" i="8"/>
  <c r="BW55" i="8"/>
  <c r="BV55" i="8"/>
  <c r="BU55" i="8"/>
  <c r="BT55" i="8"/>
  <c r="BQ55" i="8"/>
  <c r="BP55" i="8"/>
  <c r="BO55" i="8"/>
  <c r="BL55" i="8"/>
  <c r="BH55" i="8"/>
  <c r="BE55" i="8"/>
  <c r="BD55" i="8"/>
  <c r="BB55" i="8"/>
  <c r="AY55" i="8"/>
  <c r="AV55" i="8"/>
  <c r="AS55" i="8"/>
  <c r="AP55" i="8"/>
  <c r="AM55" i="8"/>
  <c r="AJ55" i="8"/>
  <c r="EY54" i="8"/>
  <c r="EP54" i="8"/>
  <c r="EL54" i="8"/>
  <c r="EJ54" i="8"/>
  <c r="EI54" i="8"/>
  <c r="EG54" i="8"/>
  <c r="EF54" i="8"/>
  <c r="ED54" i="8"/>
  <c r="EC54" i="8"/>
  <c r="DX54" i="8"/>
  <c r="DU54" i="8"/>
  <c r="DT54" i="8"/>
  <c r="DS54" i="8"/>
  <c r="DR54" i="8"/>
  <c r="DO54" i="8"/>
  <c r="DN54" i="8"/>
  <c r="DM54" i="8"/>
  <c r="DJ54" i="8"/>
  <c r="DI54" i="8"/>
  <c r="DH54" i="8"/>
  <c r="DE54" i="8"/>
  <c r="DD54" i="8"/>
  <c r="DC54" i="8"/>
  <c r="DB54" i="8"/>
  <c r="CZ54" i="8"/>
  <c r="CX54" i="8"/>
  <c r="CW54" i="8"/>
  <c r="CR54" i="8"/>
  <c r="CO54" i="8"/>
  <c r="CN54" i="8"/>
  <c r="CM54" i="8"/>
  <c r="CL54" i="8"/>
  <c r="CI54" i="8"/>
  <c r="CH54" i="8"/>
  <c r="CG54" i="8"/>
  <c r="CF54" i="8"/>
  <c r="CC54" i="8"/>
  <c r="CB54" i="8"/>
  <c r="CA54" i="8"/>
  <c r="BZ54" i="8"/>
  <c r="BW54" i="8"/>
  <c r="BV54" i="8"/>
  <c r="BU54" i="8"/>
  <c r="BT54" i="8"/>
  <c r="BQ54" i="8"/>
  <c r="BP54" i="8"/>
  <c r="BO54" i="8"/>
  <c r="BL54" i="8"/>
  <c r="BH54" i="8"/>
  <c r="BE54" i="8"/>
  <c r="BB54" i="8"/>
  <c r="AY54" i="8"/>
  <c r="AV54" i="8"/>
  <c r="AS54" i="8"/>
  <c r="AP54" i="8"/>
  <c r="AM54" i="8"/>
  <c r="AJ54" i="8"/>
  <c r="EY53" i="8"/>
  <c r="EP53" i="8"/>
  <c r="EL53" i="8"/>
  <c r="EJ53" i="8"/>
  <c r="EI53" i="8"/>
  <c r="EG53" i="8"/>
  <c r="EF53" i="8"/>
  <c r="ED53" i="8"/>
  <c r="EC53" i="8"/>
  <c r="DX53" i="8"/>
  <c r="DU53" i="8"/>
  <c r="DT53" i="8"/>
  <c r="DS53" i="8"/>
  <c r="DR53" i="8"/>
  <c r="DO53" i="8"/>
  <c r="DN53" i="8"/>
  <c r="DM53" i="8"/>
  <c r="DJ53" i="8"/>
  <c r="DI53" i="8"/>
  <c r="DH53" i="8"/>
  <c r="DE53" i="8"/>
  <c r="DD53" i="8"/>
  <c r="DC53" i="8"/>
  <c r="DB53" i="8"/>
  <c r="CZ53" i="8"/>
  <c r="CX53" i="8"/>
  <c r="CW53" i="8"/>
  <c r="CR53" i="8"/>
  <c r="CO53" i="8"/>
  <c r="CN53" i="8"/>
  <c r="CM53" i="8"/>
  <c r="CL53" i="8"/>
  <c r="CI53" i="8"/>
  <c r="CH53" i="8"/>
  <c r="CG53" i="8"/>
  <c r="CF53" i="8"/>
  <c r="CE53" i="8"/>
  <c r="CC53" i="8"/>
  <c r="CB53" i="8"/>
  <c r="CA53" i="8"/>
  <c r="BZ53" i="8"/>
  <c r="BY53" i="8"/>
  <c r="BW53" i="8"/>
  <c r="BV53" i="8"/>
  <c r="BU53" i="8"/>
  <c r="BT53" i="8"/>
  <c r="BS53" i="8"/>
  <c r="BQ53" i="8"/>
  <c r="BP53" i="8"/>
  <c r="BO53" i="8"/>
  <c r="BL53" i="8"/>
  <c r="BH53" i="8"/>
  <c r="BE53" i="8"/>
  <c r="BD53" i="8"/>
  <c r="BB53" i="8"/>
  <c r="AY53" i="8"/>
  <c r="AV53" i="8"/>
  <c r="AS53" i="8"/>
  <c r="AP53" i="8"/>
  <c r="AM53" i="8"/>
  <c r="AJ53" i="8"/>
  <c r="EY52" i="8"/>
  <c r="EP52" i="8"/>
  <c r="EO52" i="8"/>
  <c r="EL52" i="8"/>
  <c r="EJ52" i="8"/>
  <c r="EI52" i="8"/>
  <c r="EG52" i="8"/>
  <c r="EF52" i="8"/>
  <c r="ED52" i="8"/>
  <c r="EC52" i="8"/>
  <c r="DX52" i="8"/>
  <c r="DU52" i="8"/>
  <c r="DT52" i="8"/>
  <c r="DS52" i="8"/>
  <c r="DR52" i="8"/>
  <c r="DO52" i="8"/>
  <c r="DN52" i="8"/>
  <c r="DM52" i="8"/>
  <c r="DJ52" i="8"/>
  <c r="DI52" i="8"/>
  <c r="DH52" i="8"/>
  <c r="DE52" i="8"/>
  <c r="DD52" i="8"/>
  <c r="DC52" i="8"/>
  <c r="DB52" i="8"/>
  <c r="CZ52" i="8"/>
  <c r="CX52" i="8"/>
  <c r="CW52" i="8"/>
  <c r="CR52" i="8"/>
  <c r="CO52" i="8"/>
  <c r="CN52" i="8"/>
  <c r="CM52" i="8"/>
  <c r="CL52" i="8"/>
  <c r="CI52" i="8"/>
  <c r="CH52" i="8"/>
  <c r="CG52" i="8"/>
  <c r="CF52" i="8"/>
  <c r="CC52" i="8"/>
  <c r="CB52" i="8"/>
  <c r="CA52" i="8"/>
  <c r="BZ52" i="8"/>
  <c r="BW52" i="8"/>
  <c r="BV52" i="8"/>
  <c r="BU52" i="8"/>
  <c r="BT52" i="8"/>
  <c r="BQ52" i="8"/>
  <c r="BP52" i="8"/>
  <c r="BO52" i="8"/>
  <c r="BL52" i="8"/>
  <c r="BH52" i="8"/>
  <c r="BE52" i="8"/>
  <c r="BB52" i="8"/>
  <c r="AY52" i="8"/>
  <c r="AV52" i="8"/>
  <c r="AS52" i="8"/>
  <c r="AP52" i="8"/>
  <c r="AM52" i="8"/>
  <c r="AJ52" i="8"/>
  <c r="EY51" i="8"/>
  <c r="EP51" i="8"/>
  <c r="EL51" i="8"/>
  <c r="EJ51" i="8"/>
  <c r="EI51" i="8"/>
  <c r="EG51" i="8"/>
  <c r="EF51" i="8"/>
  <c r="ED51" i="8"/>
  <c r="EC51" i="8"/>
  <c r="DX51" i="8"/>
  <c r="DW51" i="8"/>
  <c r="DU51" i="8"/>
  <c r="DT51" i="8"/>
  <c r="DS51" i="8"/>
  <c r="DR51" i="8"/>
  <c r="DO51" i="8"/>
  <c r="DN51" i="8"/>
  <c r="DM51" i="8"/>
  <c r="DJ51" i="8"/>
  <c r="DI51" i="8"/>
  <c r="DH51" i="8"/>
  <c r="DE51" i="8"/>
  <c r="DD51" i="8"/>
  <c r="DC51" i="8"/>
  <c r="DB51" i="8"/>
  <c r="CZ51" i="8"/>
  <c r="CX51" i="8"/>
  <c r="CW51" i="8"/>
  <c r="CR51" i="8"/>
  <c r="CQ51" i="8"/>
  <c r="CO51" i="8"/>
  <c r="CN51" i="8"/>
  <c r="CM51" i="8"/>
  <c r="CL51" i="8"/>
  <c r="CK51" i="8"/>
  <c r="CI51" i="8"/>
  <c r="CH51" i="8"/>
  <c r="CG51" i="8"/>
  <c r="CF51" i="8"/>
  <c r="CE51" i="8"/>
  <c r="CC51" i="8"/>
  <c r="CB51" i="8"/>
  <c r="CA51" i="8"/>
  <c r="BZ51" i="8"/>
  <c r="BY51" i="8"/>
  <c r="BW51" i="8"/>
  <c r="BV51" i="8"/>
  <c r="BU51" i="8"/>
  <c r="BT51" i="8"/>
  <c r="BS51" i="8"/>
  <c r="BQ51" i="8"/>
  <c r="BP51" i="8"/>
  <c r="BO51" i="8"/>
  <c r="BL51" i="8"/>
  <c r="BH51" i="8"/>
  <c r="BE51" i="8"/>
  <c r="BB51" i="8"/>
  <c r="BA51" i="8"/>
  <c r="AY51" i="8"/>
  <c r="AV51" i="8"/>
  <c r="AS51" i="8"/>
  <c r="AP51" i="8"/>
  <c r="AM51" i="8"/>
  <c r="AJ51" i="8"/>
  <c r="EY50" i="8"/>
  <c r="EP50" i="8"/>
  <c r="EL50" i="8"/>
  <c r="EJ50" i="8"/>
  <c r="EI50" i="8"/>
  <c r="EG50" i="8"/>
  <c r="EF50" i="8"/>
  <c r="ED50" i="8"/>
  <c r="EC50" i="8"/>
  <c r="DX50" i="8"/>
  <c r="DW50" i="8"/>
  <c r="DU50" i="8"/>
  <c r="DT50" i="8"/>
  <c r="DS50" i="8"/>
  <c r="DR50" i="8"/>
  <c r="DO50" i="8"/>
  <c r="DN50" i="8"/>
  <c r="DM50" i="8"/>
  <c r="DJ50" i="8"/>
  <c r="DI50" i="8"/>
  <c r="DH50" i="8"/>
  <c r="DE50" i="8"/>
  <c r="DD50" i="8"/>
  <c r="DC50" i="8"/>
  <c r="DB50" i="8"/>
  <c r="CZ50" i="8"/>
  <c r="CX50" i="8"/>
  <c r="CW50" i="8"/>
  <c r="CR50" i="8"/>
  <c r="CQ50" i="8"/>
  <c r="CO50" i="8"/>
  <c r="CN50" i="8"/>
  <c r="CM50" i="8"/>
  <c r="CL50" i="8"/>
  <c r="CI50" i="8"/>
  <c r="CH50" i="8"/>
  <c r="CG50" i="8"/>
  <c r="CF50" i="8"/>
  <c r="CE50" i="8"/>
  <c r="CC50" i="8"/>
  <c r="CB50" i="8"/>
  <c r="CA50" i="8"/>
  <c r="BZ50" i="8"/>
  <c r="BY50" i="8"/>
  <c r="BW50" i="8"/>
  <c r="BV50" i="8"/>
  <c r="BU50" i="8"/>
  <c r="BT50" i="8"/>
  <c r="BS50" i="8"/>
  <c r="BQ50" i="8"/>
  <c r="BP50" i="8"/>
  <c r="BO50" i="8"/>
  <c r="BL50" i="8"/>
  <c r="BH50" i="8"/>
  <c r="BE50" i="8"/>
  <c r="BB50" i="8"/>
  <c r="BA50" i="8"/>
  <c r="AY50" i="8"/>
  <c r="AV50" i="8"/>
  <c r="AS50" i="8"/>
  <c r="AP50" i="8"/>
  <c r="AM50" i="8"/>
  <c r="AJ50" i="8"/>
  <c r="G50" i="8"/>
  <c r="EY49" i="8"/>
  <c r="EP49" i="8"/>
  <c r="EL49" i="8"/>
  <c r="EJ49" i="8"/>
  <c r="EI49" i="8"/>
  <c r="EG49" i="8"/>
  <c r="EF49" i="8"/>
  <c r="ED49" i="8"/>
  <c r="EC49" i="8"/>
  <c r="DX49" i="8"/>
  <c r="DW49" i="8"/>
  <c r="DU49" i="8"/>
  <c r="DT49" i="8"/>
  <c r="DS49" i="8"/>
  <c r="DR49" i="8"/>
  <c r="DO49" i="8"/>
  <c r="DN49" i="8"/>
  <c r="DM49" i="8"/>
  <c r="DJ49" i="8"/>
  <c r="DI49" i="8"/>
  <c r="DH49" i="8"/>
  <c r="DE49" i="8"/>
  <c r="DD49" i="8"/>
  <c r="DC49" i="8"/>
  <c r="DB49" i="8"/>
  <c r="CZ49" i="8"/>
  <c r="CX49" i="8"/>
  <c r="CW49" i="8"/>
  <c r="CR49" i="8"/>
  <c r="CQ49" i="8"/>
  <c r="CO49" i="8"/>
  <c r="CN49" i="8"/>
  <c r="CM49" i="8"/>
  <c r="CL49" i="8"/>
  <c r="CK49" i="8"/>
  <c r="CI49" i="8"/>
  <c r="CH49" i="8"/>
  <c r="CG49" i="8"/>
  <c r="CF49" i="8"/>
  <c r="CE49" i="8"/>
  <c r="CC49" i="8"/>
  <c r="CB49" i="8"/>
  <c r="CA49" i="8"/>
  <c r="BZ49" i="8"/>
  <c r="BY49" i="8"/>
  <c r="BW49" i="8"/>
  <c r="BV49" i="8"/>
  <c r="BU49" i="8"/>
  <c r="BT49" i="8"/>
  <c r="BS49" i="8"/>
  <c r="BQ49" i="8"/>
  <c r="BP49" i="8"/>
  <c r="BO49" i="8"/>
  <c r="BL49" i="8"/>
  <c r="BH49" i="8"/>
  <c r="BE49" i="8"/>
  <c r="BD49" i="8"/>
  <c r="BB49" i="8"/>
  <c r="BA49" i="8"/>
  <c r="AY49" i="8"/>
  <c r="AV49" i="8"/>
  <c r="AS49" i="8"/>
  <c r="AP49" i="8"/>
  <c r="AM49" i="8"/>
  <c r="AJ49" i="8"/>
  <c r="G49" i="8"/>
  <c r="EY48" i="8"/>
  <c r="EP48" i="8"/>
  <c r="EO48" i="8"/>
  <c r="EL48" i="8"/>
  <c r="EJ48" i="8"/>
  <c r="EI48" i="8"/>
  <c r="EG48" i="8"/>
  <c r="EF48" i="8"/>
  <c r="ED48" i="8"/>
  <c r="EC48" i="8"/>
  <c r="DX48" i="8"/>
  <c r="DW48" i="8"/>
  <c r="DU48" i="8"/>
  <c r="DT48" i="8"/>
  <c r="DS48" i="8"/>
  <c r="DR48" i="8"/>
  <c r="DO48" i="8"/>
  <c r="DN48" i="8"/>
  <c r="DM48" i="8"/>
  <c r="DJ48" i="8"/>
  <c r="DI48" i="8"/>
  <c r="DH48" i="8"/>
  <c r="DE48" i="8"/>
  <c r="DD48" i="8"/>
  <c r="DC48" i="8"/>
  <c r="DB48" i="8"/>
  <c r="CZ48" i="8"/>
  <c r="CX48" i="8"/>
  <c r="CW48" i="8"/>
  <c r="CR48" i="8"/>
  <c r="CQ48" i="8"/>
  <c r="CO48" i="8"/>
  <c r="CN48" i="8"/>
  <c r="CM48" i="8"/>
  <c r="CL48" i="8"/>
  <c r="CK48" i="8"/>
  <c r="CI48" i="8"/>
  <c r="CH48" i="8"/>
  <c r="CG48" i="8"/>
  <c r="CF48" i="8"/>
  <c r="CE48" i="8"/>
  <c r="CC48" i="8"/>
  <c r="CB48" i="8"/>
  <c r="CA48" i="8"/>
  <c r="BZ48" i="8"/>
  <c r="BY48" i="8"/>
  <c r="BW48" i="8"/>
  <c r="BV48" i="8"/>
  <c r="BU48" i="8"/>
  <c r="BT48" i="8"/>
  <c r="BS48" i="8"/>
  <c r="BQ48" i="8"/>
  <c r="BP48" i="8"/>
  <c r="BO48" i="8"/>
  <c r="BL48" i="8"/>
  <c r="BH48" i="8"/>
  <c r="BE48" i="8"/>
  <c r="BD48" i="8"/>
  <c r="BB48" i="8"/>
  <c r="BA48" i="8"/>
  <c r="AY48" i="8"/>
  <c r="AV48" i="8"/>
  <c r="AS48" i="8"/>
  <c r="AP48" i="8"/>
  <c r="AM48" i="8"/>
  <c r="AJ48" i="8"/>
  <c r="G48" i="8"/>
  <c r="EY47" i="8"/>
  <c r="EP47" i="8"/>
  <c r="EL47" i="8"/>
  <c r="EJ47" i="8"/>
  <c r="EI47" i="8"/>
  <c r="EG47" i="8"/>
  <c r="EF47" i="8"/>
  <c r="ED47" i="8"/>
  <c r="EC47" i="8"/>
  <c r="DX47" i="8"/>
  <c r="DU47" i="8"/>
  <c r="DT47" i="8"/>
  <c r="DS47" i="8"/>
  <c r="DR47" i="8"/>
  <c r="DO47" i="8"/>
  <c r="DN47" i="8"/>
  <c r="DM47" i="8"/>
  <c r="DJ47" i="8"/>
  <c r="DI47" i="8"/>
  <c r="DH47" i="8"/>
  <c r="DE47" i="8"/>
  <c r="DD47" i="8"/>
  <c r="DC47" i="8"/>
  <c r="DB47" i="8"/>
  <c r="CZ47" i="8"/>
  <c r="CX47" i="8"/>
  <c r="CW47" i="8"/>
  <c r="CR47" i="8"/>
  <c r="CO47" i="8"/>
  <c r="CN47" i="8"/>
  <c r="CM47" i="8"/>
  <c r="CL47" i="8"/>
  <c r="CI47" i="8"/>
  <c r="CH47" i="8"/>
  <c r="CG47" i="8"/>
  <c r="CF47" i="8"/>
  <c r="CC47" i="8"/>
  <c r="CB47" i="8"/>
  <c r="CA47" i="8"/>
  <c r="BZ47" i="8"/>
  <c r="BW47" i="8"/>
  <c r="BV47" i="8"/>
  <c r="BU47" i="8"/>
  <c r="BT47" i="8"/>
  <c r="BQ47" i="8"/>
  <c r="BP47" i="8"/>
  <c r="BO47" i="8"/>
  <c r="BL47" i="8"/>
  <c r="BH47" i="8"/>
  <c r="BE47" i="8"/>
  <c r="BB47" i="8"/>
  <c r="AY47" i="8"/>
  <c r="AV47" i="8"/>
  <c r="AS47" i="8"/>
  <c r="AP47" i="8"/>
  <c r="AM47" i="8"/>
  <c r="AJ47" i="8"/>
  <c r="EY46" i="8"/>
  <c r="EP46" i="8"/>
  <c r="EL46" i="8"/>
  <c r="EJ46" i="8"/>
  <c r="EI46" i="8"/>
  <c r="EG46" i="8"/>
  <c r="EF46" i="8"/>
  <c r="ED46" i="8"/>
  <c r="EC46" i="8"/>
  <c r="DX46" i="8"/>
  <c r="DU46" i="8"/>
  <c r="DT46" i="8"/>
  <c r="DS46" i="8"/>
  <c r="DR46" i="8"/>
  <c r="DO46" i="8"/>
  <c r="DN46" i="8"/>
  <c r="DM46" i="8"/>
  <c r="DJ46" i="8"/>
  <c r="DI46" i="8"/>
  <c r="DH46" i="8"/>
  <c r="DE46" i="8"/>
  <c r="DD46" i="8"/>
  <c r="DC46" i="8"/>
  <c r="DB46" i="8"/>
  <c r="CZ46" i="8"/>
  <c r="CX46" i="8"/>
  <c r="CW46" i="8"/>
  <c r="CR46" i="8"/>
  <c r="CO46" i="8"/>
  <c r="CN46" i="8"/>
  <c r="CM46" i="8"/>
  <c r="CL46" i="8"/>
  <c r="CI46" i="8"/>
  <c r="CH46" i="8"/>
  <c r="CG46" i="8"/>
  <c r="CF46" i="8"/>
  <c r="CE46" i="8"/>
  <c r="CC46" i="8"/>
  <c r="CB46" i="8"/>
  <c r="CA46" i="8"/>
  <c r="BZ46" i="8"/>
  <c r="BY46" i="8"/>
  <c r="BW46" i="8"/>
  <c r="BV46" i="8"/>
  <c r="BU46" i="8"/>
  <c r="BT46" i="8"/>
  <c r="BS46" i="8"/>
  <c r="BQ46" i="8"/>
  <c r="BP46" i="8"/>
  <c r="BO46" i="8"/>
  <c r="BL46" i="8"/>
  <c r="BH46" i="8"/>
  <c r="BE46" i="8"/>
  <c r="BD46" i="8"/>
  <c r="BB46" i="8"/>
  <c r="BA46" i="8"/>
  <c r="AY46" i="8"/>
  <c r="AV46" i="8"/>
  <c r="AS46" i="8"/>
  <c r="AP46" i="8"/>
  <c r="AM46" i="8"/>
  <c r="AJ46" i="8"/>
  <c r="EY45" i="8"/>
  <c r="EP45" i="8"/>
  <c r="EL45" i="8"/>
  <c r="EJ45" i="8"/>
  <c r="EI45" i="8"/>
  <c r="EG45" i="8"/>
  <c r="EF45" i="8"/>
  <c r="ED45" i="8"/>
  <c r="EC45" i="8"/>
  <c r="DX45" i="8"/>
  <c r="DU45" i="8"/>
  <c r="DT45" i="8"/>
  <c r="DS45" i="8"/>
  <c r="DR45" i="8"/>
  <c r="DO45" i="8"/>
  <c r="DN45" i="8"/>
  <c r="DM45" i="8"/>
  <c r="DJ45" i="8"/>
  <c r="DI45" i="8"/>
  <c r="DH45" i="8"/>
  <c r="DE45" i="8"/>
  <c r="DD45" i="8"/>
  <c r="DC45" i="8"/>
  <c r="DB45" i="8"/>
  <c r="CZ45" i="8"/>
  <c r="CX45" i="8"/>
  <c r="CW45" i="8"/>
  <c r="CR45" i="8"/>
  <c r="CO45" i="8"/>
  <c r="CN45" i="8"/>
  <c r="CM45" i="8"/>
  <c r="CL45" i="8"/>
  <c r="CI45" i="8"/>
  <c r="CH45" i="8"/>
  <c r="CG45" i="8"/>
  <c r="CF45" i="8"/>
  <c r="CC45" i="8"/>
  <c r="CB45" i="8"/>
  <c r="CA45" i="8"/>
  <c r="BZ45" i="8"/>
  <c r="BW45" i="8"/>
  <c r="BV45" i="8"/>
  <c r="BU45" i="8"/>
  <c r="BT45" i="8"/>
  <c r="BQ45" i="8"/>
  <c r="BP45" i="8"/>
  <c r="BO45" i="8"/>
  <c r="BL45" i="8"/>
  <c r="BH45" i="8"/>
  <c r="BE45" i="8"/>
  <c r="BB45" i="8"/>
  <c r="AY45" i="8"/>
  <c r="AV45" i="8"/>
  <c r="AS45" i="8"/>
  <c r="AP45" i="8"/>
  <c r="AM45" i="8"/>
  <c r="AJ45" i="8"/>
  <c r="G45" i="8"/>
  <c r="EY44" i="8"/>
  <c r="EP44" i="8"/>
  <c r="EL44" i="8"/>
  <c r="EJ44" i="8"/>
  <c r="EI44" i="8"/>
  <c r="EG44" i="8"/>
  <c r="EF44" i="8"/>
  <c r="ED44" i="8"/>
  <c r="EC44" i="8"/>
  <c r="DX44" i="8"/>
  <c r="DU44" i="8"/>
  <c r="DT44" i="8"/>
  <c r="DS44" i="8"/>
  <c r="DR44" i="8"/>
  <c r="DO44" i="8"/>
  <c r="DN44" i="8"/>
  <c r="DM44" i="8"/>
  <c r="DJ44" i="8"/>
  <c r="DI44" i="8"/>
  <c r="DH44" i="8"/>
  <c r="DE44" i="8"/>
  <c r="DD44" i="8"/>
  <c r="DC44" i="8"/>
  <c r="DB44" i="8"/>
  <c r="CZ44" i="8"/>
  <c r="CX44" i="8"/>
  <c r="CW44" i="8"/>
  <c r="CR44" i="8"/>
  <c r="CO44" i="8"/>
  <c r="CN44" i="8"/>
  <c r="CM44" i="8"/>
  <c r="CL44" i="8"/>
  <c r="CI44" i="8"/>
  <c r="CH44" i="8"/>
  <c r="CG44" i="8"/>
  <c r="CF44" i="8"/>
  <c r="CC44" i="8"/>
  <c r="CB44" i="8"/>
  <c r="CA44" i="8"/>
  <c r="BZ44" i="8"/>
  <c r="BW44" i="8"/>
  <c r="BV44" i="8"/>
  <c r="BU44" i="8"/>
  <c r="BT44" i="8"/>
  <c r="BQ44" i="8"/>
  <c r="BP44" i="8"/>
  <c r="BO44" i="8"/>
  <c r="BL44" i="8"/>
  <c r="BH44" i="8"/>
  <c r="BE44" i="8"/>
  <c r="BB44" i="8"/>
  <c r="AY44" i="8"/>
  <c r="AV44" i="8"/>
  <c r="AS44" i="8"/>
  <c r="AP44" i="8"/>
  <c r="AM44" i="8"/>
  <c r="AJ44" i="8"/>
  <c r="G44" i="8"/>
  <c r="EY43" i="8"/>
  <c r="EP43" i="8"/>
  <c r="EO43" i="8"/>
  <c r="EL43" i="8"/>
  <c r="EJ43" i="8"/>
  <c r="EI43" i="8"/>
  <c r="EG43" i="8"/>
  <c r="EF43" i="8"/>
  <c r="ED43" i="8"/>
  <c r="EC43" i="8"/>
  <c r="DZ43" i="8"/>
  <c r="DX43" i="8"/>
  <c r="DW43" i="8"/>
  <c r="DU43" i="8"/>
  <c r="DT43" i="8"/>
  <c r="DS43" i="8"/>
  <c r="DR43" i="8"/>
  <c r="DO43" i="8"/>
  <c r="DN43" i="8"/>
  <c r="DM43" i="8"/>
  <c r="DJ43" i="8"/>
  <c r="DI43" i="8"/>
  <c r="DH43" i="8"/>
  <c r="DE43" i="8"/>
  <c r="DD43" i="8"/>
  <c r="DC43" i="8"/>
  <c r="DB43" i="8"/>
  <c r="CZ43" i="8"/>
  <c r="CX43" i="8"/>
  <c r="CW43" i="8"/>
  <c r="CR43" i="8"/>
  <c r="CQ43" i="8"/>
  <c r="CO43" i="8"/>
  <c r="CN43" i="8"/>
  <c r="CM43" i="8"/>
  <c r="CL43" i="8"/>
  <c r="CK43" i="8"/>
  <c r="CI43" i="8"/>
  <c r="CH43" i="8"/>
  <c r="CG43" i="8"/>
  <c r="CF43" i="8"/>
  <c r="CE43" i="8"/>
  <c r="CC43" i="8"/>
  <c r="CB43" i="8"/>
  <c r="CA43" i="8"/>
  <c r="BZ43" i="8"/>
  <c r="BY43" i="8"/>
  <c r="BW43" i="8"/>
  <c r="BV43" i="8"/>
  <c r="BU43" i="8"/>
  <c r="BT43" i="8"/>
  <c r="BS43" i="8"/>
  <c r="BQ43" i="8"/>
  <c r="BP43" i="8"/>
  <c r="BO43" i="8"/>
  <c r="BL43" i="8"/>
  <c r="BH43" i="8"/>
  <c r="BE43" i="8"/>
  <c r="BB43" i="8"/>
  <c r="AY43" i="8"/>
  <c r="AV43" i="8"/>
  <c r="AS43" i="8"/>
  <c r="AP43" i="8"/>
  <c r="AM43" i="8"/>
  <c r="AJ43" i="8"/>
  <c r="EY42" i="8"/>
  <c r="EP42" i="8"/>
  <c r="EL42" i="8"/>
  <c r="EJ42" i="8"/>
  <c r="EI42" i="8"/>
  <c r="EG42" i="8"/>
  <c r="EF42" i="8"/>
  <c r="ED42" i="8"/>
  <c r="EC42" i="8"/>
  <c r="DX42" i="8"/>
  <c r="DW42" i="8"/>
  <c r="DU42" i="8"/>
  <c r="DT42" i="8"/>
  <c r="DS42" i="8"/>
  <c r="DR42" i="8"/>
  <c r="DO42" i="8"/>
  <c r="DN42" i="8"/>
  <c r="DM42" i="8"/>
  <c r="DJ42" i="8"/>
  <c r="DI42" i="8"/>
  <c r="DH42" i="8"/>
  <c r="DE42" i="8"/>
  <c r="DD42" i="8"/>
  <c r="DC42" i="8"/>
  <c r="DB42" i="8"/>
  <c r="CZ42" i="8"/>
  <c r="CX42" i="8"/>
  <c r="CW42" i="8"/>
  <c r="CR42" i="8"/>
  <c r="CQ42" i="8"/>
  <c r="CO42" i="8"/>
  <c r="CN42" i="8"/>
  <c r="CM42" i="8"/>
  <c r="CL42" i="8"/>
  <c r="CI42" i="8"/>
  <c r="CH42" i="8"/>
  <c r="CG42" i="8"/>
  <c r="CF42" i="8"/>
  <c r="CC42" i="8"/>
  <c r="CB42" i="8"/>
  <c r="CA42" i="8"/>
  <c r="BZ42" i="8"/>
  <c r="BW42" i="8"/>
  <c r="BV42" i="8"/>
  <c r="BU42" i="8"/>
  <c r="BT42" i="8"/>
  <c r="BQ42" i="8"/>
  <c r="BP42" i="8"/>
  <c r="BO42" i="8"/>
  <c r="BL42" i="8"/>
  <c r="BH42" i="8"/>
  <c r="BE42" i="8"/>
  <c r="BB42" i="8"/>
  <c r="AY42" i="8"/>
  <c r="AV42" i="8"/>
  <c r="AS42" i="8"/>
  <c r="AP42" i="8"/>
  <c r="AM42" i="8"/>
  <c r="AJ42" i="8"/>
  <c r="EY41" i="8"/>
  <c r="EP41" i="8"/>
  <c r="EL41" i="8"/>
  <c r="EJ41" i="8"/>
  <c r="EI41" i="8"/>
  <c r="EG41" i="8"/>
  <c r="EF41" i="8"/>
  <c r="ED41" i="8"/>
  <c r="EC41" i="8"/>
  <c r="EB41" i="8"/>
  <c r="EA41" i="8"/>
  <c r="DZ41" i="8"/>
  <c r="DX41" i="8"/>
  <c r="DW41" i="8"/>
  <c r="DU41" i="8"/>
  <c r="DT41" i="8"/>
  <c r="DS41" i="8"/>
  <c r="DR41" i="8"/>
  <c r="DO41" i="8"/>
  <c r="DN41" i="8"/>
  <c r="DM41" i="8"/>
  <c r="DL41" i="8"/>
  <c r="DJ41" i="8"/>
  <c r="DI41" i="8"/>
  <c r="DH41" i="8"/>
  <c r="DG41" i="8"/>
  <c r="DE41" i="8"/>
  <c r="DD41" i="8"/>
  <c r="DC41" i="8"/>
  <c r="DB41" i="8"/>
  <c r="CZ41" i="8"/>
  <c r="CX41" i="8"/>
  <c r="CW41" i="8"/>
  <c r="CR41" i="8"/>
  <c r="CQ41" i="8"/>
  <c r="CO41" i="8"/>
  <c r="CN41" i="8"/>
  <c r="CM41" i="8"/>
  <c r="CL41" i="8"/>
  <c r="CK41" i="8"/>
  <c r="CI41" i="8"/>
  <c r="CH41" i="8"/>
  <c r="CG41" i="8"/>
  <c r="CF41" i="8"/>
  <c r="CE41" i="8"/>
  <c r="CC41" i="8"/>
  <c r="CB41" i="8"/>
  <c r="CA41" i="8"/>
  <c r="BZ41" i="8"/>
  <c r="BY41" i="8"/>
  <c r="BW41" i="8"/>
  <c r="BV41" i="8"/>
  <c r="BU41" i="8"/>
  <c r="BT41" i="8"/>
  <c r="BS41" i="8"/>
  <c r="BQ41" i="8"/>
  <c r="BP41" i="8"/>
  <c r="BO41" i="8"/>
  <c r="BL41" i="8"/>
  <c r="BH41" i="8"/>
  <c r="BE41" i="8"/>
  <c r="BD41" i="8"/>
  <c r="BB41" i="8"/>
  <c r="BA41" i="8"/>
  <c r="AY41" i="8"/>
  <c r="AV41" i="8"/>
  <c r="AS41" i="8"/>
  <c r="AP41" i="8"/>
  <c r="AM41" i="8"/>
  <c r="AJ41" i="8"/>
  <c r="EY40" i="8"/>
  <c r="EP40" i="8"/>
  <c r="EO40" i="8"/>
  <c r="EL40" i="8"/>
  <c r="EJ40" i="8"/>
  <c r="EI40" i="8"/>
  <c r="EG40" i="8"/>
  <c r="EF40" i="8"/>
  <c r="ED40" i="8"/>
  <c r="EC40" i="8"/>
  <c r="DX40" i="8"/>
  <c r="DW40" i="8"/>
  <c r="DU40" i="8"/>
  <c r="DT40" i="8"/>
  <c r="DS40" i="8"/>
  <c r="DR40" i="8"/>
  <c r="DO40" i="8"/>
  <c r="DN40" i="8"/>
  <c r="DM40" i="8"/>
  <c r="DJ40" i="8"/>
  <c r="DI40" i="8"/>
  <c r="DH40" i="8"/>
  <c r="DE40" i="8"/>
  <c r="DD40" i="8"/>
  <c r="DC40" i="8"/>
  <c r="DB40" i="8"/>
  <c r="CZ40" i="8"/>
  <c r="CX40" i="8"/>
  <c r="CW40" i="8"/>
  <c r="CR40" i="8"/>
  <c r="CQ40" i="8"/>
  <c r="CO40" i="8"/>
  <c r="CN40" i="8"/>
  <c r="CM40" i="8"/>
  <c r="CL40" i="8"/>
  <c r="CK40" i="8"/>
  <c r="CI40" i="8"/>
  <c r="CH40" i="8"/>
  <c r="CG40" i="8"/>
  <c r="CF40" i="8"/>
  <c r="CE40" i="8"/>
  <c r="CC40" i="8"/>
  <c r="CB40" i="8"/>
  <c r="CA40" i="8"/>
  <c r="BZ40" i="8"/>
  <c r="BY40" i="8"/>
  <c r="BW40" i="8"/>
  <c r="BV40" i="8"/>
  <c r="BU40" i="8"/>
  <c r="BT40" i="8"/>
  <c r="BS40" i="8"/>
  <c r="BQ40" i="8"/>
  <c r="BP40" i="8"/>
  <c r="BO40" i="8"/>
  <c r="BL40" i="8"/>
  <c r="BH40" i="8"/>
  <c r="BE40" i="8"/>
  <c r="BD40" i="8"/>
  <c r="BB40" i="8"/>
  <c r="BA40" i="8"/>
  <c r="AY40" i="8"/>
  <c r="AV40" i="8"/>
  <c r="AS40" i="8"/>
  <c r="AP40" i="8"/>
  <c r="AM40" i="8"/>
  <c r="AJ40" i="8"/>
  <c r="EY39" i="8"/>
  <c r="EP39" i="8"/>
  <c r="EL39" i="8"/>
  <c r="EJ39" i="8"/>
  <c r="EI39" i="8"/>
  <c r="EG39" i="8"/>
  <c r="EF39" i="8"/>
  <c r="ED39" i="8"/>
  <c r="EC39" i="8"/>
  <c r="DX39" i="8"/>
  <c r="DW39" i="8"/>
  <c r="DU39" i="8"/>
  <c r="DT39" i="8"/>
  <c r="DS39" i="8"/>
  <c r="DR39" i="8"/>
  <c r="DQ39" i="8"/>
  <c r="DO39" i="8"/>
  <c r="DN39" i="8"/>
  <c r="DM39" i="8"/>
  <c r="DJ39" i="8"/>
  <c r="DI39" i="8"/>
  <c r="DH39" i="8"/>
  <c r="DE39" i="8"/>
  <c r="DD39" i="8"/>
  <c r="DC39" i="8"/>
  <c r="DB39" i="8"/>
  <c r="CZ39" i="8"/>
  <c r="CX39" i="8"/>
  <c r="CW39" i="8"/>
  <c r="CR39" i="8"/>
  <c r="CQ39" i="8"/>
  <c r="CO39" i="8"/>
  <c r="CN39" i="8"/>
  <c r="CM39" i="8"/>
  <c r="CL39" i="8"/>
  <c r="CK39" i="8"/>
  <c r="CI39" i="8"/>
  <c r="CH39" i="8"/>
  <c r="CG39" i="8"/>
  <c r="CF39" i="8"/>
  <c r="CE39" i="8"/>
  <c r="CC39" i="8"/>
  <c r="CB39" i="8"/>
  <c r="CA39" i="8"/>
  <c r="BZ39" i="8"/>
  <c r="BY39" i="8"/>
  <c r="BW39" i="8"/>
  <c r="BV39" i="8"/>
  <c r="BU39" i="8"/>
  <c r="BT39" i="8"/>
  <c r="BS39" i="8"/>
  <c r="BQ39" i="8"/>
  <c r="BP39" i="8"/>
  <c r="BO39" i="8"/>
  <c r="BL39" i="8"/>
  <c r="BH39" i="8"/>
  <c r="BE39" i="8"/>
  <c r="BD39" i="8"/>
  <c r="BB39" i="8"/>
  <c r="BA39" i="8"/>
  <c r="AY39" i="8"/>
  <c r="AV39" i="8"/>
  <c r="AS39" i="8"/>
  <c r="AP39" i="8"/>
  <c r="AO39" i="8"/>
  <c r="AM39" i="8"/>
  <c r="AL39" i="8"/>
  <c r="AJ39" i="8"/>
  <c r="AI39" i="8"/>
  <c r="EY38" i="8"/>
  <c r="EP38" i="8"/>
  <c r="EL38" i="8"/>
  <c r="EJ38" i="8"/>
  <c r="EI38" i="8"/>
  <c r="EG38" i="8"/>
  <c r="EF38" i="8"/>
  <c r="ED38" i="8"/>
  <c r="EC38" i="8"/>
  <c r="DX38" i="8"/>
  <c r="DU38" i="8"/>
  <c r="DT38" i="8"/>
  <c r="DS38" i="8"/>
  <c r="DR38" i="8"/>
  <c r="DO38" i="8"/>
  <c r="DN38" i="8"/>
  <c r="DM38" i="8"/>
  <c r="DJ38" i="8"/>
  <c r="DI38" i="8"/>
  <c r="DH38" i="8"/>
  <c r="DE38" i="8"/>
  <c r="DD38" i="8"/>
  <c r="DC38" i="8"/>
  <c r="DB38" i="8"/>
  <c r="CZ38" i="8"/>
  <c r="CX38" i="8"/>
  <c r="CW38" i="8"/>
  <c r="CR38" i="8"/>
  <c r="CO38" i="8"/>
  <c r="CN38" i="8"/>
  <c r="CM38" i="8"/>
  <c r="CL38" i="8"/>
  <c r="CI38" i="8"/>
  <c r="CH38" i="8"/>
  <c r="CG38" i="8"/>
  <c r="CF38" i="8"/>
  <c r="CC38" i="8"/>
  <c r="CB38" i="8"/>
  <c r="CA38" i="8"/>
  <c r="BZ38" i="8"/>
  <c r="BW38" i="8"/>
  <c r="BV38" i="8"/>
  <c r="BU38" i="8"/>
  <c r="BT38" i="8"/>
  <c r="BQ38" i="8"/>
  <c r="BP38" i="8"/>
  <c r="BO38" i="8"/>
  <c r="BL38" i="8"/>
  <c r="BH38" i="8"/>
  <c r="BE38" i="8"/>
  <c r="BB38" i="8"/>
  <c r="BA38" i="8"/>
  <c r="AY38" i="8"/>
  <c r="AV38" i="8"/>
  <c r="AS38" i="8"/>
  <c r="AP38" i="8"/>
  <c r="AM38" i="8"/>
  <c r="AJ38" i="8"/>
  <c r="EY37" i="8"/>
  <c r="EP37" i="8"/>
  <c r="EL37" i="8"/>
  <c r="EJ37" i="8"/>
  <c r="EI37" i="8"/>
  <c r="EG37" i="8"/>
  <c r="EF37" i="8"/>
  <c r="ED37" i="8"/>
  <c r="EC37" i="8"/>
  <c r="DX37" i="8"/>
  <c r="DW37" i="8"/>
  <c r="DU37" i="8"/>
  <c r="DT37" i="8"/>
  <c r="DS37" i="8"/>
  <c r="DR37" i="8"/>
  <c r="DQ37" i="8"/>
  <c r="DO37" i="8"/>
  <c r="DN37" i="8"/>
  <c r="DM37" i="8"/>
  <c r="DJ37" i="8"/>
  <c r="DI37" i="8"/>
  <c r="DH37" i="8"/>
  <c r="DE37" i="8"/>
  <c r="DD37" i="8"/>
  <c r="DC37" i="8"/>
  <c r="DB37" i="8"/>
  <c r="CZ37" i="8"/>
  <c r="CX37" i="8"/>
  <c r="CW37" i="8"/>
  <c r="CR37" i="8"/>
  <c r="CQ37" i="8"/>
  <c r="CO37" i="8"/>
  <c r="CN37" i="8"/>
  <c r="CM37" i="8"/>
  <c r="CL37" i="8"/>
  <c r="CI37" i="8"/>
  <c r="CH37" i="8"/>
  <c r="CG37" i="8"/>
  <c r="CF37" i="8"/>
  <c r="CE37" i="8"/>
  <c r="CC37" i="8"/>
  <c r="CB37" i="8"/>
  <c r="CA37" i="8"/>
  <c r="BZ37" i="8"/>
  <c r="BY37" i="8"/>
  <c r="BW37" i="8"/>
  <c r="BV37" i="8"/>
  <c r="BU37" i="8"/>
  <c r="BT37" i="8"/>
  <c r="BS37" i="8"/>
  <c r="BQ37" i="8"/>
  <c r="BP37" i="8"/>
  <c r="BO37" i="8"/>
  <c r="BL37" i="8"/>
  <c r="BH37" i="8"/>
  <c r="BE37" i="8"/>
  <c r="BD37" i="8"/>
  <c r="BB37" i="8"/>
  <c r="BA37" i="8"/>
  <c r="AY37" i="8"/>
  <c r="AV37" i="8"/>
  <c r="AS37" i="8"/>
  <c r="AP37" i="8"/>
  <c r="AM37" i="8"/>
  <c r="AJ37" i="8"/>
  <c r="EY36" i="8"/>
  <c r="EP36" i="8"/>
  <c r="EL36" i="8"/>
  <c r="EJ36" i="8"/>
  <c r="EI36" i="8"/>
  <c r="EG36" i="8"/>
  <c r="EF36" i="8"/>
  <c r="ED36" i="8"/>
  <c r="EC36" i="8"/>
  <c r="DX36" i="8"/>
  <c r="DU36" i="8"/>
  <c r="DT36" i="8"/>
  <c r="DS36" i="8"/>
  <c r="DR36" i="8"/>
  <c r="DO36" i="8"/>
  <c r="DN36" i="8"/>
  <c r="DM36" i="8"/>
  <c r="DJ36" i="8"/>
  <c r="DI36" i="8"/>
  <c r="DH36" i="8"/>
  <c r="DE36" i="8"/>
  <c r="DD36" i="8"/>
  <c r="DC36" i="8"/>
  <c r="DB36" i="8"/>
  <c r="CZ36" i="8"/>
  <c r="CX36" i="8"/>
  <c r="CW36" i="8"/>
  <c r="CR36" i="8"/>
  <c r="CO36" i="8"/>
  <c r="CN36" i="8"/>
  <c r="CM36" i="8"/>
  <c r="CL36" i="8"/>
  <c r="CI36" i="8"/>
  <c r="CH36" i="8"/>
  <c r="CG36" i="8"/>
  <c r="CF36" i="8"/>
  <c r="CC36" i="8"/>
  <c r="CB36" i="8"/>
  <c r="CA36" i="8"/>
  <c r="BZ36" i="8"/>
  <c r="BW36" i="8"/>
  <c r="BV36" i="8"/>
  <c r="BU36" i="8"/>
  <c r="BT36" i="8"/>
  <c r="BQ36" i="8"/>
  <c r="BP36" i="8"/>
  <c r="BO36" i="8"/>
  <c r="BL36" i="8"/>
  <c r="BH36" i="8"/>
  <c r="BE36" i="8"/>
  <c r="BB36" i="8"/>
  <c r="AY36" i="8"/>
  <c r="AV36" i="8"/>
  <c r="AS36" i="8"/>
  <c r="AP36" i="8"/>
  <c r="AM36" i="8"/>
  <c r="AJ36" i="8"/>
  <c r="EY35" i="8"/>
  <c r="EP35" i="8"/>
  <c r="EL35" i="8"/>
  <c r="EJ35" i="8"/>
  <c r="EI35" i="8"/>
  <c r="EG35" i="8"/>
  <c r="EF35" i="8"/>
  <c r="ED35" i="8"/>
  <c r="EC35" i="8"/>
  <c r="DX35" i="8"/>
  <c r="DU35" i="8"/>
  <c r="DT35" i="8"/>
  <c r="DS35" i="8"/>
  <c r="DR35" i="8"/>
  <c r="DO35" i="8"/>
  <c r="DN35" i="8"/>
  <c r="DM35" i="8"/>
  <c r="DJ35" i="8"/>
  <c r="DI35" i="8"/>
  <c r="DH35" i="8"/>
  <c r="DE35" i="8"/>
  <c r="DD35" i="8"/>
  <c r="DC35" i="8"/>
  <c r="DB35" i="8"/>
  <c r="CZ35" i="8"/>
  <c r="CX35" i="8"/>
  <c r="CW35" i="8"/>
  <c r="CR35" i="8"/>
  <c r="CO35" i="8"/>
  <c r="CN35" i="8"/>
  <c r="CM35" i="8"/>
  <c r="CL35" i="8"/>
  <c r="CI35" i="8"/>
  <c r="CH35" i="8"/>
  <c r="CG35" i="8"/>
  <c r="CF35" i="8"/>
  <c r="CC35" i="8"/>
  <c r="CB35" i="8"/>
  <c r="CA35" i="8"/>
  <c r="BZ35" i="8"/>
  <c r="BW35" i="8"/>
  <c r="BV35" i="8"/>
  <c r="BU35" i="8"/>
  <c r="BT35" i="8"/>
  <c r="BQ35" i="8"/>
  <c r="BP35" i="8"/>
  <c r="BO35" i="8"/>
  <c r="BL35" i="8"/>
  <c r="BH35" i="8"/>
  <c r="BE35" i="8"/>
  <c r="BB35" i="8"/>
  <c r="AY35" i="8"/>
  <c r="AV35" i="8"/>
  <c r="AS35" i="8"/>
  <c r="AP35" i="8"/>
  <c r="AM35" i="8"/>
  <c r="AJ35" i="8"/>
  <c r="EY34" i="8"/>
  <c r="EP34" i="8"/>
  <c r="EL34" i="8"/>
  <c r="EJ34" i="8"/>
  <c r="EI34" i="8"/>
  <c r="EG34" i="8"/>
  <c r="EF34" i="8"/>
  <c r="ED34" i="8"/>
  <c r="EC34" i="8"/>
  <c r="DX34" i="8"/>
  <c r="DU34" i="8"/>
  <c r="DT34" i="8"/>
  <c r="DS34" i="8"/>
  <c r="DR34" i="8"/>
  <c r="DO34" i="8"/>
  <c r="DN34" i="8"/>
  <c r="DM34" i="8"/>
  <c r="DJ34" i="8"/>
  <c r="DI34" i="8"/>
  <c r="DH34" i="8"/>
  <c r="DE34" i="8"/>
  <c r="DD34" i="8"/>
  <c r="DC34" i="8"/>
  <c r="DB34" i="8"/>
  <c r="CZ34" i="8"/>
  <c r="CX34" i="8"/>
  <c r="CW34" i="8"/>
  <c r="CR34" i="8"/>
  <c r="CO34" i="8"/>
  <c r="CN34" i="8"/>
  <c r="CM34" i="8"/>
  <c r="CL34" i="8"/>
  <c r="CI34" i="8"/>
  <c r="CH34" i="8"/>
  <c r="CG34" i="8"/>
  <c r="CF34" i="8"/>
  <c r="CC34" i="8"/>
  <c r="CB34" i="8"/>
  <c r="CA34" i="8"/>
  <c r="BZ34" i="8"/>
  <c r="BW34" i="8"/>
  <c r="BV34" i="8"/>
  <c r="BU34" i="8"/>
  <c r="BT34" i="8"/>
  <c r="BQ34" i="8"/>
  <c r="BP34" i="8"/>
  <c r="BO34" i="8"/>
  <c r="BL34" i="8"/>
  <c r="BH34" i="8"/>
  <c r="BE34" i="8"/>
  <c r="BB34" i="8"/>
  <c r="AY34" i="8"/>
  <c r="AV34" i="8"/>
  <c r="AS34" i="8"/>
  <c r="AP34" i="8"/>
  <c r="AM34" i="8"/>
  <c r="AJ34" i="8"/>
  <c r="EY33" i="8"/>
  <c r="EP33" i="8"/>
  <c r="EL33" i="8"/>
  <c r="EJ33" i="8"/>
  <c r="EI33" i="8"/>
  <c r="EG33" i="8"/>
  <c r="EF33" i="8"/>
  <c r="ED33" i="8"/>
  <c r="EC33" i="8"/>
  <c r="DX33" i="8"/>
  <c r="DU33" i="8"/>
  <c r="DT33" i="8"/>
  <c r="DS33" i="8"/>
  <c r="DR33" i="8"/>
  <c r="DO33" i="8"/>
  <c r="DN33" i="8"/>
  <c r="DM33" i="8"/>
  <c r="DJ33" i="8"/>
  <c r="DI33" i="8"/>
  <c r="DH33" i="8"/>
  <c r="DE33" i="8"/>
  <c r="DD33" i="8"/>
  <c r="DC33" i="8"/>
  <c r="DB33" i="8"/>
  <c r="CZ33" i="8"/>
  <c r="CX33" i="8"/>
  <c r="CW33" i="8"/>
  <c r="CR33" i="8"/>
  <c r="CO33" i="8"/>
  <c r="CN33" i="8"/>
  <c r="CM33" i="8"/>
  <c r="CL33" i="8"/>
  <c r="CI33" i="8"/>
  <c r="CH33" i="8"/>
  <c r="CG33" i="8"/>
  <c r="CF33" i="8"/>
  <c r="CC33" i="8"/>
  <c r="CB33" i="8"/>
  <c r="CA33" i="8"/>
  <c r="BZ33" i="8"/>
  <c r="BW33" i="8"/>
  <c r="BV33" i="8"/>
  <c r="BU33" i="8"/>
  <c r="BT33" i="8"/>
  <c r="BQ33" i="8"/>
  <c r="BP33" i="8"/>
  <c r="BO33" i="8"/>
  <c r="BL33" i="8"/>
  <c r="BH33" i="8"/>
  <c r="BE33" i="8"/>
  <c r="BB33" i="8"/>
  <c r="AY33" i="8"/>
  <c r="AV33" i="8"/>
  <c r="AS33" i="8"/>
  <c r="AP33" i="8"/>
  <c r="AM33" i="8"/>
  <c r="AJ33" i="8"/>
  <c r="EY32" i="8"/>
  <c r="EP32" i="8"/>
  <c r="EO32" i="8"/>
  <c r="EL32" i="8"/>
  <c r="EJ32" i="8"/>
  <c r="EI32" i="8"/>
  <c r="EG32" i="8"/>
  <c r="EF32" i="8"/>
  <c r="ED32" i="8"/>
  <c r="EC32" i="8"/>
  <c r="EB32" i="8"/>
  <c r="EA32" i="8"/>
  <c r="DZ32" i="8"/>
  <c r="DX32" i="8"/>
  <c r="DW32" i="8"/>
  <c r="DU32" i="8"/>
  <c r="DT32" i="8"/>
  <c r="DS32" i="8"/>
  <c r="DR32" i="8"/>
  <c r="DO32" i="8"/>
  <c r="DN32" i="8"/>
  <c r="DM32" i="8"/>
  <c r="DL32" i="8"/>
  <c r="DJ32" i="8"/>
  <c r="DI32" i="8"/>
  <c r="DH32" i="8"/>
  <c r="DG32" i="8"/>
  <c r="DE32" i="8"/>
  <c r="DD32" i="8"/>
  <c r="DC32" i="8"/>
  <c r="DB32" i="8"/>
  <c r="CZ32" i="8"/>
  <c r="CX32" i="8"/>
  <c r="CW32" i="8"/>
  <c r="CR32" i="8"/>
  <c r="CQ32" i="8"/>
  <c r="CO32" i="8"/>
  <c r="CN32" i="8"/>
  <c r="CM32" i="8"/>
  <c r="CL32" i="8"/>
  <c r="CI32" i="8"/>
  <c r="CH32" i="8"/>
  <c r="CG32" i="8"/>
  <c r="CF32" i="8"/>
  <c r="CE32" i="8"/>
  <c r="CC32" i="8"/>
  <c r="CB32" i="8"/>
  <c r="CA32" i="8"/>
  <c r="BZ32" i="8"/>
  <c r="BY32" i="8"/>
  <c r="BW32" i="8"/>
  <c r="BV32" i="8"/>
  <c r="BU32" i="8"/>
  <c r="BT32" i="8"/>
  <c r="BS32" i="8"/>
  <c r="BQ32" i="8"/>
  <c r="BP32" i="8"/>
  <c r="BO32" i="8"/>
  <c r="BL32" i="8"/>
  <c r="BH32" i="8"/>
  <c r="BE32" i="8"/>
  <c r="BB32" i="8"/>
  <c r="BA32" i="8"/>
  <c r="AY32" i="8"/>
  <c r="AV32" i="8"/>
  <c r="AS32" i="8"/>
  <c r="AP32" i="8"/>
  <c r="AM32" i="8"/>
  <c r="AJ32" i="8"/>
  <c r="EY31" i="8"/>
  <c r="EP31" i="8"/>
  <c r="EO31" i="8"/>
  <c r="EL31" i="8"/>
  <c r="EJ31" i="8"/>
  <c r="EI31" i="8"/>
  <c r="EG31" i="8"/>
  <c r="EF31" i="8"/>
  <c r="ED31" i="8"/>
  <c r="EC31" i="8"/>
  <c r="DX31" i="8"/>
  <c r="DU31" i="8"/>
  <c r="DT31" i="8"/>
  <c r="DS31" i="8"/>
  <c r="DR31" i="8"/>
  <c r="DO31" i="8"/>
  <c r="DN31" i="8"/>
  <c r="DM31" i="8"/>
  <c r="DJ31" i="8"/>
  <c r="DI31" i="8"/>
  <c r="DH31" i="8"/>
  <c r="DE31" i="8"/>
  <c r="DD31" i="8"/>
  <c r="DC31" i="8"/>
  <c r="DB31" i="8"/>
  <c r="CZ31" i="8"/>
  <c r="CX31" i="8"/>
  <c r="CW31" i="8"/>
  <c r="CR31" i="8"/>
  <c r="CO31" i="8"/>
  <c r="CN31" i="8"/>
  <c r="CM31" i="8"/>
  <c r="CL31" i="8"/>
  <c r="CI31" i="8"/>
  <c r="CH31" i="8"/>
  <c r="CG31" i="8"/>
  <c r="CF31" i="8"/>
  <c r="CC31" i="8"/>
  <c r="CB31" i="8"/>
  <c r="CA31" i="8"/>
  <c r="BZ31" i="8"/>
  <c r="BW31" i="8"/>
  <c r="BV31" i="8"/>
  <c r="BU31" i="8"/>
  <c r="BT31" i="8"/>
  <c r="BQ31" i="8"/>
  <c r="BP31" i="8"/>
  <c r="BO31" i="8"/>
  <c r="BL31" i="8"/>
  <c r="BH31" i="8"/>
  <c r="BE31" i="8"/>
  <c r="BB31" i="8"/>
  <c r="AY31" i="8"/>
  <c r="AV31" i="8"/>
  <c r="AS31" i="8"/>
  <c r="AP31" i="8"/>
  <c r="AM31" i="8"/>
  <c r="AJ31" i="8"/>
  <c r="EY30" i="8"/>
  <c r="EP30" i="8"/>
  <c r="EL30" i="8"/>
  <c r="EJ30" i="8"/>
  <c r="EI30" i="8"/>
  <c r="EG30" i="8"/>
  <c r="EF30" i="8"/>
  <c r="ED30" i="8"/>
  <c r="EC30" i="8"/>
  <c r="DX30" i="8"/>
  <c r="DU30" i="8"/>
  <c r="DT30" i="8"/>
  <c r="DS30" i="8"/>
  <c r="DR30" i="8"/>
  <c r="DO30" i="8"/>
  <c r="DN30" i="8"/>
  <c r="DM30" i="8"/>
  <c r="DJ30" i="8"/>
  <c r="DI30" i="8"/>
  <c r="DH30" i="8"/>
  <c r="DE30" i="8"/>
  <c r="DD30" i="8"/>
  <c r="DC30" i="8"/>
  <c r="DB30" i="8"/>
  <c r="CZ30" i="8"/>
  <c r="CX30" i="8"/>
  <c r="CW30" i="8"/>
  <c r="CR30" i="8"/>
  <c r="CO30" i="8"/>
  <c r="CN30" i="8"/>
  <c r="CM30" i="8"/>
  <c r="CL30" i="8"/>
  <c r="CI30" i="8"/>
  <c r="CH30" i="8"/>
  <c r="CG30" i="8"/>
  <c r="CF30" i="8"/>
  <c r="CC30" i="8"/>
  <c r="CB30" i="8"/>
  <c r="CA30" i="8"/>
  <c r="BZ30" i="8"/>
  <c r="BW30" i="8"/>
  <c r="BV30" i="8"/>
  <c r="BU30" i="8"/>
  <c r="BT30" i="8"/>
  <c r="BQ30" i="8"/>
  <c r="BP30" i="8"/>
  <c r="BO30" i="8"/>
  <c r="BL30" i="8"/>
  <c r="BH30" i="8"/>
  <c r="BE30" i="8"/>
  <c r="BB30" i="8"/>
  <c r="AY30" i="8"/>
  <c r="AV30" i="8"/>
  <c r="AS30" i="8"/>
  <c r="AP30" i="8"/>
  <c r="AM30" i="8"/>
  <c r="AJ30" i="8"/>
  <c r="EY29" i="8"/>
  <c r="EP29" i="8"/>
  <c r="EL29" i="8"/>
  <c r="EJ29" i="8"/>
  <c r="EI29" i="8"/>
  <c r="EG29" i="8"/>
  <c r="EF29" i="8"/>
  <c r="ED29" i="8"/>
  <c r="EC29" i="8"/>
  <c r="DX29" i="8"/>
  <c r="DU29" i="8"/>
  <c r="DT29" i="8"/>
  <c r="DS29" i="8"/>
  <c r="DR29" i="8"/>
  <c r="DO29" i="8"/>
  <c r="DN29" i="8"/>
  <c r="DM29" i="8"/>
  <c r="DJ29" i="8"/>
  <c r="DI29" i="8"/>
  <c r="DH29" i="8"/>
  <c r="DE29" i="8"/>
  <c r="DD29" i="8"/>
  <c r="DC29" i="8"/>
  <c r="DB29" i="8"/>
  <c r="CZ29" i="8"/>
  <c r="CX29" i="8"/>
  <c r="CW29" i="8"/>
  <c r="CR29" i="8"/>
  <c r="CO29" i="8"/>
  <c r="CN29" i="8"/>
  <c r="CM29" i="8"/>
  <c r="CL29" i="8"/>
  <c r="CI29" i="8"/>
  <c r="CH29" i="8"/>
  <c r="CG29" i="8"/>
  <c r="CF29" i="8"/>
  <c r="CC29" i="8"/>
  <c r="CB29" i="8"/>
  <c r="CA29" i="8"/>
  <c r="BZ29" i="8"/>
  <c r="BW29" i="8"/>
  <c r="BV29" i="8"/>
  <c r="BU29" i="8"/>
  <c r="BT29" i="8"/>
  <c r="BQ29" i="8"/>
  <c r="BP29" i="8"/>
  <c r="BO29" i="8"/>
  <c r="BL29" i="8"/>
  <c r="BH29" i="8"/>
  <c r="BE29" i="8"/>
  <c r="BB29" i="8"/>
  <c r="AY29" i="8"/>
  <c r="AV29" i="8"/>
  <c r="AS29" i="8"/>
  <c r="AP29" i="8"/>
  <c r="AM29" i="8"/>
  <c r="AJ29" i="8"/>
  <c r="EY28" i="8"/>
  <c r="EP28" i="8"/>
  <c r="EL28" i="8"/>
  <c r="EJ28" i="8"/>
  <c r="EI28" i="8"/>
  <c r="EG28" i="8"/>
  <c r="EF28" i="8"/>
  <c r="ED28" i="8"/>
  <c r="EC28" i="8"/>
  <c r="DX28" i="8"/>
  <c r="DU28" i="8"/>
  <c r="DT28" i="8"/>
  <c r="DS28" i="8"/>
  <c r="DR28" i="8"/>
  <c r="DO28" i="8"/>
  <c r="DN28" i="8"/>
  <c r="DM28" i="8"/>
  <c r="DJ28" i="8"/>
  <c r="DI28" i="8"/>
  <c r="DH28" i="8"/>
  <c r="DE28" i="8"/>
  <c r="DD28" i="8"/>
  <c r="DC28" i="8"/>
  <c r="DB28" i="8"/>
  <c r="CZ28" i="8"/>
  <c r="CX28" i="8"/>
  <c r="CW28" i="8"/>
  <c r="CR28" i="8"/>
  <c r="CO28" i="8"/>
  <c r="CN28" i="8"/>
  <c r="CM28" i="8"/>
  <c r="CL28" i="8"/>
  <c r="CI28" i="8"/>
  <c r="CH28" i="8"/>
  <c r="CG28" i="8"/>
  <c r="CF28" i="8"/>
  <c r="CC28" i="8"/>
  <c r="CB28" i="8"/>
  <c r="CA28" i="8"/>
  <c r="BZ28" i="8"/>
  <c r="BW28" i="8"/>
  <c r="BV28" i="8"/>
  <c r="BU28" i="8"/>
  <c r="BT28" i="8"/>
  <c r="BQ28" i="8"/>
  <c r="BP28" i="8"/>
  <c r="BO28" i="8"/>
  <c r="BL28" i="8"/>
  <c r="BH28" i="8"/>
  <c r="BE28" i="8"/>
  <c r="BB28" i="8"/>
  <c r="AY28" i="8"/>
  <c r="AV28" i="8"/>
  <c r="AS28" i="8"/>
  <c r="AP28" i="8"/>
  <c r="AM28" i="8"/>
  <c r="AJ28" i="8"/>
  <c r="EY27" i="8"/>
  <c r="EP27" i="8"/>
  <c r="EL27" i="8"/>
  <c r="EJ27" i="8"/>
  <c r="EI27" i="8"/>
  <c r="EG27" i="8"/>
  <c r="EF27" i="8"/>
  <c r="ED27" i="8"/>
  <c r="EC27" i="8"/>
  <c r="DX27" i="8"/>
  <c r="DU27" i="8"/>
  <c r="DT27" i="8"/>
  <c r="DS27" i="8"/>
  <c r="DR27" i="8"/>
  <c r="DO27" i="8"/>
  <c r="DN27" i="8"/>
  <c r="DM27" i="8"/>
  <c r="DJ27" i="8"/>
  <c r="DI27" i="8"/>
  <c r="DH27" i="8"/>
  <c r="DE27" i="8"/>
  <c r="DD27" i="8"/>
  <c r="DC27" i="8"/>
  <c r="DB27" i="8"/>
  <c r="CZ27" i="8"/>
  <c r="CX27" i="8"/>
  <c r="CW27" i="8"/>
  <c r="CR27" i="8"/>
  <c r="CO27" i="8"/>
  <c r="CN27" i="8"/>
  <c r="CM27" i="8"/>
  <c r="CL27" i="8"/>
  <c r="CI27" i="8"/>
  <c r="CH27" i="8"/>
  <c r="CG27" i="8"/>
  <c r="CF27" i="8"/>
  <c r="CC27" i="8"/>
  <c r="CB27" i="8"/>
  <c r="CA27" i="8"/>
  <c r="BZ27" i="8"/>
  <c r="BW27" i="8"/>
  <c r="BV27" i="8"/>
  <c r="BU27" i="8"/>
  <c r="BT27" i="8"/>
  <c r="BQ27" i="8"/>
  <c r="BP27" i="8"/>
  <c r="BO27" i="8"/>
  <c r="BL27" i="8"/>
  <c r="BH27" i="8"/>
  <c r="BE27" i="8"/>
  <c r="BB27" i="8"/>
  <c r="AY27" i="8"/>
  <c r="AV27" i="8"/>
  <c r="AS27" i="8"/>
  <c r="AP27" i="8"/>
  <c r="AM27" i="8"/>
  <c r="AJ27" i="8"/>
  <c r="EY26" i="8"/>
  <c r="EP26" i="8"/>
  <c r="EL26" i="8"/>
  <c r="EJ26" i="8"/>
  <c r="EI26" i="8"/>
  <c r="EG26" i="8"/>
  <c r="EF26" i="8"/>
  <c r="ED26" i="8"/>
  <c r="EC26" i="8"/>
  <c r="DX26" i="8"/>
  <c r="DU26" i="8"/>
  <c r="DT26" i="8"/>
  <c r="DS26" i="8"/>
  <c r="DR26" i="8"/>
  <c r="DO26" i="8"/>
  <c r="DN26" i="8"/>
  <c r="DM26" i="8"/>
  <c r="DJ26" i="8"/>
  <c r="DI26" i="8"/>
  <c r="DH26" i="8"/>
  <c r="DE26" i="8"/>
  <c r="DD26" i="8"/>
  <c r="DC26" i="8"/>
  <c r="DB26" i="8"/>
  <c r="CZ26" i="8"/>
  <c r="CX26" i="8"/>
  <c r="CW26" i="8"/>
  <c r="CR26" i="8"/>
  <c r="CO26" i="8"/>
  <c r="CN26" i="8"/>
  <c r="CM26" i="8"/>
  <c r="CL26" i="8"/>
  <c r="CI26" i="8"/>
  <c r="CH26" i="8"/>
  <c r="CG26" i="8"/>
  <c r="CF26" i="8"/>
  <c r="CC26" i="8"/>
  <c r="CB26" i="8"/>
  <c r="CA26" i="8"/>
  <c r="BZ26" i="8"/>
  <c r="BW26" i="8"/>
  <c r="BV26" i="8"/>
  <c r="BU26" i="8"/>
  <c r="BT26" i="8"/>
  <c r="BQ26" i="8"/>
  <c r="BP26" i="8"/>
  <c r="BO26" i="8"/>
  <c r="BL26" i="8"/>
  <c r="BH26" i="8"/>
  <c r="BE26" i="8"/>
  <c r="BB26" i="8"/>
  <c r="AY26" i="8"/>
  <c r="AV26" i="8"/>
  <c r="AS26" i="8"/>
  <c r="AP26" i="8"/>
  <c r="AM26" i="8"/>
  <c r="AJ26" i="8"/>
  <c r="EY25" i="8"/>
  <c r="EP25" i="8"/>
  <c r="EL25" i="8"/>
  <c r="EJ25" i="8"/>
  <c r="EI25" i="8"/>
  <c r="EG25" i="8"/>
  <c r="EF25" i="8"/>
  <c r="ED25" i="8"/>
  <c r="EC25" i="8"/>
  <c r="DX25" i="8"/>
  <c r="DU25" i="8"/>
  <c r="DT25" i="8"/>
  <c r="DS25" i="8"/>
  <c r="DR25" i="8"/>
  <c r="DO25" i="8"/>
  <c r="DN25" i="8"/>
  <c r="DM25" i="8"/>
  <c r="DJ25" i="8"/>
  <c r="DI25" i="8"/>
  <c r="DH25" i="8"/>
  <c r="DE25" i="8"/>
  <c r="DD25" i="8"/>
  <c r="DC25" i="8"/>
  <c r="DB25" i="8"/>
  <c r="CZ25" i="8"/>
  <c r="CX25" i="8"/>
  <c r="CW25" i="8"/>
  <c r="CR25" i="8"/>
  <c r="CO25" i="8"/>
  <c r="CN25" i="8"/>
  <c r="CM25" i="8"/>
  <c r="CL25" i="8"/>
  <c r="CI25" i="8"/>
  <c r="CH25" i="8"/>
  <c r="CG25" i="8"/>
  <c r="CF25" i="8"/>
  <c r="CC25" i="8"/>
  <c r="CB25" i="8"/>
  <c r="CA25" i="8"/>
  <c r="BZ25" i="8"/>
  <c r="BW25" i="8"/>
  <c r="BV25" i="8"/>
  <c r="BU25" i="8"/>
  <c r="BT25" i="8"/>
  <c r="BQ25" i="8"/>
  <c r="BP25" i="8"/>
  <c r="BO25" i="8"/>
  <c r="BL25" i="8"/>
  <c r="BH25" i="8"/>
  <c r="BE25" i="8"/>
  <c r="BB25" i="8"/>
  <c r="AY25" i="8"/>
  <c r="AV25" i="8"/>
  <c r="AS25" i="8"/>
  <c r="AP25" i="8"/>
  <c r="AM25" i="8"/>
  <c r="AJ25" i="8"/>
  <c r="EY24" i="8"/>
  <c r="EP24" i="8"/>
  <c r="EL24" i="8"/>
  <c r="EJ24" i="8"/>
  <c r="EI24" i="8"/>
  <c r="EG24" i="8"/>
  <c r="EF24" i="8"/>
  <c r="ED24" i="8"/>
  <c r="EC24" i="8"/>
  <c r="DX24" i="8"/>
  <c r="DU24" i="8"/>
  <c r="DT24" i="8"/>
  <c r="DS24" i="8"/>
  <c r="DR24" i="8"/>
  <c r="DO24" i="8"/>
  <c r="DN24" i="8"/>
  <c r="DM24" i="8"/>
  <c r="DJ24" i="8"/>
  <c r="DI24" i="8"/>
  <c r="DH24" i="8"/>
  <c r="DE24" i="8"/>
  <c r="DD24" i="8"/>
  <c r="DC24" i="8"/>
  <c r="DB24" i="8"/>
  <c r="CZ24" i="8"/>
  <c r="CX24" i="8"/>
  <c r="CW24" i="8"/>
  <c r="CR24" i="8"/>
  <c r="CO24" i="8"/>
  <c r="CN24" i="8"/>
  <c r="CM24" i="8"/>
  <c r="CL24" i="8"/>
  <c r="CI24" i="8"/>
  <c r="CH24" i="8"/>
  <c r="CG24" i="8"/>
  <c r="CF24" i="8"/>
  <c r="CC24" i="8"/>
  <c r="CB24" i="8"/>
  <c r="CA24" i="8"/>
  <c r="BZ24" i="8"/>
  <c r="BW24" i="8"/>
  <c r="BV24" i="8"/>
  <c r="BU24" i="8"/>
  <c r="BT24" i="8"/>
  <c r="BQ24" i="8"/>
  <c r="BP24" i="8"/>
  <c r="BO24" i="8"/>
  <c r="BL24" i="8"/>
  <c r="BH24" i="8"/>
  <c r="BE24" i="8"/>
  <c r="BB24" i="8"/>
  <c r="AY24" i="8"/>
  <c r="AV24" i="8"/>
  <c r="AS24" i="8"/>
  <c r="AP24" i="8"/>
  <c r="AM24" i="8"/>
  <c r="AJ24" i="8"/>
  <c r="EY23" i="8"/>
  <c r="EP23" i="8"/>
  <c r="EL23" i="8"/>
  <c r="EJ23" i="8"/>
  <c r="EI23" i="8"/>
  <c r="EG23" i="8"/>
  <c r="EF23" i="8"/>
  <c r="ED23" i="8"/>
  <c r="EC23" i="8"/>
  <c r="DX23" i="8"/>
  <c r="DU23" i="8"/>
  <c r="DT23" i="8"/>
  <c r="DS23" i="8"/>
  <c r="DR23" i="8"/>
  <c r="DO23" i="8"/>
  <c r="DN23" i="8"/>
  <c r="DM23" i="8"/>
  <c r="DJ23" i="8"/>
  <c r="DI23" i="8"/>
  <c r="DH23" i="8"/>
  <c r="DE23" i="8"/>
  <c r="DD23" i="8"/>
  <c r="DC23" i="8"/>
  <c r="DB23" i="8"/>
  <c r="CZ23" i="8"/>
  <c r="CX23" i="8"/>
  <c r="CW23" i="8"/>
  <c r="CR23" i="8"/>
  <c r="CO23" i="8"/>
  <c r="CN23" i="8"/>
  <c r="CM23" i="8"/>
  <c r="CL23" i="8"/>
  <c r="CI23" i="8"/>
  <c r="CH23" i="8"/>
  <c r="CG23" i="8"/>
  <c r="CF23" i="8"/>
  <c r="CC23" i="8"/>
  <c r="CB23" i="8"/>
  <c r="CA23" i="8"/>
  <c r="BZ23" i="8"/>
  <c r="BW23" i="8"/>
  <c r="BV23" i="8"/>
  <c r="BU23" i="8"/>
  <c r="BT23" i="8"/>
  <c r="BQ23" i="8"/>
  <c r="BP23" i="8"/>
  <c r="BO23" i="8"/>
  <c r="BL23" i="8"/>
  <c r="BH23" i="8"/>
  <c r="BE23" i="8"/>
  <c r="BB23" i="8"/>
  <c r="AY23" i="8"/>
  <c r="AV23" i="8"/>
  <c r="AS23" i="8"/>
  <c r="AP23" i="8"/>
  <c r="AM23" i="8"/>
  <c r="AJ23" i="8"/>
  <c r="EY22" i="8"/>
  <c r="EP22" i="8"/>
  <c r="EL22" i="8"/>
  <c r="EJ22" i="8"/>
  <c r="EI22" i="8"/>
  <c r="EG22" i="8"/>
  <c r="EF22" i="8"/>
  <c r="ED22" i="8"/>
  <c r="EC22" i="8"/>
  <c r="DX22" i="8"/>
  <c r="DU22" i="8"/>
  <c r="DT22" i="8"/>
  <c r="DS22" i="8"/>
  <c r="DR22" i="8"/>
  <c r="DO22" i="8"/>
  <c r="DN22" i="8"/>
  <c r="DM22" i="8"/>
  <c r="DJ22" i="8"/>
  <c r="DI22" i="8"/>
  <c r="DH22" i="8"/>
  <c r="DE22" i="8"/>
  <c r="DD22" i="8"/>
  <c r="DC22" i="8"/>
  <c r="DB22" i="8"/>
  <c r="CZ22" i="8"/>
  <c r="CX22" i="8"/>
  <c r="CW22" i="8"/>
  <c r="CR22" i="8"/>
  <c r="CO22" i="8"/>
  <c r="CN22" i="8"/>
  <c r="CM22" i="8"/>
  <c r="CL22" i="8"/>
  <c r="CI22" i="8"/>
  <c r="CH22" i="8"/>
  <c r="CG22" i="8"/>
  <c r="CF22" i="8"/>
  <c r="CC22" i="8"/>
  <c r="CB22" i="8"/>
  <c r="CA22" i="8"/>
  <c r="BZ22" i="8"/>
  <c r="BW22" i="8"/>
  <c r="BV22" i="8"/>
  <c r="BU22" i="8"/>
  <c r="BT22" i="8"/>
  <c r="BQ22" i="8"/>
  <c r="BP22" i="8"/>
  <c r="BO22" i="8"/>
  <c r="BL22" i="8"/>
  <c r="BH22" i="8"/>
  <c r="BE22" i="8"/>
  <c r="BB22" i="8"/>
  <c r="AY22" i="8"/>
  <c r="AV22" i="8"/>
  <c r="AS22" i="8"/>
  <c r="AP22" i="8"/>
  <c r="AM22" i="8"/>
  <c r="AJ22" i="8"/>
  <c r="EY21" i="8"/>
  <c r="EP21" i="8"/>
  <c r="EL21" i="8"/>
  <c r="EJ21" i="8"/>
  <c r="EI21" i="8"/>
  <c r="EG21" i="8"/>
  <c r="EF21" i="8"/>
  <c r="ED21" i="8"/>
  <c r="EC21" i="8"/>
  <c r="DX21" i="8"/>
  <c r="DU21" i="8"/>
  <c r="DT21" i="8"/>
  <c r="DS21" i="8"/>
  <c r="DR21" i="8"/>
  <c r="DO21" i="8"/>
  <c r="DN21" i="8"/>
  <c r="DM21" i="8"/>
  <c r="DJ21" i="8"/>
  <c r="DI21" i="8"/>
  <c r="DH21" i="8"/>
  <c r="DE21" i="8"/>
  <c r="DD21" i="8"/>
  <c r="DC21" i="8"/>
  <c r="DB21" i="8"/>
  <c r="CZ21" i="8"/>
  <c r="CX21" i="8"/>
  <c r="CW21" i="8"/>
  <c r="CR21" i="8"/>
  <c r="CO21" i="8"/>
  <c r="CN21" i="8"/>
  <c r="CM21" i="8"/>
  <c r="CL21" i="8"/>
  <c r="CI21" i="8"/>
  <c r="CH21" i="8"/>
  <c r="CG21" i="8"/>
  <c r="CF21" i="8"/>
  <c r="CC21" i="8"/>
  <c r="CB21" i="8"/>
  <c r="CA21" i="8"/>
  <c r="BZ21" i="8"/>
  <c r="BW21" i="8"/>
  <c r="BV21" i="8"/>
  <c r="BU21" i="8"/>
  <c r="BT21" i="8"/>
  <c r="BQ21" i="8"/>
  <c r="BP21" i="8"/>
  <c r="BO21" i="8"/>
  <c r="BL21" i="8"/>
  <c r="BH21" i="8"/>
  <c r="BE21" i="8"/>
  <c r="BB21" i="8"/>
  <c r="AY21" i="8"/>
  <c r="AV21" i="8"/>
  <c r="AS21" i="8"/>
  <c r="AP21" i="8"/>
  <c r="AM21" i="8"/>
  <c r="AJ21" i="8"/>
  <c r="EY20" i="8"/>
  <c r="EP20" i="8"/>
  <c r="EL20" i="8"/>
  <c r="EJ20" i="8"/>
  <c r="EI20" i="8"/>
  <c r="EG20" i="8"/>
  <c r="EF20" i="8"/>
  <c r="ED20" i="8"/>
  <c r="EC20" i="8"/>
  <c r="DX20" i="8"/>
  <c r="DU20" i="8"/>
  <c r="DT20" i="8"/>
  <c r="DS20" i="8"/>
  <c r="DR20" i="8"/>
  <c r="DO20" i="8"/>
  <c r="DN20" i="8"/>
  <c r="DM20" i="8"/>
  <c r="DJ20" i="8"/>
  <c r="DI20" i="8"/>
  <c r="DH20" i="8"/>
  <c r="DE20" i="8"/>
  <c r="DD20" i="8"/>
  <c r="DC20" i="8"/>
  <c r="DB20" i="8"/>
  <c r="CZ20" i="8"/>
  <c r="CX20" i="8"/>
  <c r="CW20" i="8"/>
  <c r="CR20" i="8"/>
  <c r="CO20" i="8"/>
  <c r="CN20" i="8"/>
  <c r="CM20" i="8"/>
  <c r="CL20" i="8"/>
  <c r="CI20" i="8"/>
  <c r="CH20" i="8"/>
  <c r="CG20" i="8"/>
  <c r="CF20" i="8"/>
  <c r="CE20" i="8"/>
  <c r="CC20" i="8"/>
  <c r="CB20" i="8"/>
  <c r="CA20" i="8"/>
  <c r="BZ20" i="8"/>
  <c r="BY20" i="8"/>
  <c r="BW20" i="8"/>
  <c r="BV20" i="8"/>
  <c r="BU20" i="8"/>
  <c r="BT20" i="8"/>
  <c r="BS20" i="8"/>
  <c r="BQ20" i="8"/>
  <c r="BP20" i="8"/>
  <c r="BO20" i="8"/>
  <c r="BL20" i="8"/>
  <c r="BH20" i="8"/>
  <c r="BE20" i="8"/>
  <c r="BD20" i="8"/>
  <c r="BB20" i="8"/>
  <c r="AY20" i="8"/>
  <c r="AV20" i="8"/>
  <c r="AS20" i="8"/>
  <c r="AP20" i="8"/>
  <c r="AM20" i="8"/>
  <c r="AJ20" i="8"/>
  <c r="G20" i="8"/>
  <c r="EY19" i="8"/>
  <c r="EP19" i="8"/>
  <c r="EL19" i="8"/>
  <c r="EJ19" i="8"/>
  <c r="EI19" i="8"/>
  <c r="EG19" i="8"/>
  <c r="EF19" i="8"/>
  <c r="ED19" i="8"/>
  <c r="EC19" i="8"/>
  <c r="DX19" i="8"/>
  <c r="DU19" i="8"/>
  <c r="DT19" i="8"/>
  <c r="DS19" i="8"/>
  <c r="DR19" i="8"/>
  <c r="DO19" i="8"/>
  <c r="DN19" i="8"/>
  <c r="DM19" i="8"/>
  <c r="DJ19" i="8"/>
  <c r="DI19" i="8"/>
  <c r="DH19" i="8"/>
  <c r="DE19" i="8"/>
  <c r="DD19" i="8"/>
  <c r="DC19" i="8"/>
  <c r="DB19" i="8"/>
  <c r="CZ19" i="8"/>
  <c r="CX19" i="8"/>
  <c r="CW19" i="8"/>
  <c r="CR19" i="8"/>
  <c r="CO19" i="8"/>
  <c r="CN19" i="8"/>
  <c r="CM19" i="8"/>
  <c r="CL19" i="8"/>
  <c r="CI19" i="8"/>
  <c r="CH19" i="8"/>
  <c r="CG19" i="8"/>
  <c r="CF19" i="8"/>
  <c r="CC19" i="8"/>
  <c r="CB19" i="8"/>
  <c r="CA19" i="8"/>
  <c r="BZ19" i="8"/>
  <c r="BW19" i="8"/>
  <c r="BV19" i="8"/>
  <c r="BU19" i="8"/>
  <c r="BT19" i="8"/>
  <c r="BQ19" i="8"/>
  <c r="BP19" i="8"/>
  <c r="BO19" i="8"/>
  <c r="BL19" i="8"/>
  <c r="BH19" i="8"/>
  <c r="BE19" i="8"/>
  <c r="BB19" i="8"/>
  <c r="AY19" i="8"/>
  <c r="AV19" i="8"/>
  <c r="AS19" i="8"/>
  <c r="AP19" i="8"/>
  <c r="AM19" i="8"/>
  <c r="AJ19" i="8"/>
  <c r="EY18" i="8"/>
  <c r="EP18" i="8"/>
  <c r="EL18" i="8"/>
  <c r="EJ18" i="8"/>
  <c r="EI18" i="8"/>
  <c r="EG18" i="8"/>
  <c r="EF18" i="8"/>
  <c r="ED18" i="8"/>
  <c r="EC18" i="8"/>
  <c r="DX18" i="8"/>
  <c r="DU18" i="8"/>
  <c r="DT18" i="8"/>
  <c r="DS18" i="8"/>
  <c r="DR18" i="8"/>
  <c r="DO18" i="8"/>
  <c r="DN18" i="8"/>
  <c r="DM18" i="8"/>
  <c r="DJ18" i="8"/>
  <c r="DI18" i="8"/>
  <c r="DH18" i="8"/>
  <c r="DE18" i="8"/>
  <c r="DD18" i="8"/>
  <c r="DC18" i="8"/>
  <c r="DB18" i="8"/>
  <c r="CZ18" i="8"/>
  <c r="CX18" i="8"/>
  <c r="CW18" i="8"/>
  <c r="CR18" i="8"/>
  <c r="CO18" i="8"/>
  <c r="CN18" i="8"/>
  <c r="CM18" i="8"/>
  <c r="CL18" i="8"/>
  <c r="CI18" i="8"/>
  <c r="CH18" i="8"/>
  <c r="CG18" i="8"/>
  <c r="CF18" i="8"/>
  <c r="CC18" i="8"/>
  <c r="CB18" i="8"/>
  <c r="CA18" i="8"/>
  <c r="BZ18" i="8"/>
  <c r="BW18" i="8"/>
  <c r="BV18" i="8"/>
  <c r="BU18" i="8"/>
  <c r="BT18" i="8"/>
  <c r="BQ18" i="8"/>
  <c r="BP18" i="8"/>
  <c r="BO18" i="8"/>
  <c r="BL18" i="8"/>
  <c r="BH18" i="8"/>
  <c r="BE18" i="8"/>
  <c r="BB18" i="8"/>
  <c r="AY18" i="8"/>
  <c r="AV18" i="8"/>
  <c r="AS18" i="8"/>
  <c r="AP18" i="8"/>
  <c r="AM18" i="8"/>
  <c r="AJ18" i="8"/>
  <c r="EY17" i="8"/>
  <c r="EP17" i="8"/>
  <c r="EL17" i="8"/>
  <c r="EJ17" i="8"/>
  <c r="EI17" i="8"/>
  <c r="EG17" i="8"/>
  <c r="EF17" i="8"/>
  <c r="ED17" i="8"/>
  <c r="EC17" i="8"/>
  <c r="DX17" i="8"/>
  <c r="DU17" i="8"/>
  <c r="DT17" i="8"/>
  <c r="DS17" i="8"/>
  <c r="DR17" i="8"/>
  <c r="DO17" i="8"/>
  <c r="DN17" i="8"/>
  <c r="DM17" i="8"/>
  <c r="DJ17" i="8"/>
  <c r="DI17" i="8"/>
  <c r="DH17" i="8"/>
  <c r="DE17" i="8"/>
  <c r="DD17" i="8"/>
  <c r="DC17" i="8"/>
  <c r="DB17" i="8"/>
  <c r="CZ17" i="8"/>
  <c r="CX17" i="8"/>
  <c r="CW17" i="8"/>
  <c r="CR17" i="8"/>
  <c r="CO17" i="8"/>
  <c r="CN17" i="8"/>
  <c r="CM17" i="8"/>
  <c r="CL17" i="8"/>
  <c r="CI17" i="8"/>
  <c r="CH17" i="8"/>
  <c r="CG17" i="8"/>
  <c r="CF17" i="8"/>
  <c r="CE17" i="8"/>
  <c r="CC17" i="8"/>
  <c r="CB17" i="8"/>
  <c r="CA17" i="8"/>
  <c r="BZ17" i="8"/>
  <c r="BY17" i="8"/>
  <c r="BW17" i="8"/>
  <c r="BV17" i="8"/>
  <c r="BU17" i="8"/>
  <c r="BT17" i="8"/>
  <c r="BS17" i="8"/>
  <c r="BQ17" i="8"/>
  <c r="BP17" i="8"/>
  <c r="BO17" i="8"/>
  <c r="BL17" i="8"/>
  <c r="BH17" i="8"/>
  <c r="BE17" i="8"/>
  <c r="BD17" i="8"/>
  <c r="BB17" i="8"/>
  <c r="AY17" i="8"/>
  <c r="AV17" i="8"/>
  <c r="AS17" i="8"/>
  <c r="AP17" i="8"/>
  <c r="AM17" i="8"/>
  <c r="AJ17" i="8"/>
  <c r="EY16" i="8"/>
  <c r="EP16" i="8"/>
  <c r="EL16" i="8"/>
  <c r="EJ16" i="8"/>
  <c r="EI16" i="8"/>
  <c r="EG16" i="8"/>
  <c r="EF16" i="8"/>
  <c r="ED16" i="8"/>
  <c r="EC16" i="8"/>
  <c r="DX16" i="8"/>
  <c r="DU16" i="8"/>
  <c r="DT16" i="8"/>
  <c r="DS16" i="8"/>
  <c r="DR16" i="8"/>
  <c r="DO16" i="8"/>
  <c r="DN16" i="8"/>
  <c r="DM16" i="8"/>
  <c r="DJ16" i="8"/>
  <c r="DI16" i="8"/>
  <c r="DH16" i="8"/>
  <c r="DE16" i="8"/>
  <c r="DD16" i="8"/>
  <c r="DC16" i="8"/>
  <c r="DB16" i="8"/>
  <c r="CZ16" i="8"/>
  <c r="CX16" i="8"/>
  <c r="CW16" i="8"/>
  <c r="CR16" i="8"/>
  <c r="CO16" i="8"/>
  <c r="CN16" i="8"/>
  <c r="CM16" i="8"/>
  <c r="CL16" i="8"/>
  <c r="CI16" i="8"/>
  <c r="CH16" i="8"/>
  <c r="CG16" i="8"/>
  <c r="CF16" i="8"/>
  <c r="CC16" i="8"/>
  <c r="CB16" i="8"/>
  <c r="CA16" i="8"/>
  <c r="BZ16" i="8"/>
  <c r="BW16" i="8"/>
  <c r="BV16" i="8"/>
  <c r="BU16" i="8"/>
  <c r="BT16" i="8"/>
  <c r="BQ16" i="8"/>
  <c r="BP16" i="8"/>
  <c r="BO16" i="8"/>
  <c r="BL16" i="8"/>
  <c r="BH16" i="8"/>
  <c r="BE16" i="8"/>
  <c r="BB16" i="8"/>
  <c r="AY16" i="8"/>
  <c r="AV16" i="8"/>
  <c r="AS16" i="8"/>
  <c r="AP16" i="8"/>
  <c r="AM16" i="8"/>
  <c r="AJ16" i="8"/>
  <c r="EY15" i="8"/>
  <c r="EP15" i="8"/>
  <c r="EL15" i="8"/>
  <c r="EJ15" i="8"/>
  <c r="EI15" i="8"/>
  <c r="EG15" i="8"/>
  <c r="EF15" i="8"/>
  <c r="ED15" i="8"/>
  <c r="EC15" i="8"/>
  <c r="DX15" i="8"/>
  <c r="DU15" i="8"/>
  <c r="DT15" i="8"/>
  <c r="DS15" i="8"/>
  <c r="DR15" i="8"/>
  <c r="DO15" i="8"/>
  <c r="DN15" i="8"/>
  <c r="DM15" i="8"/>
  <c r="DJ15" i="8"/>
  <c r="DI15" i="8"/>
  <c r="DH15" i="8"/>
  <c r="DE15" i="8"/>
  <c r="DD15" i="8"/>
  <c r="DC15" i="8"/>
  <c r="DB15" i="8"/>
  <c r="CZ15" i="8"/>
  <c r="CX15" i="8"/>
  <c r="CW15" i="8"/>
  <c r="CR15" i="8"/>
  <c r="CO15" i="8"/>
  <c r="CN15" i="8"/>
  <c r="CM15" i="8"/>
  <c r="CL15" i="8"/>
  <c r="CI15" i="8"/>
  <c r="CH15" i="8"/>
  <c r="CG15" i="8"/>
  <c r="CF15" i="8"/>
  <c r="CC15" i="8"/>
  <c r="CB15" i="8"/>
  <c r="CA15" i="8"/>
  <c r="BZ15" i="8"/>
  <c r="BW15" i="8"/>
  <c r="BV15" i="8"/>
  <c r="BU15" i="8"/>
  <c r="BT15" i="8"/>
  <c r="BQ15" i="8"/>
  <c r="BP15" i="8"/>
  <c r="BO15" i="8"/>
  <c r="BL15" i="8"/>
  <c r="BH15" i="8"/>
  <c r="BE15" i="8"/>
  <c r="BB15" i="8"/>
  <c r="AY15" i="8"/>
  <c r="AV15" i="8"/>
  <c r="AS15" i="8"/>
  <c r="AP15" i="8"/>
  <c r="AM15" i="8"/>
  <c r="AJ15" i="8"/>
  <c r="EY14" i="8"/>
  <c r="EP14" i="8"/>
  <c r="EL14" i="8"/>
  <c r="EJ14" i="8"/>
  <c r="EI14" i="8"/>
  <c r="EG14" i="8"/>
  <c r="EF14" i="8"/>
  <c r="ED14" i="8"/>
  <c r="EC14" i="8"/>
  <c r="DX14" i="8"/>
  <c r="DU14" i="8"/>
  <c r="DT14" i="8"/>
  <c r="DS14" i="8"/>
  <c r="DR14" i="8"/>
  <c r="DO14" i="8"/>
  <c r="DN14" i="8"/>
  <c r="DM14" i="8"/>
  <c r="DJ14" i="8"/>
  <c r="DI14" i="8"/>
  <c r="DH14" i="8"/>
  <c r="DE14" i="8"/>
  <c r="DD14" i="8"/>
  <c r="DC14" i="8"/>
  <c r="DB14" i="8"/>
  <c r="CZ14" i="8"/>
  <c r="CX14" i="8"/>
  <c r="CW14" i="8"/>
  <c r="CR14" i="8"/>
  <c r="CO14" i="8"/>
  <c r="CN14" i="8"/>
  <c r="CM14" i="8"/>
  <c r="CL14" i="8"/>
  <c r="CI14" i="8"/>
  <c r="CH14" i="8"/>
  <c r="CG14" i="8"/>
  <c r="CF14" i="8"/>
  <c r="CC14" i="8"/>
  <c r="CB14" i="8"/>
  <c r="CA14" i="8"/>
  <c r="BZ14" i="8"/>
  <c r="BW14" i="8"/>
  <c r="BV14" i="8"/>
  <c r="BU14" i="8"/>
  <c r="BT14" i="8"/>
  <c r="BQ14" i="8"/>
  <c r="BP14" i="8"/>
  <c r="BO14" i="8"/>
  <c r="BL14" i="8"/>
  <c r="BH14" i="8"/>
  <c r="BE14" i="8"/>
  <c r="BB14" i="8"/>
  <c r="AY14" i="8"/>
  <c r="AV14" i="8"/>
  <c r="AS14" i="8"/>
  <c r="AP14" i="8"/>
  <c r="AM14" i="8"/>
  <c r="AJ14" i="8"/>
  <c r="EY13" i="8"/>
  <c r="EP13" i="8"/>
  <c r="EL13" i="8"/>
  <c r="EJ13" i="8"/>
  <c r="EI13" i="8"/>
  <c r="EG13" i="8"/>
  <c r="EF13" i="8"/>
  <c r="ED13" i="8"/>
  <c r="EC13" i="8"/>
  <c r="DX13" i="8"/>
  <c r="DU13" i="8"/>
  <c r="DT13" i="8"/>
  <c r="DS13" i="8"/>
  <c r="DR13" i="8"/>
  <c r="DO13" i="8"/>
  <c r="DN13" i="8"/>
  <c r="DM13" i="8"/>
  <c r="DJ13" i="8"/>
  <c r="DI13" i="8"/>
  <c r="DH13" i="8"/>
  <c r="DE13" i="8"/>
  <c r="DD13" i="8"/>
  <c r="DC13" i="8"/>
  <c r="DB13" i="8"/>
  <c r="CZ13" i="8"/>
  <c r="CX13" i="8"/>
  <c r="CW13" i="8"/>
  <c r="CR13" i="8"/>
  <c r="CO13" i="8"/>
  <c r="CN13" i="8"/>
  <c r="CM13" i="8"/>
  <c r="CL13" i="8"/>
  <c r="CI13" i="8"/>
  <c r="CH13" i="8"/>
  <c r="CG13" i="8"/>
  <c r="CF13" i="8"/>
  <c r="CC13" i="8"/>
  <c r="CB13" i="8"/>
  <c r="CA13" i="8"/>
  <c r="BZ13" i="8"/>
  <c r="BW13" i="8"/>
  <c r="BV13" i="8"/>
  <c r="BU13" i="8"/>
  <c r="BT13" i="8"/>
  <c r="BQ13" i="8"/>
  <c r="BP13" i="8"/>
  <c r="BO13" i="8"/>
  <c r="BL13" i="8"/>
  <c r="BH13" i="8"/>
  <c r="BE13" i="8"/>
  <c r="BB13" i="8"/>
  <c r="AY13" i="8"/>
  <c r="AV13" i="8"/>
  <c r="AS13" i="8"/>
  <c r="AP13" i="8"/>
  <c r="AM13" i="8"/>
  <c r="AJ13" i="8"/>
  <c r="EY12" i="8"/>
  <c r="EP12" i="8"/>
  <c r="EL12" i="8"/>
  <c r="EJ12" i="8"/>
  <c r="EI12" i="8"/>
  <c r="EG12" i="8"/>
  <c r="EF12" i="8"/>
  <c r="ED12" i="8"/>
  <c r="EC12" i="8"/>
  <c r="DX12" i="8"/>
  <c r="DU12" i="8"/>
  <c r="DT12" i="8"/>
  <c r="DS12" i="8"/>
  <c r="DR12" i="8"/>
  <c r="DO12" i="8"/>
  <c r="DN12" i="8"/>
  <c r="DM12" i="8"/>
  <c r="DJ12" i="8"/>
  <c r="DI12" i="8"/>
  <c r="DH12" i="8"/>
  <c r="DE12" i="8"/>
  <c r="DD12" i="8"/>
  <c r="DC12" i="8"/>
  <c r="DB12" i="8"/>
  <c r="CZ12" i="8"/>
  <c r="CX12" i="8"/>
  <c r="CW12" i="8"/>
  <c r="CR12" i="8"/>
  <c r="CO12" i="8"/>
  <c r="CN12" i="8"/>
  <c r="CM12" i="8"/>
  <c r="CL12" i="8"/>
  <c r="CI12" i="8"/>
  <c r="CH12" i="8"/>
  <c r="CG12" i="8"/>
  <c r="CF12" i="8"/>
  <c r="CC12" i="8"/>
  <c r="CB12" i="8"/>
  <c r="CA12" i="8"/>
  <c r="BZ12" i="8"/>
  <c r="BW12" i="8"/>
  <c r="BV12" i="8"/>
  <c r="BU12" i="8"/>
  <c r="BT12" i="8"/>
  <c r="BQ12" i="8"/>
  <c r="BP12" i="8"/>
  <c r="BO12" i="8"/>
  <c r="BL12" i="8"/>
  <c r="BH12" i="8"/>
  <c r="BE12" i="8"/>
  <c r="BB12" i="8"/>
  <c r="AY12" i="8"/>
  <c r="AV12" i="8"/>
  <c r="AS12" i="8"/>
  <c r="AP12" i="8"/>
  <c r="AM12" i="8"/>
  <c r="AJ12" i="8"/>
  <c r="G12" i="8"/>
  <c r="EY11" i="8"/>
  <c r="EP11" i="8"/>
  <c r="EL11" i="8"/>
  <c r="EJ11" i="8"/>
  <c r="EI11" i="8"/>
  <c r="EG11" i="8"/>
  <c r="EF11" i="8"/>
  <c r="ED11" i="8"/>
  <c r="EC11" i="8"/>
  <c r="DX11" i="8"/>
  <c r="DU11" i="8"/>
  <c r="DT11" i="8"/>
  <c r="DS11" i="8"/>
  <c r="DR11" i="8"/>
  <c r="DO11" i="8"/>
  <c r="DN11" i="8"/>
  <c r="DM11" i="8"/>
  <c r="DJ11" i="8"/>
  <c r="DI11" i="8"/>
  <c r="DH11" i="8"/>
  <c r="DE11" i="8"/>
  <c r="DD11" i="8"/>
  <c r="DC11" i="8"/>
  <c r="DB11" i="8"/>
  <c r="CZ11" i="8"/>
  <c r="CX11" i="8"/>
  <c r="CW11" i="8"/>
  <c r="CR11" i="8"/>
  <c r="CO11" i="8"/>
  <c r="CN11" i="8"/>
  <c r="CM11" i="8"/>
  <c r="CL11" i="8"/>
  <c r="CI11" i="8"/>
  <c r="CH11" i="8"/>
  <c r="CG11" i="8"/>
  <c r="CF11" i="8"/>
  <c r="CC11" i="8"/>
  <c r="CB11" i="8"/>
  <c r="CA11" i="8"/>
  <c r="BZ11" i="8"/>
  <c r="BW11" i="8"/>
  <c r="BV11" i="8"/>
  <c r="BU11" i="8"/>
  <c r="BT11" i="8"/>
  <c r="BQ11" i="8"/>
  <c r="BP11" i="8"/>
  <c r="BO11" i="8"/>
  <c r="BL11" i="8"/>
  <c r="BH11" i="8"/>
  <c r="BE11" i="8"/>
  <c r="BB11" i="8"/>
  <c r="AY11" i="8"/>
  <c r="AV11" i="8"/>
  <c r="AS11" i="8"/>
  <c r="AP11" i="8"/>
  <c r="AM11" i="8"/>
  <c r="AJ11" i="8"/>
  <c r="G11" i="8"/>
  <c r="EY10" i="8"/>
  <c r="EP10" i="8"/>
  <c r="EL10" i="8"/>
  <c r="EJ10" i="8"/>
  <c r="EI10" i="8"/>
  <c r="EG10" i="8"/>
  <c r="EF10" i="8"/>
  <c r="ED10" i="8"/>
  <c r="EC10" i="8"/>
  <c r="DX10" i="8"/>
  <c r="DU10" i="8"/>
  <c r="DT10" i="8"/>
  <c r="DS10" i="8"/>
  <c r="DR10" i="8"/>
  <c r="DO10" i="8"/>
  <c r="DN10" i="8"/>
  <c r="DM10" i="8"/>
  <c r="DJ10" i="8"/>
  <c r="DI10" i="8"/>
  <c r="DH10" i="8"/>
  <c r="DE10" i="8"/>
  <c r="DD10" i="8"/>
  <c r="DC10" i="8"/>
  <c r="DB10" i="8"/>
  <c r="CZ10" i="8"/>
  <c r="CX10" i="8"/>
  <c r="CW10" i="8"/>
  <c r="CR10" i="8"/>
  <c r="CO10" i="8"/>
  <c r="CN10" i="8"/>
  <c r="CM10" i="8"/>
  <c r="CL10" i="8"/>
  <c r="CI10" i="8"/>
  <c r="CH10" i="8"/>
  <c r="CG10" i="8"/>
  <c r="CF10" i="8"/>
  <c r="CC10" i="8"/>
  <c r="CB10" i="8"/>
  <c r="CA10" i="8"/>
  <c r="BZ10" i="8"/>
  <c r="BW10" i="8"/>
  <c r="BV10" i="8"/>
  <c r="BU10" i="8"/>
  <c r="BT10" i="8"/>
  <c r="BQ10" i="8"/>
  <c r="BP10" i="8"/>
  <c r="BO10" i="8"/>
  <c r="BL10" i="8"/>
  <c r="BH10" i="8"/>
  <c r="BE10" i="8"/>
  <c r="BB10" i="8"/>
  <c r="AY10" i="8"/>
  <c r="AV10" i="8"/>
  <c r="AS10" i="8"/>
  <c r="AP10" i="8"/>
  <c r="AM10" i="8"/>
  <c r="AJ10" i="8"/>
  <c r="EY9" i="8"/>
  <c r="EP9" i="8"/>
  <c r="EL9" i="8"/>
  <c r="EJ9" i="8"/>
  <c r="EI9" i="8"/>
  <c r="EG9" i="8"/>
  <c r="EF9" i="8"/>
  <c r="ED9" i="8"/>
  <c r="EC9" i="8"/>
  <c r="DX9" i="8"/>
  <c r="DU9" i="8"/>
  <c r="DT9" i="8"/>
  <c r="DS9" i="8"/>
  <c r="DR9" i="8"/>
  <c r="DO9" i="8"/>
  <c r="DN9" i="8"/>
  <c r="DM9" i="8"/>
  <c r="DJ9" i="8"/>
  <c r="DI9" i="8"/>
  <c r="DH9" i="8"/>
  <c r="DE9" i="8"/>
  <c r="DD9" i="8"/>
  <c r="DC9" i="8"/>
  <c r="DB9" i="8"/>
  <c r="CZ9" i="8"/>
  <c r="CX9" i="8"/>
  <c r="CW9" i="8"/>
  <c r="CR9" i="8"/>
  <c r="CO9" i="8"/>
  <c r="CN9" i="8"/>
  <c r="CM9" i="8"/>
  <c r="CL9" i="8"/>
  <c r="CI9" i="8"/>
  <c r="CH9" i="8"/>
  <c r="CG9" i="8"/>
  <c r="CF9" i="8"/>
  <c r="CC9" i="8"/>
  <c r="CB9" i="8"/>
  <c r="CA9" i="8"/>
  <c r="BZ9" i="8"/>
  <c r="BW9" i="8"/>
  <c r="BV9" i="8"/>
  <c r="BU9" i="8"/>
  <c r="BT9" i="8"/>
  <c r="BQ9" i="8"/>
  <c r="BP9" i="8"/>
  <c r="BO9" i="8"/>
  <c r="BL9" i="8"/>
  <c r="BH9" i="8"/>
  <c r="BE9" i="8"/>
  <c r="BB9" i="8"/>
  <c r="AY9" i="8"/>
  <c r="AV9" i="8"/>
  <c r="AS9" i="8"/>
  <c r="AP9" i="8"/>
  <c r="AM9" i="8"/>
  <c r="AJ9" i="8"/>
  <c r="AW8" i="8"/>
  <c r="AT8" i="8"/>
  <c r="AQ8" i="8"/>
  <c r="AN8" i="8"/>
  <c r="AK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EY2" i="8"/>
  <c r="EP2" i="8"/>
  <c r="EO2" i="8"/>
  <c r="EM2" i="8"/>
  <c r="EL2" i="8"/>
  <c r="EJ2" i="8"/>
  <c r="EI2" i="8"/>
  <c r="EG2" i="8"/>
  <c r="EF2" i="8"/>
  <c r="ED2" i="8"/>
  <c r="EC2" i="8"/>
  <c r="EB2" i="8"/>
  <c r="EA2" i="8"/>
  <c r="DZ2" i="8"/>
  <c r="DY2" i="8"/>
  <c r="DX2" i="8"/>
  <c r="DW2" i="8"/>
  <c r="DU2" i="8"/>
  <c r="DT2" i="8"/>
  <c r="DS2" i="8"/>
  <c r="DR2" i="8"/>
  <c r="DQ2" i="8"/>
  <c r="DO2" i="8"/>
  <c r="DN2" i="8"/>
  <c r="DM2" i="8"/>
  <c r="DL2" i="8"/>
  <c r="DJ2" i="8"/>
  <c r="DI2" i="8"/>
  <c r="DH2" i="8"/>
  <c r="DG2" i="8"/>
  <c r="DE2" i="8"/>
  <c r="DD2" i="8"/>
  <c r="DC2" i="8"/>
  <c r="DB2" i="8"/>
  <c r="CZ2" i="8"/>
  <c r="CX2" i="8"/>
  <c r="CW2" i="8"/>
  <c r="CV2" i="8"/>
  <c r="CU2" i="8"/>
  <c r="CT2" i="8"/>
  <c r="CS2" i="8"/>
  <c r="CR2" i="8"/>
  <c r="CQ2" i="8"/>
  <c r="CO2" i="8"/>
  <c r="CN2" i="8"/>
  <c r="CM2" i="8"/>
  <c r="CL2" i="8"/>
  <c r="CK2" i="8"/>
  <c r="CI2" i="8"/>
  <c r="CH2" i="8"/>
  <c r="CG2" i="8"/>
  <c r="CF2" i="8"/>
  <c r="CE2" i="8"/>
  <c r="CC2" i="8"/>
  <c r="CB2" i="8"/>
  <c r="CA2" i="8"/>
  <c r="BZ2" i="8"/>
  <c r="BY2" i="8"/>
  <c r="BW2" i="8"/>
  <c r="BV2" i="8"/>
  <c r="BU2" i="8"/>
  <c r="BT2" i="8"/>
  <c r="BS2" i="8"/>
  <c r="BQ2" i="8"/>
  <c r="BP2" i="8"/>
  <c r="BO2" i="8"/>
  <c r="BN2" i="8"/>
  <c r="BL2" i="8"/>
  <c r="BK2" i="8"/>
  <c r="BH2" i="8"/>
  <c r="BG2" i="8"/>
  <c r="BE2" i="8"/>
  <c r="BD2" i="8"/>
  <c r="BB2" i="8"/>
  <c r="BA2" i="8"/>
  <c r="AY2" i="8"/>
  <c r="AX2" i="8"/>
  <c r="AV2" i="8"/>
  <c r="AU2" i="8"/>
  <c r="AS2" i="8"/>
  <c r="AR2" i="8"/>
  <c r="AP2" i="8"/>
  <c r="AO2" i="8"/>
  <c r="AM2" i="8"/>
  <c r="AL2" i="8"/>
  <c r="AJ2" i="8"/>
  <c r="AI2" i="8"/>
  <c r="W417" i="7"/>
  <c r="U417" i="7"/>
  <c r="T417" i="7"/>
  <c r="S417" i="7"/>
  <c r="R417" i="7"/>
  <c r="W416" i="7"/>
  <c r="U416" i="7"/>
  <c r="T416" i="7"/>
  <c r="S416" i="7"/>
  <c r="R416" i="7"/>
  <c r="W415" i="7"/>
  <c r="U415" i="7"/>
  <c r="T415" i="7"/>
  <c r="S415" i="7"/>
  <c r="R415" i="7"/>
  <c r="W414" i="7"/>
  <c r="U414" i="7"/>
  <c r="T414" i="7"/>
  <c r="S414" i="7"/>
  <c r="R414" i="7"/>
  <c r="W413" i="7"/>
  <c r="U413" i="7"/>
  <c r="T413" i="7"/>
  <c r="S413" i="7"/>
  <c r="R413" i="7"/>
  <c r="W412" i="7"/>
  <c r="U412" i="7"/>
  <c r="T412" i="7"/>
  <c r="S412" i="7"/>
  <c r="R412" i="7"/>
  <c r="W411" i="7"/>
  <c r="U411" i="7"/>
  <c r="T411" i="7"/>
  <c r="S411" i="7"/>
  <c r="R411" i="7"/>
  <c r="W410" i="7"/>
  <c r="U410" i="7"/>
  <c r="T410" i="7"/>
  <c r="S410" i="7"/>
  <c r="R410" i="7"/>
  <c r="W409" i="7"/>
  <c r="U409" i="7"/>
  <c r="T409" i="7"/>
  <c r="S409" i="7"/>
  <c r="R409" i="7"/>
  <c r="W408" i="7"/>
  <c r="U408" i="7"/>
  <c r="T408" i="7"/>
  <c r="S408" i="7"/>
  <c r="R408" i="7"/>
  <c r="W407" i="7"/>
  <c r="U407" i="7"/>
  <c r="T407" i="7"/>
  <c r="S407" i="7"/>
  <c r="R407" i="7"/>
  <c r="W406" i="7"/>
  <c r="U406" i="7"/>
  <c r="T406" i="7"/>
  <c r="S406" i="7"/>
  <c r="R406" i="7"/>
  <c r="W405" i="7"/>
  <c r="U405" i="7"/>
  <c r="T405" i="7"/>
  <c r="S405" i="7"/>
  <c r="R405" i="7"/>
  <c r="W404" i="7"/>
  <c r="U404" i="7"/>
  <c r="T404" i="7"/>
  <c r="S404" i="7"/>
  <c r="R404" i="7"/>
  <c r="W403" i="7"/>
  <c r="U403" i="7"/>
  <c r="T403" i="7"/>
  <c r="S403" i="7"/>
  <c r="R403" i="7"/>
  <c r="W402" i="7"/>
  <c r="U402" i="7"/>
  <c r="T402" i="7"/>
  <c r="S402" i="7"/>
  <c r="R402" i="7"/>
  <c r="W401" i="7"/>
  <c r="U401" i="7"/>
  <c r="T401" i="7"/>
  <c r="S401" i="7"/>
  <c r="R401" i="7"/>
  <c r="W400" i="7"/>
  <c r="U400" i="7"/>
  <c r="T400" i="7"/>
  <c r="S400" i="7"/>
  <c r="R400" i="7"/>
  <c r="W399" i="7"/>
  <c r="U399" i="7"/>
  <c r="T399" i="7"/>
  <c r="S399" i="7"/>
  <c r="R399" i="7"/>
  <c r="W398" i="7"/>
  <c r="U398" i="7"/>
  <c r="T398" i="7"/>
  <c r="S398" i="7"/>
  <c r="R398" i="7"/>
  <c r="W397" i="7"/>
  <c r="U397" i="7"/>
  <c r="T397" i="7"/>
  <c r="S397" i="7"/>
  <c r="R397" i="7"/>
  <c r="W396" i="7"/>
  <c r="U396" i="7"/>
  <c r="T396" i="7"/>
  <c r="S396" i="7"/>
  <c r="R396" i="7"/>
  <c r="W395" i="7"/>
  <c r="U395" i="7"/>
  <c r="T395" i="7"/>
  <c r="S395" i="7"/>
  <c r="R395" i="7"/>
  <c r="W394" i="7"/>
  <c r="U394" i="7"/>
  <c r="T394" i="7"/>
  <c r="S394" i="7"/>
  <c r="R394" i="7"/>
  <c r="W393" i="7"/>
  <c r="U393" i="7"/>
  <c r="T393" i="7"/>
  <c r="S393" i="7"/>
  <c r="R393" i="7"/>
  <c r="W392" i="7"/>
  <c r="U392" i="7"/>
  <c r="T392" i="7"/>
  <c r="S392" i="7"/>
  <c r="R392" i="7"/>
  <c r="W391" i="7"/>
  <c r="U391" i="7"/>
  <c r="T391" i="7"/>
  <c r="S391" i="7"/>
  <c r="R391" i="7"/>
  <c r="W390" i="7"/>
  <c r="U390" i="7"/>
  <c r="T390" i="7"/>
  <c r="S390" i="7"/>
  <c r="R390" i="7"/>
  <c r="W389" i="7"/>
  <c r="U389" i="7"/>
  <c r="T389" i="7"/>
  <c r="S389" i="7"/>
  <c r="R389" i="7"/>
  <c r="W388" i="7"/>
  <c r="U388" i="7"/>
  <c r="T388" i="7"/>
  <c r="S388" i="7"/>
  <c r="R388" i="7"/>
  <c r="W387" i="7"/>
  <c r="U387" i="7"/>
  <c r="T387" i="7"/>
  <c r="S387" i="7"/>
  <c r="R387" i="7"/>
  <c r="W386" i="7"/>
  <c r="U386" i="7"/>
  <c r="T386" i="7"/>
  <c r="S386" i="7"/>
  <c r="R386" i="7"/>
  <c r="W385" i="7"/>
  <c r="U385" i="7"/>
  <c r="T385" i="7"/>
  <c r="S385" i="7"/>
  <c r="R385" i="7"/>
  <c r="W384" i="7"/>
  <c r="U384" i="7"/>
  <c r="T384" i="7"/>
  <c r="S384" i="7"/>
  <c r="R384" i="7"/>
  <c r="W383" i="7"/>
  <c r="U383" i="7"/>
  <c r="T383" i="7"/>
  <c r="S383" i="7"/>
  <c r="R383" i="7"/>
  <c r="W382" i="7"/>
  <c r="U382" i="7"/>
  <c r="T382" i="7"/>
  <c r="S382" i="7"/>
  <c r="R382" i="7"/>
  <c r="W381" i="7"/>
  <c r="U381" i="7"/>
  <c r="T381" i="7"/>
  <c r="S381" i="7"/>
  <c r="R381" i="7"/>
  <c r="W380" i="7"/>
  <c r="U380" i="7"/>
  <c r="T380" i="7"/>
  <c r="S380" i="7"/>
  <c r="R380" i="7"/>
  <c r="W379" i="7"/>
  <c r="U379" i="7"/>
  <c r="T379" i="7"/>
  <c r="S379" i="7"/>
  <c r="R379" i="7"/>
  <c r="W378" i="7"/>
  <c r="U378" i="7"/>
  <c r="T378" i="7"/>
  <c r="S378" i="7"/>
  <c r="R378" i="7"/>
  <c r="W377" i="7"/>
  <c r="U377" i="7"/>
  <c r="T377" i="7"/>
  <c r="S377" i="7"/>
  <c r="R377" i="7"/>
  <c r="W376" i="7"/>
  <c r="U376" i="7"/>
  <c r="T376" i="7"/>
  <c r="S376" i="7"/>
  <c r="R376" i="7"/>
  <c r="W375" i="7"/>
  <c r="U375" i="7"/>
  <c r="T375" i="7"/>
  <c r="S375" i="7"/>
  <c r="R375" i="7"/>
  <c r="W374" i="7"/>
  <c r="U374" i="7"/>
  <c r="T374" i="7"/>
  <c r="S374" i="7"/>
  <c r="R374" i="7"/>
  <c r="W373" i="7"/>
  <c r="U373" i="7"/>
  <c r="T373" i="7"/>
  <c r="S373" i="7"/>
  <c r="R373" i="7"/>
  <c r="W372" i="7"/>
  <c r="U372" i="7"/>
  <c r="T372" i="7"/>
  <c r="S372" i="7"/>
  <c r="R372" i="7"/>
  <c r="W371" i="7"/>
  <c r="U371" i="7"/>
  <c r="T371" i="7"/>
  <c r="S371" i="7"/>
  <c r="R371" i="7"/>
  <c r="W370" i="7"/>
  <c r="U370" i="7"/>
  <c r="T370" i="7"/>
  <c r="S370" i="7"/>
  <c r="R370" i="7"/>
  <c r="W369" i="7"/>
  <c r="U369" i="7"/>
  <c r="T369" i="7"/>
  <c r="S369" i="7"/>
  <c r="R369" i="7"/>
  <c r="W368" i="7"/>
  <c r="U368" i="7"/>
  <c r="T368" i="7"/>
  <c r="S368" i="7"/>
  <c r="R368" i="7"/>
  <c r="W367" i="7"/>
  <c r="U367" i="7"/>
  <c r="T367" i="7"/>
  <c r="S367" i="7"/>
  <c r="R367" i="7"/>
  <c r="W366" i="7"/>
  <c r="U366" i="7"/>
  <c r="T366" i="7"/>
  <c r="S366" i="7"/>
  <c r="R366" i="7"/>
  <c r="W365" i="7"/>
  <c r="U365" i="7"/>
  <c r="T365" i="7"/>
  <c r="S365" i="7"/>
  <c r="R365" i="7"/>
  <c r="W364" i="7"/>
  <c r="U364" i="7"/>
  <c r="T364" i="7"/>
  <c r="S364" i="7"/>
  <c r="R364" i="7"/>
  <c r="W363" i="7"/>
  <c r="U363" i="7"/>
  <c r="T363" i="7"/>
  <c r="S363" i="7"/>
  <c r="R363" i="7"/>
  <c r="W362" i="7"/>
  <c r="U362" i="7"/>
  <c r="T362" i="7"/>
  <c r="S362" i="7"/>
  <c r="R362" i="7"/>
  <c r="W361" i="7"/>
  <c r="U361" i="7"/>
  <c r="T361" i="7"/>
  <c r="S361" i="7"/>
  <c r="R361" i="7"/>
  <c r="W360" i="7"/>
  <c r="U360" i="7"/>
  <c r="T360" i="7"/>
  <c r="S360" i="7"/>
  <c r="R360" i="7"/>
  <c r="W359" i="7"/>
  <c r="U359" i="7"/>
  <c r="T359" i="7"/>
  <c r="S359" i="7"/>
  <c r="R359" i="7"/>
  <c r="W358" i="7"/>
  <c r="U358" i="7"/>
  <c r="T358" i="7"/>
  <c r="S358" i="7"/>
  <c r="R358" i="7"/>
  <c r="W357" i="7"/>
  <c r="U357" i="7"/>
  <c r="T357" i="7"/>
  <c r="S357" i="7"/>
  <c r="R357" i="7"/>
  <c r="W356" i="7"/>
  <c r="U356" i="7"/>
  <c r="T356" i="7"/>
  <c r="S356" i="7"/>
  <c r="R356" i="7"/>
  <c r="W355" i="7"/>
  <c r="U355" i="7"/>
  <c r="T355" i="7"/>
  <c r="S355" i="7"/>
  <c r="R355" i="7"/>
  <c r="W354" i="7"/>
  <c r="U354" i="7"/>
  <c r="T354" i="7"/>
  <c r="S354" i="7"/>
  <c r="R354" i="7"/>
  <c r="W353" i="7"/>
  <c r="U353" i="7"/>
  <c r="T353" i="7"/>
  <c r="S353" i="7"/>
  <c r="R353" i="7"/>
  <c r="W352" i="7"/>
  <c r="U352" i="7"/>
  <c r="T352" i="7"/>
  <c r="S352" i="7"/>
  <c r="R352" i="7"/>
  <c r="W351" i="7"/>
  <c r="U351" i="7"/>
  <c r="T351" i="7"/>
  <c r="S351" i="7"/>
  <c r="R351" i="7"/>
  <c r="W350" i="7"/>
  <c r="U350" i="7"/>
  <c r="T350" i="7"/>
  <c r="S350" i="7"/>
  <c r="R350" i="7"/>
  <c r="W349" i="7"/>
  <c r="U349" i="7"/>
  <c r="T349" i="7"/>
  <c r="S349" i="7"/>
  <c r="R349" i="7"/>
  <c r="W348" i="7"/>
  <c r="U348" i="7"/>
  <c r="T348" i="7"/>
  <c r="S348" i="7"/>
  <c r="R348" i="7"/>
  <c r="W347" i="7"/>
  <c r="U347" i="7"/>
  <c r="T347" i="7"/>
  <c r="S347" i="7"/>
  <c r="R347" i="7"/>
  <c r="W346" i="7"/>
  <c r="U346" i="7"/>
  <c r="T346" i="7"/>
  <c r="S346" i="7"/>
  <c r="R346" i="7"/>
  <c r="W345" i="7"/>
  <c r="U345" i="7"/>
  <c r="T345" i="7"/>
  <c r="S345" i="7"/>
  <c r="R345" i="7"/>
  <c r="W344" i="7"/>
  <c r="U344" i="7"/>
  <c r="T344" i="7"/>
  <c r="S344" i="7"/>
  <c r="R344" i="7"/>
  <c r="W343" i="7"/>
  <c r="U343" i="7"/>
  <c r="T343" i="7"/>
  <c r="S343" i="7"/>
  <c r="R343" i="7"/>
  <c r="W342" i="7"/>
  <c r="U342" i="7"/>
  <c r="T342" i="7"/>
  <c r="S342" i="7"/>
  <c r="R342" i="7"/>
  <c r="W341" i="7"/>
  <c r="U341" i="7"/>
  <c r="T341" i="7"/>
  <c r="S341" i="7"/>
  <c r="R341" i="7"/>
  <c r="W340" i="7"/>
  <c r="U340" i="7"/>
  <c r="T340" i="7"/>
  <c r="S340" i="7"/>
  <c r="R340" i="7"/>
  <c r="W339" i="7"/>
  <c r="U339" i="7"/>
  <c r="T339" i="7"/>
  <c r="S339" i="7"/>
  <c r="R339" i="7"/>
  <c r="W338" i="7"/>
  <c r="U338" i="7"/>
  <c r="T338" i="7"/>
  <c r="S338" i="7"/>
  <c r="R338" i="7"/>
  <c r="W337" i="7"/>
  <c r="U337" i="7"/>
  <c r="T337" i="7"/>
  <c r="S337" i="7"/>
  <c r="R337" i="7"/>
  <c r="W336" i="7"/>
  <c r="U336" i="7"/>
  <c r="T336" i="7"/>
  <c r="S336" i="7"/>
  <c r="R336" i="7"/>
  <c r="W335" i="7"/>
  <c r="U335" i="7"/>
  <c r="T335" i="7"/>
  <c r="S335" i="7"/>
  <c r="R335" i="7"/>
  <c r="W334" i="7"/>
  <c r="U334" i="7"/>
  <c r="T334" i="7"/>
  <c r="S334" i="7"/>
  <c r="R334" i="7"/>
  <c r="W333" i="7"/>
  <c r="U333" i="7"/>
  <c r="T333" i="7"/>
  <c r="S333" i="7"/>
  <c r="R333" i="7"/>
  <c r="W332" i="7"/>
  <c r="U332" i="7"/>
  <c r="T332" i="7"/>
  <c r="S332" i="7"/>
  <c r="R332" i="7"/>
  <c r="W331" i="7"/>
  <c r="U331" i="7"/>
  <c r="T331" i="7"/>
  <c r="S331" i="7"/>
  <c r="R331" i="7"/>
  <c r="W330" i="7"/>
  <c r="U330" i="7"/>
  <c r="T330" i="7"/>
  <c r="S330" i="7"/>
  <c r="R330" i="7"/>
  <c r="W329" i="7"/>
  <c r="U329" i="7"/>
  <c r="T329" i="7"/>
  <c r="S329" i="7"/>
  <c r="R329" i="7"/>
  <c r="W328" i="7"/>
  <c r="U328" i="7"/>
  <c r="T328" i="7"/>
  <c r="S328" i="7"/>
  <c r="R328" i="7"/>
  <c r="W327" i="7"/>
  <c r="U327" i="7"/>
  <c r="T327" i="7"/>
  <c r="S327" i="7"/>
  <c r="R327" i="7"/>
  <c r="W326" i="7"/>
  <c r="U326" i="7"/>
  <c r="T326" i="7"/>
  <c r="S326" i="7"/>
  <c r="R326" i="7"/>
  <c r="W325" i="7"/>
  <c r="U325" i="7"/>
  <c r="T325" i="7"/>
  <c r="S325" i="7"/>
  <c r="R325" i="7"/>
  <c r="W324" i="7"/>
  <c r="U324" i="7"/>
  <c r="T324" i="7"/>
  <c r="S324" i="7"/>
  <c r="R324" i="7"/>
  <c r="W323" i="7"/>
  <c r="U323" i="7"/>
  <c r="T323" i="7"/>
  <c r="S323" i="7"/>
  <c r="R323" i="7"/>
  <c r="W322" i="7"/>
  <c r="U322" i="7"/>
  <c r="T322" i="7"/>
  <c r="S322" i="7"/>
  <c r="R322" i="7"/>
  <c r="W321" i="7"/>
  <c r="U321" i="7"/>
  <c r="T321" i="7"/>
  <c r="S321" i="7"/>
  <c r="R321" i="7"/>
  <c r="W320" i="7"/>
  <c r="U320" i="7"/>
  <c r="T320" i="7"/>
  <c r="S320" i="7"/>
  <c r="R320" i="7"/>
  <c r="W319" i="7"/>
  <c r="U319" i="7"/>
  <c r="T319" i="7"/>
  <c r="S319" i="7"/>
  <c r="R319" i="7"/>
  <c r="W318" i="7"/>
  <c r="U318" i="7"/>
  <c r="T318" i="7"/>
  <c r="S318" i="7"/>
  <c r="R318" i="7"/>
  <c r="W317" i="7"/>
  <c r="U317" i="7"/>
  <c r="T317" i="7"/>
  <c r="S317" i="7"/>
  <c r="R317" i="7"/>
  <c r="W316" i="7"/>
  <c r="U316" i="7"/>
  <c r="T316" i="7"/>
  <c r="S316" i="7"/>
  <c r="R316" i="7"/>
  <c r="W315" i="7"/>
  <c r="U315" i="7"/>
  <c r="T315" i="7"/>
  <c r="S315" i="7"/>
  <c r="R315" i="7"/>
  <c r="W314" i="7"/>
  <c r="U314" i="7"/>
  <c r="T314" i="7"/>
  <c r="S314" i="7"/>
  <c r="R314" i="7"/>
  <c r="W313" i="7"/>
  <c r="U313" i="7"/>
  <c r="T313" i="7"/>
  <c r="S313" i="7"/>
  <c r="R313" i="7"/>
  <c r="W312" i="7"/>
  <c r="U312" i="7"/>
  <c r="T312" i="7"/>
  <c r="S312" i="7"/>
  <c r="R312" i="7"/>
  <c r="W311" i="7"/>
  <c r="U311" i="7"/>
  <c r="T311" i="7"/>
  <c r="S311" i="7"/>
  <c r="R311" i="7"/>
  <c r="W310" i="7"/>
  <c r="U310" i="7"/>
  <c r="T310" i="7"/>
  <c r="S310" i="7"/>
  <c r="R310" i="7"/>
  <c r="W309" i="7"/>
  <c r="U309" i="7"/>
  <c r="T309" i="7"/>
  <c r="S309" i="7"/>
  <c r="R309" i="7"/>
  <c r="W308" i="7"/>
  <c r="U308" i="7"/>
  <c r="T308" i="7"/>
  <c r="S308" i="7"/>
  <c r="R308" i="7"/>
  <c r="W307" i="7"/>
  <c r="U307" i="7"/>
  <c r="T307" i="7"/>
  <c r="S307" i="7"/>
  <c r="R307" i="7"/>
  <c r="W306" i="7"/>
  <c r="U306" i="7"/>
  <c r="T306" i="7"/>
  <c r="S306" i="7"/>
  <c r="R306" i="7"/>
  <c r="W305" i="7"/>
  <c r="U305" i="7"/>
  <c r="T305" i="7"/>
  <c r="S305" i="7"/>
  <c r="R305" i="7"/>
  <c r="W304" i="7"/>
  <c r="U304" i="7"/>
  <c r="T304" i="7"/>
  <c r="S304" i="7"/>
  <c r="R304" i="7"/>
  <c r="W303" i="7"/>
  <c r="U303" i="7"/>
  <c r="T303" i="7"/>
  <c r="S303" i="7"/>
  <c r="R303" i="7"/>
  <c r="W302" i="7"/>
  <c r="U302" i="7"/>
  <c r="T302" i="7"/>
  <c r="S302" i="7"/>
  <c r="R302" i="7"/>
  <c r="W301" i="7"/>
  <c r="U301" i="7"/>
  <c r="T301" i="7"/>
  <c r="S301" i="7"/>
  <c r="R301" i="7"/>
  <c r="W300" i="7"/>
  <c r="U300" i="7"/>
  <c r="T300" i="7"/>
  <c r="S300" i="7"/>
  <c r="R300" i="7"/>
  <c r="W299" i="7"/>
  <c r="U299" i="7"/>
  <c r="T299" i="7"/>
  <c r="S299" i="7"/>
  <c r="R299" i="7"/>
  <c r="W298" i="7"/>
  <c r="U298" i="7"/>
  <c r="T298" i="7"/>
  <c r="S298" i="7"/>
  <c r="R298" i="7"/>
  <c r="W297" i="7"/>
  <c r="U297" i="7"/>
  <c r="T297" i="7"/>
  <c r="S297" i="7"/>
  <c r="R297" i="7"/>
  <c r="W296" i="7"/>
  <c r="U296" i="7"/>
  <c r="T296" i="7"/>
  <c r="S296" i="7"/>
  <c r="R296" i="7"/>
  <c r="W295" i="7"/>
  <c r="U295" i="7"/>
  <c r="T295" i="7"/>
  <c r="S295" i="7"/>
  <c r="R295" i="7"/>
  <c r="W294" i="7"/>
  <c r="U294" i="7"/>
  <c r="T294" i="7"/>
  <c r="S294" i="7"/>
  <c r="R294" i="7"/>
  <c r="W293" i="7"/>
  <c r="U293" i="7"/>
  <c r="T293" i="7"/>
  <c r="S293" i="7"/>
  <c r="R293" i="7"/>
  <c r="W292" i="7"/>
  <c r="U292" i="7"/>
  <c r="T292" i="7"/>
  <c r="S292" i="7"/>
  <c r="R292" i="7"/>
  <c r="W291" i="7"/>
  <c r="U291" i="7"/>
  <c r="T291" i="7"/>
  <c r="S291" i="7"/>
  <c r="R291" i="7"/>
  <c r="W290" i="7"/>
  <c r="U290" i="7"/>
  <c r="T290" i="7"/>
  <c r="S290" i="7"/>
  <c r="R290" i="7"/>
  <c r="W289" i="7"/>
  <c r="U289" i="7"/>
  <c r="T289" i="7"/>
  <c r="S289" i="7"/>
  <c r="R289" i="7"/>
  <c r="W288" i="7"/>
  <c r="U288" i="7"/>
  <c r="T288" i="7"/>
  <c r="S288" i="7"/>
  <c r="R288" i="7"/>
  <c r="W287" i="7"/>
  <c r="U287" i="7"/>
  <c r="T287" i="7"/>
  <c r="S287" i="7"/>
  <c r="R287" i="7"/>
  <c r="W286" i="7"/>
  <c r="U286" i="7"/>
  <c r="T286" i="7"/>
  <c r="S286" i="7"/>
  <c r="R286" i="7"/>
  <c r="W285" i="7"/>
  <c r="U285" i="7"/>
  <c r="T285" i="7"/>
  <c r="S285" i="7"/>
  <c r="R285" i="7"/>
  <c r="W284" i="7"/>
  <c r="U284" i="7"/>
  <c r="T284" i="7"/>
  <c r="S284" i="7"/>
  <c r="R284" i="7"/>
  <c r="W283" i="7"/>
  <c r="U283" i="7"/>
  <c r="T283" i="7"/>
  <c r="S283" i="7"/>
  <c r="R283" i="7"/>
  <c r="W282" i="7"/>
  <c r="U282" i="7"/>
  <c r="T282" i="7"/>
  <c r="S282" i="7"/>
  <c r="R282" i="7"/>
  <c r="W281" i="7"/>
  <c r="U281" i="7"/>
  <c r="T281" i="7"/>
  <c r="S281" i="7"/>
  <c r="R281" i="7"/>
  <c r="W280" i="7"/>
  <c r="U280" i="7"/>
  <c r="T280" i="7"/>
  <c r="S280" i="7"/>
  <c r="R280" i="7"/>
  <c r="W279" i="7"/>
  <c r="U279" i="7"/>
  <c r="T279" i="7"/>
  <c r="S279" i="7"/>
  <c r="R279" i="7"/>
  <c r="W278" i="7"/>
  <c r="U278" i="7"/>
  <c r="T278" i="7"/>
  <c r="S278" i="7"/>
  <c r="R278" i="7"/>
  <c r="W277" i="7"/>
  <c r="U277" i="7"/>
  <c r="T277" i="7"/>
  <c r="S277" i="7"/>
  <c r="R277" i="7"/>
  <c r="W276" i="7"/>
  <c r="U276" i="7"/>
  <c r="T276" i="7"/>
  <c r="S276" i="7"/>
  <c r="R276" i="7"/>
  <c r="W275" i="7"/>
  <c r="U275" i="7"/>
  <c r="T275" i="7"/>
  <c r="S275" i="7"/>
  <c r="R275" i="7"/>
  <c r="W274" i="7"/>
  <c r="U274" i="7"/>
  <c r="T274" i="7"/>
  <c r="S274" i="7"/>
  <c r="R274" i="7"/>
  <c r="W273" i="7"/>
  <c r="U273" i="7"/>
  <c r="T273" i="7"/>
  <c r="S273" i="7"/>
  <c r="R273" i="7"/>
  <c r="W272" i="7"/>
  <c r="U272" i="7"/>
  <c r="T272" i="7"/>
  <c r="S272" i="7"/>
  <c r="R272" i="7"/>
  <c r="W271" i="7"/>
  <c r="U271" i="7"/>
  <c r="T271" i="7"/>
  <c r="S271" i="7"/>
  <c r="R271" i="7"/>
  <c r="W270" i="7"/>
  <c r="U270" i="7"/>
  <c r="T270" i="7"/>
  <c r="S270" i="7"/>
  <c r="R270" i="7"/>
  <c r="W269" i="7"/>
  <c r="U269" i="7"/>
  <c r="T269" i="7"/>
  <c r="S269" i="7"/>
  <c r="R269" i="7"/>
  <c r="W268" i="7"/>
  <c r="U268" i="7"/>
  <c r="T268" i="7"/>
  <c r="S268" i="7"/>
  <c r="R268" i="7"/>
  <c r="W267" i="7"/>
  <c r="U267" i="7"/>
  <c r="T267" i="7"/>
  <c r="S267" i="7"/>
  <c r="R267" i="7"/>
  <c r="W266" i="7"/>
  <c r="U266" i="7"/>
  <c r="T266" i="7"/>
  <c r="S266" i="7"/>
  <c r="R266" i="7"/>
  <c r="W265" i="7"/>
  <c r="U265" i="7"/>
  <c r="T265" i="7"/>
  <c r="S265" i="7"/>
  <c r="R265" i="7"/>
  <c r="W264" i="7"/>
  <c r="U264" i="7"/>
  <c r="T264" i="7"/>
  <c r="S264" i="7"/>
  <c r="R264" i="7"/>
  <c r="W263" i="7"/>
  <c r="U263" i="7"/>
  <c r="T263" i="7"/>
  <c r="S263" i="7"/>
  <c r="R263" i="7"/>
  <c r="W262" i="7"/>
  <c r="U262" i="7"/>
  <c r="T262" i="7"/>
  <c r="S262" i="7"/>
  <c r="R262" i="7"/>
  <c r="W261" i="7"/>
  <c r="U261" i="7"/>
  <c r="T261" i="7"/>
  <c r="S261" i="7"/>
  <c r="R261" i="7"/>
  <c r="W260" i="7"/>
  <c r="U260" i="7"/>
  <c r="T260" i="7"/>
  <c r="S260" i="7"/>
  <c r="R260" i="7"/>
  <c r="W259" i="7"/>
  <c r="U259" i="7"/>
  <c r="T259" i="7"/>
  <c r="S259" i="7"/>
  <c r="R259" i="7"/>
  <c r="W258" i="7"/>
  <c r="U258" i="7"/>
  <c r="T258" i="7"/>
  <c r="S258" i="7"/>
  <c r="R258" i="7"/>
  <c r="W257" i="7"/>
  <c r="U257" i="7"/>
  <c r="T257" i="7"/>
  <c r="S257" i="7"/>
  <c r="R257" i="7"/>
  <c r="W256" i="7"/>
  <c r="U256" i="7"/>
  <c r="T256" i="7"/>
  <c r="S256" i="7"/>
  <c r="R256" i="7"/>
  <c r="W255" i="7"/>
  <c r="U255" i="7"/>
  <c r="T255" i="7"/>
  <c r="S255" i="7"/>
  <c r="R255" i="7"/>
  <c r="W254" i="7"/>
  <c r="U254" i="7"/>
  <c r="T254" i="7"/>
  <c r="S254" i="7"/>
  <c r="R254" i="7"/>
  <c r="W253" i="7"/>
  <c r="U253" i="7"/>
  <c r="T253" i="7"/>
  <c r="S253" i="7"/>
  <c r="R253" i="7"/>
  <c r="W252" i="7"/>
  <c r="U252" i="7"/>
  <c r="T252" i="7"/>
  <c r="S252" i="7"/>
  <c r="R252" i="7"/>
  <c r="W251" i="7"/>
  <c r="U251" i="7"/>
  <c r="T251" i="7"/>
  <c r="S251" i="7"/>
  <c r="R251" i="7"/>
  <c r="W250" i="7"/>
  <c r="U250" i="7"/>
  <c r="T250" i="7"/>
  <c r="S250" i="7"/>
  <c r="R250" i="7"/>
  <c r="W249" i="7"/>
  <c r="U249" i="7"/>
  <c r="T249" i="7"/>
  <c r="S249" i="7"/>
  <c r="R249" i="7"/>
  <c r="W248" i="7"/>
  <c r="U248" i="7"/>
  <c r="T248" i="7"/>
  <c r="S248" i="7"/>
  <c r="R248" i="7"/>
  <c r="W247" i="7"/>
  <c r="U247" i="7"/>
  <c r="T247" i="7"/>
  <c r="S247" i="7"/>
  <c r="R247" i="7"/>
  <c r="W246" i="7"/>
  <c r="U246" i="7"/>
  <c r="T246" i="7"/>
  <c r="S246" i="7"/>
  <c r="R246" i="7"/>
  <c r="W245" i="7"/>
  <c r="U245" i="7"/>
  <c r="T245" i="7"/>
  <c r="S245" i="7"/>
  <c r="R245" i="7"/>
  <c r="W244" i="7"/>
  <c r="U244" i="7"/>
  <c r="T244" i="7"/>
  <c r="S244" i="7"/>
  <c r="R244" i="7"/>
  <c r="W243" i="7"/>
  <c r="U243" i="7"/>
  <c r="T243" i="7"/>
  <c r="S243" i="7"/>
  <c r="R243" i="7"/>
  <c r="W242" i="7"/>
  <c r="U242" i="7"/>
  <c r="T242" i="7"/>
  <c r="S242" i="7"/>
  <c r="R242" i="7"/>
  <c r="W241" i="7"/>
  <c r="U241" i="7"/>
  <c r="T241" i="7"/>
  <c r="S241" i="7"/>
  <c r="R241" i="7"/>
  <c r="W240" i="7"/>
  <c r="U240" i="7"/>
  <c r="T240" i="7"/>
  <c r="S240" i="7"/>
  <c r="R240" i="7"/>
  <c r="W239" i="7"/>
  <c r="U239" i="7"/>
  <c r="T239" i="7"/>
  <c r="S239" i="7"/>
  <c r="R239" i="7"/>
  <c r="W238" i="7"/>
  <c r="U238" i="7"/>
  <c r="T238" i="7"/>
  <c r="S238" i="7"/>
  <c r="R238" i="7"/>
  <c r="W237" i="7"/>
  <c r="U237" i="7"/>
  <c r="T237" i="7"/>
  <c r="S237" i="7"/>
  <c r="R237" i="7"/>
  <c r="W236" i="7"/>
  <c r="U236" i="7"/>
  <c r="T236" i="7"/>
  <c r="S236" i="7"/>
  <c r="R236" i="7"/>
  <c r="W235" i="7"/>
  <c r="U235" i="7"/>
  <c r="T235" i="7"/>
  <c r="S235" i="7"/>
  <c r="R235" i="7"/>
  <c r="W234" i="7"/>
  <c r="U234" i="7"/>
  <c r="T234" i="7"/>
  <c r="S234" i="7"/>
  <c r="R234" i="7"/>
  <c r="W233" i="7"/>
  <c r="U233" i="7"/>
  <c r="T233" i="7"/>
  <c r="S233" i="7"/>
  <c r="R233" i="7"/>
  <c r="W232" i="7"/>
  <c r="U232" i="7"/>
  <c r="T232" i="7"/>
  <c r="S232" i="7"/>
  <c r="R232" i="7"/>
  <c r="W231" i="7"/>
  <c r="U231" i="7"/>
  <c r="T231" i="7"/>
  <c r="S231" i="7"/>
  <c r="R231" i="7"/>
  <c r="W230" i="7"/>
  <c r="U230" i="7"/>
  <c r="T230" i="7"/>
  <c r="S230" i="7"/>
  <c r="R230" i="7"/>
  <c r="W229" i="7"/>
  <c r="U229" i="7"/>
  <c r="T229" i="7"/>
  <c r="S229" i="7"/>
  <c r="R229" i="7"/>
  <c r="W228" i="7"/>
  <c r="U228" i="7"/>
  <c r="T228" i="7"/>
  <c r="S228" i="7"/>
  <c r="R228" i="7"/>
  <c r="W227" i="7"/>
  <c r="U227" i="7"/>
  <c r="T227" i="7"/>
  <c r="S227" i="7"/>
  <c r="R227" i="7"/>
  <c r="W226" i="7"/>
  <c r="U226" i="7"/>
  <c r="T226" i="7"/>
  <c r="S226" i="7"/>
  <c r="R226" i="7"/>
  <c r="W225" i="7"/>
  <c r="U225" i="7"/>
  <c r="T225" i="7"/>
  <c r="S225" i="7"/>
  <c r="R225" i="7"/>
  <c r="W224" i="7"/>
  <c r="U224" i="7"/>
  <c r="T224" i="7"/>
  <c r="S224" i="7"/>
  <c r="R224" i="7"/>
  <c r="W223" i="7"/>
  <c r="U223" i="7"/>
  <c r="T223" i="7"/>
  <c r="S223" i="7"/>
  <c r="R223" i="7"/>
  <c r="W222" i="7"/>
  <c r="U222" i="7"/>
  <c r="T222" i="7"/>
  <c r="S222" i="7"/>
  <c r="R222" i="7"/>
  <c r="W221" i="7"/>
  <c r="U221" i="7"/>
  <c r="T221" i="7"/>
  <c r="S221" i="7"/>
  <c r="R221" i="7"/>
  <c r="W220" i="7"/>
  <c r="U220" i="7"/>
  <c r="T220" i="7"/>
  <c r="S220" i="7"/>
  <c r="R220" i="7"/>
  <c r="W219" i="7"/>
  <c r="U219" i="7"/>
  <c r="T219" i="7"/>
  <c r="S219" i="7"/>
  <c r="R219" i="7"/>
  <c r="W218" i="7"/>
  <c r="U218" i="7"/>
  <c r="T218" i="7"/>
  <c r="S218" i="7"/>
  <c r="R218" i="7"/>
  <c r="W217" i="7"/>
  <c r="U217" i="7"/>
  <c r="T217" i="7"/>
  <c r="S217" i="7"/>
  <c r="R217" i="7"/>
  <c r="W216" i="7"/>
  <c r="U216" i="7"/>
  <c r="T216" i="7"/>
  <c r="S216" i="7"/>
  <c r="R216" i="7"/>
  <c r="W215" i="7"/>
  <c r="U215" i="7"/>
  <c r="T215" i="7"/>
  <c r="S215" i="7"/>
  <c r="R215" i="7"/>
  <c r="W214" i="7"/>
  <c r="U214" i="7"/>
  <c r="T214" i="7"/>
  <c r="S214" i="7"/>
  <c r="R214" i="7"/>
  <c r="W213" i="7"/>
  <c r="U213" i="7"/>
  <c r="T213" i="7"/>
  <c r="S213" i="7"/>
  <c r="R213" i="7"/>
  <c r="W212" i="7"/>
  <c r="U212" i="7"/>
  <c r="T212" i="7"/>
  <c r="S212" i="7"/>
  <c r="R212" i="7"/>
  <c r="W211" i="7"/>
  <c r="U211" i="7"/>
  <c r="T211" i="7"/>
  <c r="S211" i="7"/>
  <c r="R211" i="7"/>
  <c r="W210" i="7"/>
  <c r="U210" i="7"/>
  <c r="T210" i="7"/>
  <c r="S210" i="7"/>
  <c r="R210" i="7"/>
  <c r="W209" i="7"/>
  <c r="U209" i="7"/>
  <c r="T209" i="7"/>
  <c r="S209" i="7"/>
  <c r="R209" i="7"/>
  <c r="W208" i="7"/>
  <c r="U208" i="7"/>
  <c r="T208" i="7"/>
  <c r="S208" i="7"/>
  <c r="R208" i="7"/>
  <c r="W207" i="7"/>
  <c r="U207" i="7"/>
  <c r="T207" i="7"/>
  <c r="S207" i="7"/>
  <c r="R207" i="7"/>
  <c r="W206" i="7"/>
  <c r="U206" i="7"/>
  <c r="T206" i="7"/>
  <c r="S206" i="7"/>
  <c r="R206" i="7"/>
  <c r="W205" i="7"/>
  <c r="U205" i="7"/>
  <c r="T205" i="7"/>
  <c r="S205" i="7"/>
  <c r="R205" i="7"/>
  <c r="W204" i="7"/>
  <c r="U204" i="7"/>
  <c r="T204" i="7"/>
  <c r="S204" i="7"/>
  <c r="R204" i="7"/>
  <c r="W203" i="7"/>
  <c r="U203" i="7"/>
  <c r="T203" i="7"/>
  <c r="S203" i="7"/>
  <c r="R203" i="7"/>
  <c r="W202" i="7"/>
  <c r="U202" i="7"/>
  <c r="T202" i="7"/>
  <c r="S202" i="7"/>
  <c r="R202" i="7"/>
  <c r="W201" i="7"/>
  <c r="U201" i="7"/>
  <c r="T201" i="7"/>
  <c r="S201" i="7"/>
  <c r="R201" i="7"/>
  <c r="W200" i="7"/>
  <c r="U200" i="7"/>
  <c r="T200" i="7"/>
  <c r="S200" i="7"/>
  <c r="R200" i="7"/>
  <c r="W199" i="7"/>
  <c r="U199" i="7"/>
  <c r="T199" i="7"/>
  <c r="S199" i="7"/>
  <c r="R199" i="7"/>
  <c r="W198" i="7"/>
  <c r="U198" i="7"/>
  <c r="T198" i="7"/>
  <c r="S198" i="7"/>
  <c r="R198" i="7"/>
  <c r="W197" i="7"/>
  <c r="U197" i="7"/>
  <c r="T197" i="7"/>
  <c r="S197" i="7"/>
  <c r="R197" i="7"/>
  <c r="W196" i="7"/>
  <c r="U196" i="7"/>
  <c r="T196" i="7"/>
  <c r="S196" i="7"/>
  <c r="R196" i="7"/>
  <c r="W195" i="7"/>
  <c r="U195" i="7"/>
  <c r="T195" i="7"/>
  <c r="S195" i="7"/>
  <c r="R195" i="7"/>
  <c r="W194" i="7"/>
  <c r="U194" i="7"/>
  <c r="T194" i="7"/>
  <c r="S194" i="7"/>
  <c r="R194" i="7"/>
  <c r="W193" i="7"/>
  <c r="U193" i="7"/>
  <c r="T193" i="7"/>
  <c r="S193" i="7"/>
  <c r="R193" i="7"/>
  <c r="W192" i="7"/>
  <c r="U192" i="7"/>
  <c r="T192" i="7"/>
  <c r="S192" i="7"/>
  <c r="R192" i="7"/>
  <c r="W191" i="7"/>
  <c r="U191" i="7"/>
  <c r="T191" i="7"/>
  <c r="S191" i="7"/>
  <c r="R191" i="7"/>
  <c r="W190" i="7"/>
  <c r="U190" i="7"/>
  <c r="T190" i="7"/>
  <c r="S190" i="7"/>
  <c r="R190" i="7"/>
  <c r="W189" i="7"/>
  <c r="U189" i="7"/>
  <c r="T189" i="7"/>
  <c r="S189" i="7"/>
  <c r="R189" i="7"/>
  <c r="W188" i="7"/>
  <c r="U188" i="7"/>
  <c r="T188" i="7"/>
  <c r="S188" i="7"/>
  <c r="R188" i="7"/>
  <c r="W187" i="7"/>
  <c r="U187" i="7"/>
  <c r="T187" i="7"/>
  <c r="S187" i="7"/>
  <c r="R187" i="7"/>
  <c r="W186" i="7"/>
  <c r="U186" i="7"/>
  <c r="T186" i="7"/>
  <c r="S186" i="7"/>
  <c r="R186" i="7"/>
  <c r="W185" i="7"/>
  <c r="U185" i="7"/>
  <c r="T185" i="7"/>
  <c r="S185" i="7"/>
  <c r="R185" i="7"/>
  <c r="W184" i="7"/>
  <c r="U184" i="7"/>
  <c r="T184" i="7"/>
  <c r="S184" i="7"/>
  <c r="R184" i="7"/>
  <c r="W183" i="7"/>
  <c r="U183" i="7"/>
  <c r="T183" i="7"/>
  <c r="S183" i="7"/>
  <c r="R183" i="7"/>
  <c r="W182" i="7"/>
  <c r="U182" i="7"/>
  <c r="T182" i="7"/>
  <c r="S182" i="7"/>
  <c r="R182" i="7"/>
  <c r="W181" i="7"/>
  <c r="U181" i="7"/>
  <c r="T181" i="7"/>
  <c r="S181" i="7"/>
  <c r="R181" i="7"/>
  <c r="W180" i="7"/>
  <c r="U180" i="7"/>
  <c r="T180" i="7"/>
  <c r="S180" i="7"/>
  <c r="R180" i="7"/>
  <c r="W179" i="7"/>
  <c r="U179" i="7"/>
  <c r="T179" i="7"/>
  <c r="S179" i="7"/>
  <c r="R179" i="7"/>
  <c r="W178" i="7"/>
  <c r="U178" i="7"/>
  <c r="T178" i="7"/>
  <c r="S178" i="7"/>
  <c r="R178" i="7"/>
  <c r="W177" i="7"/>
  <c r="U177" i="7"/>
  <c r="T177" i="7"/>
  <c r="S177" i="7"/>
  <c r="R177" i="7"/>
  <c r="W176" i="7"/>
  <c r="U176" i="7"/>
  <c r="T176" i="7"/>
  <c r="S176" i="7"/>
  <c r="R176" i="7"/>
  <c r="W175" i="7"/>
  <c r="U175" i="7"/>
  <c r="T175" i="7"/>
  <c r="S175" i="7"/>
  <c r="R175" i="7"/>
  <c r="W174" i="7"/>
  <c r="U174" i="7"/>
  <c r="T174" i="7"/>
  <c r="S174" i="7"/>
  <c r="R174" i="7"/>
  <c r="W173" i="7"/>
  <c r="U173" i="7"/>
  <c r="T173" i="7"/>
  <c r="S173" i="7"/>
  <c r="R173" i="7"/>
  <c r="W172" i="7"/>
  <c r="U172" i="7"/>
  <c r="T172" i="7"/>
  <c r="S172" i="7"/>
  <c r="R172" i="7"/>
  <c r="W171" i="7"/>
  <c r="U171" i="7"/>
  <c r="T171" i="7"/>
  <c r="S171" i="7"/>
  <c r="R171" i="7"/>
  <c r="W170" i="7"/>
  <c r="U170" i="7"/>
  <c r="T170" i="7"/>
  <c r="S170" i="7"/>
  <c r="R170" i="7"/>
  <c r="W169" i="7"/>
  <c r="U169" i="7"/>
  <c r="T169" i="7"/>
  <c r="S169" i="7"/>
  <c r="R169" i="7"/>
  <c r="W168" i="7"/>
  <c r="U168" i="7"/>
  <c r="T168" i="7"/>
  <c r="S168" i="7"/>
  <c r="R168" i="7"/>
  <c r="W167" i="7"/>
  <c r="U167" i="7"/>
  <c r="T167" i="7"/>
  <c r="S167" i="7"/>
  <c r="R167" i="7"/>
  <c r="W166" i="7"/>
  <c r="U166" i="7"/>
  <c r="T166" i="7"/>
  <c r="S166" i="7"/>
  <c r="R166" i="7"/>
  <c r="W165" i="7"/>
  <c r="U165" i="7"/>
  <c r="T165" i="7"/>
  <c r="S165" i="7"/>
  <c r="R165" i="7"/>
  <c r="W164" i="7"/>
  <c r="U164" i="7"/>
  <c r="T164" i="7"/>
  <c r="S164" i="7"/>
  <c r="R164" i="7"/>
  <c r="W163" i="7"/>
  <c r="U163" i="7"/>
  <c r="T163" i="7"/>
  <c r="S163" i="7"/>
  <c r="R163" i="7"/>
  <c r="W162" i="7"/>
  <c r="U162" i="7"/>
  <c r="T162" i="7"/>
  <c r="S162" i="7"/>
  <c r="R162" i="7"/>
  <c r="W161" i="7"/>
  <c r="U161" i="7"/>
  <c r="T161" i="7"/>
  <c r="S161" i="7"/>
  <c r="R161" i="7"/>
  <c r="W160" i="7"/>
  <c r="U160" i="7"/>
  <c r="T160" i="7"/>
  <c r="S160" i="7"/>
  <c r="R160" i="7"/>
  <c r="W159" i="7"/>
  <c r="U159" i="7"/>
  <c r="T159" i="7"/>
  <c r="S159" i="7"/>
  <c r="R159" i="7"/>
  <c r="W158" i="7"/>
  <c r="U158" i="7"/>
  <c r="T158" i="7"/>
  <c r="S158" i="7"/>
  <c r="R158" i="7"/>
  <c r="W157" i="7"/>
  <c r="U157" i="7"/>
  <c r="T157" i="7"/>
  <c r="S157" i="7"/>
  <c r="R157" i="7"/>
  <c r="W156" i="7"/>
  <c r="U156" i="7"/>
  <c r="T156" i="7"/>
  <c r="S156" i="7"/>
  <c r="R156" i="7"/>
  <c r="W155" i="7"/>
  <c r="U155" i="7"/>
  <c r="T155" i="7"/>
  <c r="S155" i="7"/>
  <c r="R155" i="7"/>
  <c r="W154" i="7"/>
  <c r="U154" i="7"/>
  <c r="T154" i="7"/>
  <c r="S154" i="7"/>
  <c r="R154" i="7"/>
  <c r="W153" i="7"/>
  <c r="U153" i="7"/>
  <c r="T153" i="7"/>
  <c r="S153" i="7"/>
  <c r="R153" i="7"/>
  <c r="W152" i="7"/>
  <c r="U152" i="7"/>
  <c r="T152" i="7"/>
  <c r="S152" i="7"/>
  <c r="R152" i="7"/>
  <c r="W151" i="7"/>
  <c r="U151" i="7"/>
  <c r="T151" i="7"/>
  <c r="S151" i="7"/>
  <c r="R151" i="7"/>
  <c r="W150" i="7"/>
  <c r="U150" i="7"/>
  <c r="T150" i="7"/>
  <c r="S150" i="7"/>
  <c r="R150" i="7"/>
  <c r="W149" i="7"/>
  <c r="U149" i="7"/>
  <c r="T149" i="7"/>
  <c r="S149" i="7"/>
  <c r="R149" i="7"/>
  <c r="W148" i="7"/>
  <c r="U148" i="7"/>
  <c r="T148" i="7"/>
  <c r="S148" i="7"/>
  <c r="R148" i="7"/>
  <c r="W147" i="7"/>
  <c r="U147" i="7"/>
  <c r="T147" i="7"/>
  <c r="S147" i="7"/>
  <c r="R147" i="7"/>
  <c r="W146" i="7"/>
  <c r="U146" i="7"/>
  <c r="T146" i="7"/>
  <c r="S146" i="7"/>
  <c r="R146" i="7"/>
  <c r="W145" i="7"/>
  <c r="U145" i="7"/>
  <c r="T145" i="7"/>
  <c r="S145" i="7"/>
  <c r="R145" i="7"/>
  <c r="W144" i="7"/>
  <c r="U144" i="7"/>
  <c r="T144" i="7"/>
  <c r="S144" i="7"/>
  <c r="R144" i="7"/>
  <c r="W143" i="7"/>
  <c r="U143" i="7"/>
  <c r="T143" i="7"/>
  <c r="S143" i="7"/>
  <c r="R143" i="7"/>
  <c r="W142" i="7"/>
  <c r="U142" i="7"/>
  <c r="T142" i="7"/>
  <c r="S142" i="7"/>
  <c r="R142" i="7"/>
  <c r="W141" i="7"/>
  <c r="U141" i="7"/>
  <c r="T141" i="7"/>
  <c r="S141" i="7"/>
  <c r="R141" i="7"/>
  <c r="W140" i="7"/>
  <c r="U140" i="7"/>
  <c r="T140" i="7"/>
  <c r="S140" i="7"/>
  <c r="R140" i="7"/>
  <c r="W139" i="7"/>
  <c r="U139" i="7"/>
  <c r="T139" i="7"/>
  <c r="S139" i="7"/>
  <c r="R139" i="7"/>
  <c r="W138" i="7"/>
  <c r="U138" i="7"/>
  <c r="T138" i="7"/>
  <c r="S138" i="7"/>
  <c r="R138" i="7"/>
  <c r="W137" i="7"/>
  <c r="U137" i="7"/>
  <c r="T137" i="7"/>
  <c r="S137" i="7"/>
  <c r="R137" i="7"/>
  <c r="W136" i="7"/>
  <c r="U136" i="7"/>
  <c r="T136" i="7"/>
  <c r="S136" i="7"/>
  <c r="R136" i="7"/>
  <c r="W135" i="7"/>
  <c r="U135" i="7"/>
  <c r="T135" i="7"/>
  <c r="S135" i="7"/>
  <c r="R135" i="7"/>
  <c r="W134" i="7"/>
  <c r="U134" i="7"/>
  <c r="T134" i="7"/>
  <c r="S134" i="7"/>
  <c r="R134" i="7"/>
  <c r="W133" i="7"/>
  <c r="U133" i="7"/>
  <c r="T133" i="7"/>
  <c r="S133" i="7"/>
  <c r="R133" i="7"/>
  <c r="W132" i="7"/>
  <c r="U132" i="7"/>
  <c r="T132" i="7"/>
  <c r="S132" i="7"/>
  <c r="R132" i="7"/>
  <c r="W131" i="7"/>
  <c r="U131" i="7"/>
  <c r="T131" i="7"/>
  <c r="S131" i="7"/>
  <c r="R131" i="7"/>
  <c r="W130" i="7"/>
  <c r="U130" i="7"/>
  <c r="T130" i="7"/>
  <c r="S130" i="7"/>
  <c r="R130" i="7"/>
  <c r="W129" i="7"/>
  <c r="U129" i="7"/>
  <c r="T129" i="7"/>
  <c r="S129" i="7"/>
  <c r="R129" i="7"/>
  <c r="W128" i="7"/>
  <c r="U128" i="7"/>
  <c r="T128" i="7"/>
  <c r="S128" i="7"/>
  <c r="R128" i="7"/>
  <c r="W127" i="7"/>
  <c r="U127" i="7"/>
  <c r="T127" i="7"/>
  <c r="S127" i="7"/>
  <c r="R127" i="7"/>
  <c r="W126" i="7"/>
  <c r="U126" i="7"/>
  <c r="T126" i="7"/>
  <c r="S126" i="7"/>
  <c r="R126" i="7"/>
  <c r="W125" i="7"/>
  <c r="U125" i="7"/>
  <c r="T125" i="7"/>
  <c r="S125" i="7"/>
  <c r="R125" i="7"/>
  <c r="W124" i="7"/>
  <c r="U124" i="7"/>
  <c r="T124" i="7"/>
  <c r="S124" i="7"/>
  <c r="R124" i="7"/>
  <c r="W123" i="7"/>
  <c r="U123" i="7"/>
  <c r="T123" i="7"/>
  <c r="S123" i="7"/>
  <c r="R123" i="7"/>
  <c r="W122" i="7"/>
  <c r="U122" i="7"/>
  <c r="T122" i="7"/>
  <c r="S122" i="7"/>
  <c r="R122" i="7"/>
  <c r="W121" i="7"/>
  <c r="U121" i="7"/>
  <c r="T121" i="7"/>
  <c r="S121" i="7"/>
  <c r="R121" i="7"/>
  <c r="W120" i="7"/>
  <c r="U120" i="7"/>
  <c r="T120" i="7"/>
  <c r="S120" i="7"/>
  <c r="R120" i="7"/>
  <c r="W119" i="7"/>
  <c r="U119" i="7"/>
  <c r="T119" i="7"/>
  <c r="S119" i="7"/>
  <c r="R119" i="7"/>
  <c r="W118" i="7"/>
  <c r="U118" i="7"/>
  <c r="T118" i="7"/>
  <c r="S118" i="7"/>
  <c r="R118" i="7"/>
  <c r="W117" i="7"/>
  <c r="U117" i="7"/>
  <c r="T117" i="7"/>
  <c r="S117" i="7"/>
  <c r="R117" i="7"/>
  <c r="W116" i="7"/>
  <c r="U116" i="7"/>
  <c r="T116" i="7"/>
  <c r="S116" i="7"/>
  <c r="R116" i="7"/>
  <c r="W115" i="7"/>
  <c r="U115" i="7"/>
  <c r="T115" i="7"/>
  <c r="S115" i="7"/>
  <c r="R115" i="7"/>
  <c r="W114" i="7"/>
  <c r="U114" i="7"/>
  <c r="T114" i="7"/>
  <c r="S114" i="7"/>
  <c r="R114" i="7"/>
  <c r="W113" i="7"/>
  <c r="U113" i="7"/>
  <c r="T113" i="7"/>
  <c r="S113" i="7"/>
  <c r="R113" i="7"/>
  <c r="W112" i="7"/>
  <c r="U112" i="7"/>
  <c r="T112" i="7"/>
  <c r="S112" i="7"/>
  <c r="R112" i="7"/>
  <c r="W111" i="7"/>
  <c r="U111" i="7"/>
  <c r="T111" i="7"/>
  <c r="S111" i="7"/>
  <c r="R111" i="7"/>
  <c r="W110" i="7"/>
  <c r="U110" i="7"/>
  <c r="T110" i="7"/>
  <c r="S110" i="7"/>
  <c r="R110" i="7"/>
  <c r="W109" i="7"/>
  <c r="U109" i="7"/>
  <c r="T109" i="7"/>
  <c r="S109" i="7"/>
  <c r="R109" i="7"/>
  <c r="W108" i="7"/>
  <c r="U108" i="7"/>
  <c r="T108" i="7"/>
  <c r="S108" i="7"/>
  <c r="R108" i="7"/>
  <c r="W107" i="7"/>
  <c r="U107" i="7"/>
  <c r="T107" i="7"/>
  <c r="S107" i="7"/>
  <c r="R107" i="7"/>
  <c r="W106" i="7"/>
  <c r="U106" i="7"/>
  <c r="T106" i="7"/>
  <c r="S106" i="7"/>
  <c r="R106" i="7"/>
  <c r="W105" i="7"/>
  <c r="U105" i="7"/>
  <c r="T105" i="7"/>
  <c r="S105" i="7"/>
  <c r="R105" i="7"/>
  <c r="W104" i="7"/>
  <c r="U104" i="7"/>
  <c r="T104" i="7"/>
  <c r="S104" i="7"/>
  <c r="R104" i="7"/>
  <c r="W103" i="7"/>
  <c r="U103" i="7"/>
  <c r="T103" i="7"/>
  <c r="S103" i="7"/>
  <c r="R103" i="7"/>
  <c r="W102" i="7"/>
  <c r="U102" i="7"/>
  <c r="T102" i="7"/>
  <c r="S102" i="7"/>
  <c r="R102" i="7"/>
  <c r="W101" i="7"/>
  <c r="U101" i="7"/>
  <c r="T101" i="7"/>
  <c r="S101" i="7"/>
  <c r="R101" i="7"/>
  <c r="W100" i="7"/>
  <c r="U100" i="7"/>
  <c r="T100" i="7"/>
  <c r="S100" i="7"/>
  <c r="R100" i="7"/>
  <c r="W99" i="7"/>
  <c r="U99" i="7"/>
  <c r="T99" i="7"/>
  <c r="S99" i="7"/>
  <c r="R99" i="7"/>
  <c r="W98" i="7"/>
  <c r="U98" i="7"/>
  <c r="T98" i="7"/>
  <c r="S98" i="7"/>
  <c r="R98" i="7"/>
  <c r="W97" i="7"/>
  <c r="U97" i="7"/>
  <c r="T97" i="7"/>
  <c r="S97" i="7"/>
  <c r="R97" i="7"/>
  <c r="W96" i="7"/>
  <c r="U96" i="7"/>
  <c r="T96" i="7"/>
  <c r="S96" i="7"/>
  <c r="R96" i="7"/>
  <c r="W95" i="7"/>
  <c r="U95" i="7"/>
  <c r="T95" i="7"/>
  <c r="S95" i="7"/>
  <c r="R95" i="7"/>
  <c r="W94" i="7"/>
  <c r="U94" i="7"/>
  <c r="T94" i="7"/>
  <c r="S94" i="7"/>
  <c r="R94" i="7"/>
  <c r="W93" i="7"/>
  <c r="U93" i="7"/>
  <c r="T93" i="7"/>
  <c r="S93" i="7"/>
  <c r="R93" i="7"/>
  <c r="W92" i="7"/>
  <c r="U92" i="7"/>
  <c r="T92" i="7"/>
  <c r="S92" i="7"/>
  <c r="R92" i="7"/>
  <c r="W91" i="7"/>
  <c r="U91" i="7"/>
  <c r="T91" i="7"/>
  <c r="S91" i="7"/>
  <c r="R91" i="7"/>
  <c r="W90" i="7"/>
  <c r="U90" i="7"/>
  <c r="T90" i="7"/>
  <c r="S90" i="7"/>
  <c r="R90" i="7"/>
  <c r="W89" i="7"/>
  <c r="U89" i="7"/>
  <c r="T89" i="7"/>
  <c r="S89" i="7"/>
  <c r="R89" i="7"/>
  <c r="W88" i="7"/>
  <c r="U88" i="7"/>
  <c r="T88" i="7"/>
  <c r="S88" i="7"/>
  <c r="R88" i="7"/>
  <c r="W87" i="7"/>
  <c r="U87" i="7"/>
  <c r="T87" i="7"/>
  <c r="S87" i="7"/>
  <c r="R87" i="7"/>
  <c r="W86" i="7"/>
  <c r="U86" i="7"/>
  <c r="T86" i="7"/>
  <c r="S86" i="7"/>
  <c r="R86" i="7"/>
  <c r="W85" i="7"/>
  <c r="U85" i="7"/>
  <c r="T85" i="7"/>
  <c r="S85" i="7"/>
  <c r="R85" i="7"/>
  <c r="W84" i="7"/>
  <c r="U84" i="7"/>
  <c r="T84" i="7"/>
  <c r="S84" i="7"/>
  <c r="R84" i="7"/>
  <c r="W83" i="7"/>
  <c r="U83" i="7"/>
  <c r="T83" i="7"/>
  <c r="S83" i="7"/>
  <c r="R83" i="7"/>
  <c r="W82" i="7"/>
  <c r="U82" i="7"/>
  <c r="T82" i="7"/>
  <c r="S82" i="7"/>
  <c r="R82" i="7"/>
  <c r="W81" i="7"/>
  <c r="U81" i="7"/>
  <c r="T81" i="7"/>
  <c r="S81" i="7"/>
  <c r="R81" i="7"/>
  <c r="W80" i="7"/>
  <c r="U80" i="7"/>
  <c r="T80" i="7"/>
  <c r="S80" i="7"/>
  <c r="R80" i="7"/>
  <c r="W79" i="7"/>
  <c r="U79" i="7"/>
  <c r="T79" i="7"/>
  <c r="S79" i="7"/>
  <c r="R79" i="7"/>
  <c r="W78" i="7"/>
  <c r="U78" i="7"/>
  <c r="T78" i="7"/>
  <c r="S78" i="7"/>
  <c r="R78" i="7"/>
  <c r="W77" i="7"/>
  <c r="U77" i="7"/>
  <c r="T77" i="7"/>
  <c r="S77" i="7"/>
  <c r="R77" i="7"/>
  <c r="W76" i="7"/>
  <c r="U76" i="7"/>
  <c r="T76" i="7"/>
  <c r="S76" i="7"/>
  <c r="R76" i="7"/>
  <c r="W75" i="7"/>
  <c r="U75" i="7"/>
  <c r="T75" i="7"/>
  <c r="S75" i="7"/>
  <c r="R75" i="7"/>
  <c r="W74" i="7"/>
  <c r="U74" i="7"/>
  <c r="T74" i="7"/>
  <c r="S74" i="7"/>
  <c r="R74" i="7"/>
  <c r="W73" i="7"/>
  <c r="U73" i="7"/>
  <c r="T73" i="7"/>
  <c r="S73" i="7"/>
  <c r="R73" i="7"/>
  <c r="W72" i="7"/>
  <c r="U72" i="7"/>
  <c r="T72" i="7"/>
  <c r="S72" i="7"/>
  <c r="R72" i="7"/>
  <c r="W71" i="7"/>
  <c r="U71" i="7"/>
  <c r="T71" i="7"/>
  <c r="S71" i="7"/>
  <c r="R71" i="7"/>
  <c r="W70" i="7"/>
  <c r="U70" i="7"/>
  <c r="T70" i="7"/>
  <c r="S70" i="7"/>
  <c r="R70" i="7"/>
  <c r="W69" i="7"/>
  <c r="U69" i="7"/>
  <c r="T69" i="7"/>
  <c r="S69" i="7"/>
  <c r="R69" i="7"/>
  <c r="W68" i="7"/>
  <c r="U68" i="7"/>
  <c r="T68" i="7"/>
  <c r="S68" i="7"/>
  <c r="R68" i="7"/>
  <c r="W67" i="7"/>
  <c r="U67" i="7"/>
  <c r="T67" i="7"/>
  <c r="S67" i="7"/>
  <c r="R67" i="7"/>
  <c r="W66" i="7"/>
  <c r="U66" i="7"/>
  <c r="T66" i="7"/>
  <c r="S66" i="7"/>
  <c r="R66" i="7"/>
  <c r="W65" i="7"/>
  <c r="U65" i="7"/>
  <c r="T65" i="7"/>
  <c r="S65" i="7"/>
  <c r="R65" i="7"/>
  <c r="W64" i="7"/>
  <c r="U64" i="7"/>
  <c r="T64" i="7"/>
  <c r="S64" i="7"/>
  <c r="R64" i="7"/>
  <c r="W63" i="7"/>
  <c r="U63" i="7"/>
  <c r="T63" i="7"/>
  <c r="S63" i="7"/>
  <c r="R63" i="7"/>
  <c r="W62" i="7"/>
  <c r="U62" i="7"/>
  <c r="T62" i="7"/>
  <c r="S62" i="7"/>
  <c r="R62" i="7"/>
  <c r="W61" i="7"/>
  <c r="U61" i="7"/>
  <c r="T61" i="7"/>
  <c r="S61" i="7"/>
  <c r="R61" i="7"/>
  <c r="W60" i="7"/>
  <c r="U60" i="7"/>
  <c r="T60" i="7"/>
  <c r="S60" i="7"/>
  <c r="R60" i="7"/>
  <c r="W59" i="7"/>
  <c r="U59" i="7"/>
  <c r="T59" i="7"/>
  <c r="S59" i="7"/>
  <c r="R59" i="7"/>
  <c r="W58" i="7"/>
  <c r="U58" i="7"/>
  <c r="T58" i="7"/>
  <c r="S58" i="7"/>
  <c r="R58" i="7"/>
  <c r="W57" i="7"/>
  <c r="U57" i="7"/>
  <c r="T57" i="7"/>
  <c r="S57" i="7"/>
  <c r="R57" i="7"/>
  <c r="W56" i="7"/>
  <c r="U56" i="7"/>
  <c r="T56" i="7"/>
  <c r="S56" i="7"/>
  <c r="R56" i="7"/>
  <c r="W55" i="7"/>
  <c r="U55" i="7"/>
  <c r="T55" i="7"/>
  <c r="S55" i="7"/>
  <c r="R55" i="7"/>
  <c r="W54" i="7"/>
  <c r="U54" i="7"/>
  <c r="T54" i="7"/>
  <c r="S54" i="7"/>
  <c r="R54" i="7"/>
  <c r="W53" i="7"/>
  <c r="U53" i="7"/>
  <c r="T53" i="7"/>
  <c r="S53" i="7"/>
  <c r="R53" i="7"/>
  <c r="W52" i="7"/>
  <c r="U52" i="7"/>
  <c r="T52" i="7"/>
  <c r="S52" i="7"/>
  <c r="R52" i="7"/>
  <c r="W51" i="7"/>
  <c r="U51" i="7"/>
  <c r="T51" i="7"/>
  <c r="S51" i="7"/>
  <c r="R51" i="7"/>
  <c r="W50" i="7"/>
  <c r="U50" i="7"/>
  <c r="T50" i="7"/>
  <c r="S50" i="7"/>
  <c r="R50" i="7"/>
  <c r="W49" i="7"/>
  <c r="U49" i="7"/>
  <c r="T49" i="7"/>
  <c r="S49" i="7"/>
  <c r="R49" i="7"/>
  <c r="W48" i="7"/>
  <c r="U48" i="7"/>
  <c r="T48" i="7"/>
  <c r="S48" i="7"/>
  <c r="R48" i="7"/>
  <c r="W47" i="7"/>
  <c r="U47" i="7"/>
  <c r="T47" i="7"/>
  <c r="S47" i="7"/>
  <c r="R47" i="7"/>
  <c r="W46" i="7"/>
  <c r="U46" i="7"/>
  <c r="T46" i="7"/>
  <c r="S46" i="7"/>
  <c r="R46" i="7"/>
  <c r="W45" i="7"/>
  <c r="U45" i="7"/>
  <c r="T45" i="7"/>
  <c r="S45" i="7"/>
  <c r="R45" i="7"/>
  <c r="W44" i="7"/>
  <c r="U44" i="7"/>
  <c r="T44" i="7"/>
  <c r="S44" i="7"/>
  <c r="R44" i="7"/>
  <c r="W43" i="7"/>
  <c r="U43" i="7"/>
  <c r="T43" i="7"/>
  <c r="S43" i="7"/>
  <c r="R43" i="7"/>
  <c r="W42" i="7"/>
  <c r="U42" i="7"/>
  <c r="T42" i="7"/>
  <c r="S42" i="7"/>
  <c r="R42" i="7"/>
  <c r="W41" i="7"/>
  <c r="U41" i="7"/>
  <c r="T41" i="7"/>
  <c r="S41" i="7"/>
  <c r="R41" i="7"/>
  <c r="W40" i="7"/>
  <c r="U40" i="7"/>
  <c r="T40" i="7"/>
  <c r="S40" i="7"/>
  <c r="R40" i="7"/>
  <c r="W39" i="7"/>
  <c r="U39" i="7"/>
  <c r="T39" i="7"/>
  <c r="S39" i="7"/>
  <c r="R39" i="7"/>
  <c r="W38" i="7"/>
  <c r="U38" i="7"/>
  <c r="T38" i="7"/>
  <c r="S38" i="7"/>
  <c r="R38" i="7"/>
  <c r="W37" i="7"/>
  <c r="U37" i="7"/>
  <c r="T37" i="7"/>
  <c r="S37" i="7"/>
  <c r="R37" i="7"/>
  <c r="W36" i="7"/>
  <c r="U36" i="7"/>
  <c r="T36" i="7"/>
  <c r="S36" i="7"/>
  <c r="R36" i="7"/>
  <c r="W35" i="7"/>
  <c r="U35" i="7"/>
  <c r="T35" i="7"/>
  <c r="S35" i="7"/>
  <c r="R35" i="7"/>
  <c r="W34" i="7"/>
  <c r="U34" i="7"/>
  <c r="T34" i="7"/>
  <c r="S34" i="7"/>
  <c r="R34" i="7"/>
  <c r="W33" i="7"/>
  <c r="U33" i="7"/>
  <c r="T33" i="7"/>
  <c r="S33" i="7"/>
  <c r="R33" i="7"/>
  <c r="W32" i="7"/>
  <c r="U32" i="7"/>
  <c r="T32" i="7"/>
  <c r="S32" i="7"/>
  <c r="R32" i="7"/>
  <c r="W31" i="7"/>
  <c r="U31" i="7"/>
  <c r="T31" i="7"/>
  <c r="S31" i="7"/>
  <c r="R31" i="7"/>
  <c r="W30" i="7"/>
  <c r="U30" i="7"/>
  <c r="T30" i="7"/>
  <c r="S30" i="7"/>
  <c r="R30" i="7"/>
  <c r="W29" i="7"/>
  <c r="U29" i="7"/>
  <c r="T29" i="7"/>
  <c r="S29" i="7"/>
  <c r="R29" i="7"/>
  <c r="W28" i="7"/>
  <c r="U28" i="7"/>
  <c r="T28" i="7"/>
  <c r="S28" i="7"/>
  <c r="R28" i="7"/>
  <c r="W27" i="7"/>
  <c r="U27" i="7"/>
  <c r="T27" i="7"/>
  <c r="S27" i="7"/>
  <c r="R27" i="7"/>
  <c r="W26" i="7"/>
  <c r="U26" i="7"/>
  <c r="T26" i="7"/>
  <c r="S26" i="7"/>
  <c r="R26" i="7"/>
  <c r="W25" i="7"/>
  <c r="U25" i="7"/>
  <c r="T25" i="7"/>
  <c r="S25" i="7"/>
  <c r="R25" i="7"/>
  <c r="W24" i="7"/>
  <c r="U24" i="7"/>
  <c r="T24" i="7"/>
  <c r="S24" i="7"/>
  <c r="R24" i="7"/>
  <c r="W23" i="7"/>
  <c r="U23" i="7"/>
  <c r="T23" i="7"/>
  <c r="S23" i="7"/>
  <c r="R23" i="7"/>
  <c r="W22" i="7"/>
  <c r="U22" i="7"/>
  <c r="T22" i="7"/>
  <c r="S22" i="7"/>
  <c r="R22" i="7"/>
  <c r="W21" i="7"/>
  <c r="U21" i="7"/>
  <c r="T21" i="7"/>
  <c r="S21" i="7"/>
  <c r="R21" i="7"/>
  <c r="W20" i="7"/>
  <c r="U20" i="7"/>
  <c r="T20" i="7"/>
  <c r="S20" i="7"/>
  <c r="R20" i="7"/>
  <c r="W19" i="7"/>
  <c r="U19" i="7"/>
  <c r="T19" i="7"/>
  <c r="S19" i="7"/>
  <c r="R19" i="7"/>
  <c r="W18" i="7"/>
  <c r="U18" i="7"/>
  <c r="T18" i="7"/>
  <c r="S18" i="7"/>
  <c r="R18" i="7"/>
  <c r="W17" i="7"/>
  <c r="U17" i="7"/>
  <c r="T17" i="7"/>
  <c r="S17" i="7"/>
  <c r="R17" i="7"/>
  <c r="W16" i="7"/>
  <c r="U16" i="7"/>
  <c r="T16" i="7"/>
  <c r="S16" i="7"/>
  <c r="R16" i="7"/>
  <c r="W15" i="7"/>
  <c r="U15" i="7"/>
  <c r="T15" i="7"/>
  <c r="S15" i="7"/>
  <c r="R15" i="7"/>
  <c r="W14" i="7"/>
  <c r="U14" i="7"/>
  <c r="T14" i="7"/>
  <c r="S14" i="7"/>
  <c r="R14" i="7"/>
  <c r="W13" i="7"/>
  <c r="U13" i="7"/>
  <c r="T13" i="7"/>
  <c r="S13" i="7"/>
  <c r="R13" i="7"/>
  <c r="W12" i="7"/>
  <c r="U12" i="7"/>
  <c r="T12" i="7"/>
  <c r="S12" i="7"/>
  <c r="R12" i="7"/>
  <c r="W11" i="7"/>
  <c r="U11" i="7"/>
  <c r="T11" i="7"/>
  <c r="S11" i="7"/>
  <c r="R11" i="7"/>
  <c r="W10" i="7"/>
  <c r="U10" i="7"/>
  <c r="T10" i="7"/>
  <c r="S10" i="7"/>
  <c r="R10" i="7"/>
  <c r="W9" i="7"/>
  <c r="U9" i="7"/>
  <c r="T9" i="7"/>
  <c r="S9" i="7"/>
  <c r="R9" i="7"/>
  <c r="W8" i="7"/>
  <c r="U8" i="7"/>
  <c r="T8" i="7"/>
  <c r="S8" i="7"/>
  <c r="R8" i="7"/>
  <c r="W7" i="7"/>
  <c r="U7" i="7"/>
  <c r="T7" i="7"/>
  <c r="S7" i="7"/>
  <c r="R7" i="7"/>
  <c r="W5" i="7"/>
  <c r="U5" i="7"/>
  <c r="T5" i="7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</calcChain>
</file>

<file path=xl/comments1.xml><?xml version="1.0" encoding="utf-8"?>
<comments xmlns="http://schemas.openxmlformats.org/spreadsheetml/2006/main">
  <authors>
    <author>setup</author>
    <author>行政情報化推進課</author>
  </authors>
  <commentList>
    <comment ref="EO2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7/20
+8,607</t>
        </r>
      </text>
    </comment>
    <comment ref="C4" authorId="1" shapeId="0">
      <text>
        <r>
          <rPr>
            <sz val="12"/>
            <color indexed="81"/>
            <rFont val="ＭＳ Ｐゴシック"/>
            <family val="3"/>
            <charset val="128"/>
          </rPr>
          <t>都道府県名：「県」等は語尾につけない</t>
        </r>
      </text>
    </comment>
    <comment ref="Z1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H２５より局所的な対策へ移行</t>
        </r>
      </text>
    </comment>
    <comment ref="EO31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８/１0
+2,000</t>
        </r>
      </text>
    </comment>
    <comment ref="EO32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7/20
+2,000</t>
        </r>
      </text>
    </comment>
    <comment ref="EO40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8/26
+1,500</t>
        </r>
      </text>
    </comment>
    <comment ref="EO43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7/20
+1,607</t>
        </r>
      </text>
    </comment>
    <comment ref="EO48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8/26
+500</t>
        </r>
      </text>
    </comment>
    <comment ref="EO52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８/１0
+１,000</t>
        </r>
      </text>
    </comment>
  </commentList>
</comments>
</file>

<file path=xl/sharedStrings.xml><?xml version="1.0" encoding="utf-8"?>
<sst xmlns="http://schemas.openxmlformats.org/spreadsheetml/2006/main" count="6187" uniqueCount="1656">
  <si>
    <t>野洲栗東バイパス</t>
  </si>
  <si>
    <t>Ｂ／Ｃ等</t>
    <rPh sb="3" eb="4">
      <t>トウ</t>
    </rPh>
    <phoneticPr fontId="10"/>
  </si>
  <si>
    <t>一般国道159号　金沢東部環状道路</t>
  </si>
  <si>
    <t>S48</t>
  </si>
  <si>
    <t>一般国道220号　日南・志布志道路</t>
  </si>
  <si>
    <t>岡山県</t>
    <rPh sb="2" eb="3">
      <t>ケン</t>
    </rPh>
    <phoneticPr fontId="5"/>
  </si>
  <si>
    <t>大栄拡幅</t>
  </si>
  <si>
    <t>藤枝バイパス</t>
  </si>
  <si>
    <t>一般国道3号　黒崎バイパス</t>
  </si>
  <si>
    <t>一般国道17号　群馬大橋拡幅</t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</si>
  <si>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0"/>
  </si>
  <si>
    <t>事 業 名</t>
    <rPh sb="0" eb="1">
      <t>コト</t>
    </rPh>
    <rPh sb="2" eb="3">
      <t>ギョウ</t>
    </rPh>
    <rPh sb="4" eb="5">
      <t>メイ</t>
    </rPh>
    <phoneticPr fontId="10"/>
  </si>
  <si>
    <t>H31要求(追加執行)
（国費百万円単位）</t>
    <rPh sb="3" eb="5">
      <t>ヨウキュウ</t>
    </rPh>
    <rPh sb="6" eb="8">
      <t>ツイカ</t>
    </rPh>
    <rPh sb="8" eb="10">
      <t>シッコウ</t>
    </rPh>
    <rPh sb="13" eb="15">
      <t>コクヒ</t>
    </rPh>
    <rPh sb="15" eb="17">
      <t>ヒャクマン</t>
    </rPh>
    <rPh sb="17" eb="18">
      <t>エン</t>
    </rPh>
    <rPh sb="18" eb="20">
      <t>タンイ</t>
    </rPh>
    <phoneticPr fontId="10"/>
  </si>
  <si>
    <t>一般国道337号　長沼南幌道路</t>
  </si>
  <si>
    <t>【直轄事業】</t>
    <rPh sb="1" eb="3">
      <t>チョッカツ</t>
    </rPh>
    <rPh sb="3" eb="5">
      <t>ジギョウ</t>
    </rPh>
    <phoneticPr fontId="10"/>
  </si>
  <si>
    <t>一般国道235号　厚賀静内道路</t>
  </si>
  <si>
    <t>三重県・和歌山県</t>
    <rPh sb="2" eb="3">
      <t>ケン</t>
    </rPh>
    <rPh sb="7" eb="8">
      <t>ケン</t>
    </rPh>
    <phoneticPr fontId="5"/>
  </si>
  <si>
    <t>一般国道11号　新居浜バイパス</t>
  </si>
  <si>
    <t>湖陵・多伎道路</t>
  </si>
  <si>
    <t>一般国道17号　高松立体</t>
  </si>
  <si>
    <t>B/C</t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</si>
  <si>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0"/>
  </si>
  <si>
    <t>一般国道115号　相馬福島道路（霊山～福島）</t>
  </si>
  <si>
    <t>京都府</t>
    <rPh sb="0" eb="3">
      <t>キョウトフ</t>
    </rPh>
    <phoneticPr fontId="5"/>
  </si>
  <si>
    <t>高松立体</t>
  </si>
  <si>
    <t>岡山西バイパス（西長瀬～楢津）</t>
  </si>
  <si>
    <t>一般国道13号　泉田道路</t>
  </si>
  <si>
    <t>備　　考</t>
    <rPh sb="0" eb="1">
      <t>ソノオ</t>
    </rPh>
    <rPh sb="3" eb="4">
      <t>コウ</t>
    </rPh>
    <phoneticPr fontId="10"/>
  </si>
  <si>
    <t>福光・浅利道路</t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</si>
  <si>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0"/>
  </si>
  <si>
    <t>姫路北バイパス</t>
  </si>
  <si>
    <t>長野県・静岡</t>
  </si>
  <si>
    <t>一般国道33号　高知西バイパス</t>
  </si>
  <si>
    <t>一般国道49号　北好間改良</t>
  </si>
  <si>
    <t>豊田西バイパス</t>
  </si>
  <si>
    <t>福島</t>
    <rPh sb="0" eb="2">
      <t>フクシマ</t>
    </rPh>
    <phoneticPr fontId="10"/>
  </si>
  <si>
    <t>一般国道359号　砺波東バイパス</t>
  </si>
  <si>
    <t>新庄酒田道路</t>
  </si>
  <si>
    <t>西那須野道路</t>
  </si>
  <si>
    <t>森山拡幅</t>
  </si>
  <si>
    <t>山形県</t>
  </si>
  <si>
    <t>一般国道42号　新宮道路</t>
    <rPh sb="8" eb="10">
      <t>シングウ</t>
    </rPh>
    <rPh sb="10" eb="12">
      <t>ドウロ</t>
    </rPh>
    <phoneticPr fontId="5"/>
  </si>
  <si>
    <t>一般国道21号　岐大バイパス</t>
  </si>
  <si>
    <t>一般国道103号　奥入瀬（青橅山）バイパス</t>
  </si>
  <si>
    <t>【道路・街路事業：防災面の効果が大きい事業】</t>
    <rPh sb="1" eb="3">
      <t>ドウロ</t>
    </rPh>
    <rPh sb="4" eb="6">
      <t>ガイロ</t>
    </rPh>
    <rPh sb="6" eb="8">
      <t>ジギョウ</t>
    </rPh>
    <rPh sb="9" eb="11">
      <t>ボウサイ</t>
    </rPh>
    <rPh sb="11" eb="12">
      <t>メン</t>
    </rPh>
    <rPh sb="13" eb="15">
      <t>コウカ</t>
    </rPh>
    <rPh sb="16" eb="17">
      <t>オオ</t>
    </rPh>
    <rPh sb="19" eb="21">
      <t>ジギョウ</t>
    </rPh>
    <phoneticPr fontId="10"/>
  </si>
  <si>
    <t>伊万里道路</t>
  </si>
  <si>
    <t>一般国道9号　湖陵・多伎道路</t>
  </si>
  <si>
    <t>一般国道307号　信楽道路</t>
  </si>
  <si>
    <t>一般国道278号　空港道路</t>
  </si>
  <si>
    <t>東北中央自動車道
（相馬～福島）</t>
    <rPh sb="10" eb="12">
      <t>ソウマ</t>
    </rPh>
    <rPh sb="13" eb="15">
      <t>フクシマ</t>
    </rPh>
    <phoneticPr fontId="10"/>
  </si>
  <si>
    <t>一般国道4号　築館バイパス</t>
  </si>
  <si>
    <t>一般国道329号　与那原バイパス</t>
  </si>
  <si>
    <t>一般国道253号　上越三和道路</t>
  </si>
  <si>
    <t>残事業B/C=7.9(7.9)※１</t>
  </si>
  <si>
    <t>北海道</t>
    <rPh sb="0" eb="3">
      <t>ホッカイドウ</t>
    </rPh>
    <phoneticPr fontId="35"/>
  </si>
  <si>
    <t>岐阜東バイパス</t>
  </si>
  <si>
    <t>一般</t>
  </si>
  <si>
    <t>一般国道228号　茂辺地木古内道路</t>
  </si>
  <si>
    <t>尾札部道路</t>
  </si>
  <si>
    <t>一般国道33号　松山外環状道路インター線</t>
  </si>
  <si>
    <t>一般国道233号　幌糠留萌道路</t>
  </si>
  <si>
    <t>一般国道289号　八十里越</t>
  </si>
  <si>
    <t>名濃バイパス</t>
  </si>
  <si>
    <t>一般国道497号　伊万里松浦道路</t>
  </si>
  <si>
    <t>東京湾岸道路
(千葉県区間)</t>
  </si>
  <si>
    <t>一般国道7号　朝日温海道路</t>
  </si>
  <si>
    <t>2.0（2.0）
※2</t>
  </si>
  <si>
    <t>香芝柏原改良</t>
  </si>
  <si>
    <t>一般国道26号　第二阪和国道</t>
  </si>
  <si>
    <t>一般国道450号　丸瀬布遠軽道路</t>
  </si>
  <si>
    <t>一般国道38･44号　釧路外環状道路</t>
  </si>
  <si>
    <t>一般国道230号　定山渓拡幅</t>
  </si>
  <si>
    <t>河津下田道路（Ⅱ期）</t>
  </si>
  <si>
    <t>津軽自動車道</t>
  </si>
  <si>
    <t>一般国道40号　音威子府バイパス</t>
  </si>
  <si>
    <t>一般国道50号　結城バイパス</t>
  </si>
  <si>
    <t>奈良</t>
  </si>
  <si>
    <t>一般国道1号　笹原山中バイパス</t>
  </si>
  <si>
    <t>徳島南環状道路</t>
  </si>
  <si>
    <t>松本波田道路</t>
  </si>
  <si>
    <t>中勢道路</t>
  </si>
  <si>
    <t>相馬市</t>
    <rPh sb="0" eb="3">
      <t>ソウマシ</t>
    </rPh>
    <phoneticPr fontId="10"/>
  </si>
  <si>
    <t>一般国道112号　霞城改良</t>
  </si>
  <si>
    <t>一般国道44号　根室道路</t>
  </si>
  <si>
    <t>高知県</t>
  </si>
  <si>
    <t>一般国道237号　富良野北道路</t>
  </si>
  <si>
    <t>S62</t>
  </si>
  <si>
    <t>一般国道272号　上別保道路</t>
  </si>
  <si>
    <t>静岡</t>
  </si>
  <si>
    <t>一般国道19号　瑞浪恵那道路（恵那工区）</t>
  </si>
  <si>
    <t>一般国道333号　生田原道路</t>
  </si>
  <si>
    <t>保土ヶ谷バイパス(Ⅱ期)</t>
  </si>
  <si>
    <t>霊山道路</t>
  </si>
  <si>
    <t>石川</t>
  </si>
  <si>
    <t>山梨</t>
  </si>
  <si>
    <t>一般国道375号　東広島・呉道路</t>
  </si>
  <si>
    <t>一般国道9号　京都西立体交差</t>
  </si>
  <si>
    <t>一般国道212号　三光本耶馬渓道路</t>
  </si>
  <si>
    <t>瑞浪恵那道路（瑞浪～恵那武並）</t>
  </si>
  <si>
    <t>東九州自動車道　清武JCT～北郷</t>
  </si>
  <si>
    <t>R3年度　乙房IC～横市IC　L=3.km</t>
  </si>
  <si>
    <t>一般国道337号　泉郷道路</t>
  </si>
  <si>
    <t>H31嵩上率</t>
    <rPh sb="3" eb="5">
      <t>カサア</t>
    </rPh>
    <rPh sb="5" eb="6">
      <t>リツ</t>
    </rPh>
    <phoneticPr fontId="10"/>
  </si>
  <si>
    <t>一般国道337号　中樹林道路</t>
  </si>
  <si>
    <t>一般国道5号　倶知安余市道路（倶知安～共和）</t>
  </si>
  <si>
    <t>一般国道42号　松阪多気バイパス</t>
  </si>
  <si>
    <t>一般国道13号　横堀道路</t>
  </si>
  <si>
    <t>一般国道497号　伊万里道路</t>
  </si>
  <si>
    <t>一般国道9号　静間・仁摩道路</t>
  </si>
  <si>
    <t>大阪湾岸道路西伸部
（六甲アイランド北～駒栄）</t>
  </si>
  <si>
    <t>牟岐バイパス</t>
  </si>
  <si>
    <t>猪ノ鼻道路</t>
  </si>
  <si>
    <t>栃木</t>
  </si>
  <si>
    <t>新日見トンネル</t>
  </si>
  <si>
    <t>越知道路(2工区)</t>
  </si>
  <si>
    <t>北海道</t>
  </si>
  <si>
    <t>玉島・笠岡道路(Ⅱ期)</t>
  </si>
  <si>
    <t>一般国道6号　勿来バイパス</t>
  </si>
  <si>
    <t>兵庫県</t>
  </si>
  <si>
    <t>一般国道58号　浦添北道路Ⅱ期線</t>
    <rPh sb="10" eb="11">
      <t>キタ</t>
    </rPh>
    <rPh sb="11" eb="13">
      <t>ドウロ</t>
    </rPh>
    <rPh sb="14" eb="16">
      <t>キセン</t>
    </rPh>
    <phoneticPr fontId="5"/>
  </si>
  <si>
    <t>一般国道45号　三陸沿岸道路（田野畑南～尾肝要）</t>
  </si>
  <si>
    <t>一般国道357号　湾岸千葉地区改良（蘇我地区）</t>
  </si>
  <si>
    <t>一般国道12号　峰延道路</t>
  </si>
  <si>
    <t>一般国道38号　釧路新道</t>
  </si>
  <si>
    <t>秦野ＩＣ関連</t>
  </si>
  <si>
    <t>有田海南道路</t>
  </si>
  <si>
    <t>北海道</t>
    <rPh sb="0" eb="3">
      <t>ホッカイドウ</t>
    </rPh>
    <phoneticPr fontId="5"/>
  </si>
  <si>
    <t>大桑道路</t>
  </si>
  <si>
    <t>豊中観音寺拡幅</t>
  </si>
  <si>
    <t>一般国道138号　新屋拡幅</t>
  </si>
  <si>
    <t>一般国道4号　西那須野道路</t>
  </si>
  <si>
    <t>S52</t>
  </si>
  <si>
    <t>山田町</t>
    <rPh sb="0" eb="2">
      <t>ヤマダ</t>
    </rPh>
    <rPh sb="2" eb="3">
      <t>マチ</t>
    </rPh>
    <phoneticPr fontId="7"/>
  </si>
  <si>
    <t>一般国道46号　盛岡西バイパス</t>
  </si>
  <si>
    <t>一般国道36号　白老拡幅</t>
  </si>
  <si>
    <t>一般国道275号　江別北道路</t>
  </si>
  <si>
    <t>S49</t>
  </si>
  <si>
    <t>四国横断自動車道愛南大洲線に並行</t>
    <rPh sb="8" eb="10">
      <t>アイナン</t>
    </rPh>
    <rPh sb="10" eb="12">
      <t>オオズ</t>
    </rPh>
    <rPh sb="12" eb="13">
      <t>セン</t>
    </rPh>
    <phoneticPr fontId="36"/>
  </si>
  <si>
    <t>広島</t>
  </si>
  <si>
    <t>一般国道34号　神埼佐賀拡幅</t>
  </si>
  <si>
    <t>一般国道1号　水口道路</t>
  </si>
  <si>
    <t>一般国道506号　小禄道路</t>
  </si>
  <si>
    <t>下館バイパス</t>
  </si>
  <si>
    <t>一般国道7号　鷹巣大館道路(Ⅱ期)</t>
  </si>
  <si>
    <t>一般国道312号　大宮峰山道路</t>
  </si>
  <si>
    <t>竹田阿蘇道路</t>
  </si>
  <si>
    <t>浮羽バイパス</t>
  </si>
  <si>
    <t>一般国道278号　尾札部道路</t>
  </si>
  <si>
    <t>1.7（4.1）
※2</t>
  </si>
  <si>
    <t>一般国道45号　三陸沿岸道路（普代～久慈）</t>
  </si>
  <si>
    <t>一般国道334号　真鯉道路</t>
  </si>
  <si>
    <t>南国安芸道路</t>
  </si>
  <si>
    <t>一般国道6号　常磐バイパス</t>
  </si>
  <si>
    <t>神出バイパス</t>
  </si>
  <si>
    <t>S57</t>
  </si>
  <si>
    <t>一般国道336号　襟広防災</t>
  </si>
  <si>
    <t>1.7（2.0）
※2</t>
  </si>
  <si>
    <t>一般国道42号　紀宝熊野道路</t>
    <rPh sb="8" eb="10">
      <t>キホウ</t>
    </rPh>
    <rPh sb="10" eb="12">
      <t>クマノ</t>
    </rPh>
    <rPh sb="12" eb="14">
      <t>ドウロ</t>
    </rPh>
    <phoneticPr fontId="5"/>
  </si>
  <si>
    <t>窪川佐賀道路</t>
  </si>
  <si>
    <t>一般国道452号　盤の沢道路</t>
  </si>
  <si>
    <t>一般国道357号　湾岸千葉地区改良</t>
  </si>
  <si>
    <t>一般国道4号　水沢東バイパス</t>
  </si>
  <si>
    <t>S63</t>
  </si>
  <si>
    <t>一般国道452号　五稜道路</t>
  </si>
  <si>
    <t>R7年度　（仮称）小砂川IC～象潟IC　L=7.3km
※用地買収、埋蔵文化財調査が順調に進んだ場合
R8年度　（仮称）遊佐鳥海IC～（仮称）小砂川IC　L=10.6km
※用地買収、埋蔵文化財調査、軟弱地盤対策工事や大規模橋梁工事等が順調に進んだ場合</t>
  </si>
  <si>
    <t>大船渡市</t>
    <rPh sb="0" eb="4">
      <t>オオフナトシ</t>
    </rPh>
    <phoneticPr fontId="10"/>
  </si>
  <si>
    <t>R2年6月頃　浦安市（舞浜立体）  L=0.9㎞</t>
  </si>
  <si>
    <t>熊本県・鹿児島県</t>
    <rPh sb="2" eb="3">
      <t>ケン</t>
    </rPh>
    <rPh sb="7" eb="8">
      <t>ケン</t>
    </rPh>
    <phoneticPr fontId="5"/>
  </si>
  <si>
    <t>一般国道45号　天間林道路</t>
  </si>
  <si>
    <t>一般国道4号　金ケ崎拡幅</t>
  </si>
  <si>
    <t>一般国道497号　松浦佐々道路</t>
  </si>
  <si>
    <t>一般国道4号　北上拡幅</t>
  </si>
  <si>
    <t>一般国道4号　仙台拡幅</t>
  </si>
  <si>
    <t>一般国道1号　藤枝バイパス</t>
  </si>
  <si>
    <t>一般国道4号　大衡道路</t>
  </si>
  <si>
    <t>伊達市</t>
    <rPh sb="0" eb="3">
      <t>ダテシ</t>
    </rPh>
    <phoneticPr fontId="10"/>
  </si>
  <si>
    <t>R2年度　函館IC～赤川IC　L=2.4km
　　　　　 赤川IC～函館空港IC　L=7.6km</t>
    <rPh sb="10" eb="12">
      <t>アカガワ</t>
    </rPh>
    <rPh sb="29" eb="31">
      <t>アカガワ</t>
    </rPh>
    <rPh sb="34" eb="36">
      <t>ハコダテ</t>
    </rPh>
    <rPh sb="36" eb="38">
      <t>クウコウ</t>
    </rPh>
    <phoneticPr fontId="36"/>
  </si>
  <si>
    <t>一般国道13号　福島西道路（Ⅱ期）</t>
  </si>
  <si>
    <t>金ケ崎拡幅</t>
  </si>
  <si>
    <t>一般国道108号　古川東バイパス</t>
  </si>
  <si>
    <t>一般国道4号　伊達拡幅</t>
  </si>
  <si>
    <t>東北地方整備局
・北陸地方整備局</t>
  </si>
  <si>
    <t>潮来～鉾田</t>
  </si>
  <si>
    <t>一般国道7号　二ツ井今泉道路</t>
  </si>
  <si>
    <t>浦佐バイパス</t>
  </si>
  <si>
    <t>1.4（2.5）
※2</t>
  </si>
  <si>
    <t>一般国道7号　下浜道路</t>
  </si>
  <si>
    <t>滋賀県</t>
    <rPh sb="2" eb="3">
      <t>ケン</t>
    </rPh>
    <phoneticPr fontId="5"/>
  </si>
  <si>
    <t>宮古盛岡横断道路（宮古～箱石）</t>
    <rPh sb="0" eb="2">
      <t>ミヤコ</t>
    </rPh>
    <rPh sb="2" eb="4">
      <t>モリオカ</t>
    </rPh>
    <rPh sb="4" eb="6">
      <t>オウダン</t>
    </rPh>
    <rPh sb="6" eb="8">
      <t>ドウロ</t>
    </rPh>
    <rPh sb="9" eb="11">
      <t>ミヤコ</t>
    </rPh>
    <rPh sb="12" eb="14">
      <t>ハコイシ</t>
    </rPh>
    <phoneticPr fontId="10"/>
  </si>
  <si>
    <t>一般国道159号　羽咋道路</t>
  </si>
  <si>
    <t>一般国道13号　河辺拡幅</t>
  </si>
  <si>
    <t>鹿児島県</t>
    <rPh sb="3" eb="4">
      <t>ケン</t>
    </rPh>
    <phoneticPr fontId="5"/>
  </si>
  <si>
    <t>一般国道45号　三陸沿岸道路（本吉気仙沼道路（Ⅱ期））</t>
  </si>
  <si>
    <t>一般国道9号　鳥取西道路(Ⅱ期)</t>
  </si>
  <si>
    <t>勿来バイパス</t>
  </si>
  <si>
    <t>一般国道７号　遊佐象潟道路</t>
  </si>
  <si>
    <t>1.7（1.2）
※2</t>
  </si>
  <si>
    <t>一般国道58号　恩納バイパス</t>
  </si>
  <si>
    <t>S59</t>
  </si>
  <si>
    <t>一般国道10号　鹿児島北バイパス</t>
  </si>
  <si>
    <t>H11</t>
  </si>
  <si>
    <t>一般国道13号　新庄金山道路</t>
  </si>
  <si>
    <t>一般国道47号　新庄古口道路</t>
  </si>
  <si>
    <t>H31</t>
  </si>
  <si>
    <t>一般国道497号　今宿道路</t>
  </si>
  <si>
    <t>一般国道47号　高屋道路</t>
  </si>
  <si>
    <t>一般国道8号　加賀拡幅</t>
  </si>
  <si>
    <t>一般国道34号　新日見トンネル</t>
  </si>
  <si>
    <t>一般国道4号　鏡石拡幅</t>
  </si>
  <si>
    <t>今治小松自動車道</t>
  </si>
  <si>
    <t>一般国道106号　宮古盛岡横断道路（区界～簗川）</t>
  </si>
  <si>
    <t>1.6（1.6）
※2</t>
  </si>
  <si>
    <t>一般国道23号　蒲郡バイパス</t>
  </si>
  <si>
    <t>1.6（1.2）
※2</t>
  </si>
  <si>
    <t>東広島・呉道路</t>
  </si>
  <si>
    <t>一般国道113号　梨郷道路</t>
  </si>
  <si>
    <t>一般国道45号　三陸沿岸道路（尾肝要～普代）</t>
  </si>
  <si>
    <t>一般国道6号　牛久土浦バイパス</t>
  </si>
  <si>
    <t>盤の沢道路</t>
  </si>
  <si>
    <t>一般国道138号　御殿場バイパス(西区間)</t>
  </si>
  <si>
    <t>一般国道121号　湯野上バイパス</t>
  </si>
  <si>
    <t>四国横断自動車道 阿南四万十線　阿南～徳島東</t>
  </si>
  <si>
    <t>一般国道6号　千代田石岡バイパス</t>
  </si>
  <si>
    <t>H30</t>
  </si>
  <si>
    <t>一般国道106号　宮古盛岡横断道路（都南川目道路）</t>
  </si>
  <si>
    <t>一般国道6号　牛久土浦バイパス（Ⅱ期）</t>
  </si>
  <si>
    <t>一般国道9号　鳥取西道路</t>
  </si>
  <si>
    <t>H30当初</t>
    <rPh sb="3" eb="5">
      <t>トウショ</t>
    </rPh>
    <phoneticPr fontId="10"/>
  </si>
  <si>
    <t>一般国道196号　今治道路</t>
  </si>
  <si>
    <t>一般国道21号　関ヶ原バイパス</t>
  </si>
  <si>
    <t>R3年度　与那原町与那原～南風原町与那覇　L=2.2km</t>
    <rPh sb="2" eb="4">
      <t>ネンド</t>
    </rPh>
    <phoneticPr fontId="37"/>
  </si>
  <si>
    <t>1.9（2.5）
※2</t>
  </si>
  <si>
    <t>桑名東部拡幅</t>
  </si>
  <si>
    <t>大槌町</t>
    <rPh sb="0" eb="2">
      <t>オオツチ</t>
    </rPh>
    <rPh sb="2" eb="3">
      <t>マチ</t>
    </rPh>
    <phoneticPr fontId="7"/>
  </si>
  <si>
    <t>一般国道6号　大和田拡幅</t>
  </si>
  <si>
    <t>多久佐賀道路(Ⅰ期)</t>
  </si>
  <si>
    <t>一般国道6号　日立バイパス（Ⅱ期）</t>
  </si>
  <si>
    <t>1.9（0.5）
※2</t>
  </si>
  <si>
    <t>一般国道7号　栗ノ木道路</t>
  </si>
  <si>
    <t>一般国道50号　下館バイパス</t>
  </si>
  <si>
    <t>安芸津バイパス</t>
  </si>
  <si>
    <t>一般国道414号　天城北道路</t>
  </si>
  <si>
    <t>一般国道50号　桜川筑西ＩＣ関連(延伸)</t>
  </si>
  <si>
    <t>南国安芸道路（芸西西～安芸西）</t>
  </si>
  <si>
    <t>埼玉県・東京</t>
    <rPh sb="0" eb="3">
      <t>サイタマケン</t>
    </rPh>
    <phoneticPr fontId="5"/>
  </si>
  <si>
    <t>宮城県・岩手県</t>
  </si>
  <si>
    <t>新屋拡幅</t>
  </si>
  <si>
    <t>一般国道42号　新宮紀宝道路</t>
  </si>
  <si>
    <t>富海拡幅</t>
  </si>
  <si>
    <t>一般国道51号　潮来バイパス</t>
  </si>
  <si>
    <t>福島</t>
  </si>
  <si>
    <t>一般国道4号　春日部古河バイパス</t>
  </si>
  <si>
    <t>一般国道1号　栗東水口道路Ⅱ</t>
  </si>
  <si>
    <t>一般国道4号　矢板拡幅</t>
  </si>
  <si>
    <t>岡崎バイパス</t>
  </si>
  <si>
    <t>茨城</t>
  </si>
  <si>
    <t>H28</t>
  </si>
  <si>
    <t>一般国道17号　上武道路</t>
  </si>
  <si>
    <t>高山清見道路</t>
  </si>
  <si>
    <t>群馬県</t>
  </si>
  <si>
    <t>一般国道17号　渋川西バイパス</t>
  </si>
  <si>
    <t>河津下田道路（Ⅰ期）</t>
  </si>
  <si>
    <t>福岡県・熊本</t>
  </si>
  <si>
    <t>一般国道168号　長殿道路</t>
  </si>
  <si>
    <t>地方負担</t>
    <rPh sb="0" eb="2">
      <t>チホウ</t>
    </rPh>
    <rPh sb="2" eb="4">
      <t>フタン</t>
    </rPh>
    <phoneticPr fontId="10"/>
  </si>
  <si>
    <t>一般国道17号　綾戸バイパス</t>
  </si>
  <si>
    <t>東京外かく環状道路</t>
  </si>
  <si>
    <t>広島県・山口</t>
  </si>
  <si>
    <t>残事業B/C=2.4(2.4)※１</t>
  </si>
  <si>
    <t>一般国道417号　冠山峠道路</t>
  </si>
  <si>
    <t>西脇北バイパス</t>
  </si>
  <si>
    <t>一般国道18号　高崎安中拡幅</t>
  </si>
  <si>
    <t>新潟</t>
  </si>
  <si>
    <t>R4年度　総社市総社～総社市小寺　L=1.9km
R6年度　岡山市北区一宮山崎～岡山市北区今岡　L=0.7km
※用地買収、埋蔵文化財調査が順調に進捗した場合</t>
  </si>
  <si>
    <t>一般国道50号　前橋笠懸道路</t>
  </si>
  <si>
    <t>東駿河湾環状道路</t>
  </si>
  <si>
    <t>一般国道58号　那覇北道路</t>
  </si>
  <si>
    <t>一般国道17号　本庄道路</t>
  </si>
  <si>
    <t>一般国道138号　須走道路</t>
  </si>
  <si>
    <t>一般国道4号　東埼玉道路(延伸)</t>
  </si>
  <si>
    <t>S37</t>
  </si>
  <si>
    <t>中部横断自動車道（富沢～六郷）</t>
  </si>
  <si>
    <t>一般国道470号　輪島道路</t>
  </si>
  <si>
    <t>一般国道283号　釜石花巻道路（遠野住田～遠野）</t>
  </si>
  <si>
    <t>都留バイパス</t>
  </si>
  <si>
    <t>1.1（1.6）
※2</t>
  </si>
  <si>
    <t xml:space="preserve">R2年内　南部IC～下部温泉早川IC  L=13.2km </t>
  </si>
  <si>
    <t>一般国道17号　与野大宮道路</t>
  </si>
  <si>
    <t>北海道縦貫自動車道　七飯～大沼</t>
  </si>
  <si>
    <t>R6年度　出雲IC～湖陵IC(仮称)　L=4.4km
※大規模橋梁工事・大規模法面対策工事等が順調に進捗した場合</t>
  </si>
  <si>
    <t>富山県</t>
  </si>
  <si>
    <t>岐阜県・三重県</t>
    <rPh sb="2" eb="3">
      <t>ケン</t>
    </rPh>
    <rPh sb="6" eb="7">
      <t>ケン</t>
    </rPh>
    <phoneticPr fontId="5"/>
  </si>
  <si>
    <t>山口</t>
  </si>
  <si>
    <t>一般国道17号　上尾道路</t>
  </si>
  <si>
    <t>1.2（1.5）
※2</t>
  </si>
  <si>
    <t>一般国道17号　上尾道路(Ⅱ期)</t>
  </si>
  <si>
    <t>鏡石拡幅</t>
  </si>
  <si>
    <t>一般国道51号　北千葉拡幅</t>
  </si>
  <si>
    <t>一般国道56号　松山外環状道路空港線</t>
  </si>
  <si>
    <t>一般国道51号　成田拡幅</t>
  </si>
  <si>
    <t>一般国道51号　大栄拡幅</t>
  </si>
  <si>
    <t>上越魚沼地域振興快速道路</t>
  </si>
  <si>
    <t>一般国道464号　北千葉道路</t>
  </si>
  <si>
    <t>一般国道56号　窪川佐賀道路</t>
  </si>
  <si>
    <t>東京都</t>
  </si>
  <si>
    <t>国費率</t>
    <rPh sb="0" eb="2">
      <t>コクヒ</t>
    </rPh>
    <rPh sb="2" eb="3">
      <t>リツ</t>
    </rPh>
    <phoneticPr fontId="10"/>
  </si>
  <si>
    <t>R2年度　広島市安佐北区可部南4丁目～5丁目　L=2.1km</t>
  </si>
  <si>
    <t>一般国道16号　保土ヶ谷バイパス(Ⅱ期)</t>
  </si>
  <si>
    <t>猪谷楡原道路</t>
  </si>
  <si>
    <t>一般国道6号　新宿拡幅</t>
  </si>
  <si>
    <t>一般国道56号　中村宿毛道路</t>
  </si>
  <si>
    <t>日野バイパス(延伸)</t>
  </si>
  <si>
    <t>一般国道14号　両国拡幅</t>
  </si>
  <si>
    <t>京奈和自動車道</t>
  </si>
  <si>
    <t>高江拡幅</t>
  </si>
  <si>
    <t>佐賀</t>
  </si>
  <si>
    <t>一般国道14号　亀戸小松川立体</t>
  </si>
  <si>
    <t>1.4（1.8）
※2</t>
  </si>
  <si>
    <t>栃木県</t>
    <rPh sb="2" eb="3">
      <t>ケン</t>
    </rPh>
    <phoneticPr fontId="5"/>
  </si>
  <si>
    <t>一般国道6号　東海拡幅</t>
    <rPh sb="7" eb="9">
      <t>トウカイ</t>
    </rPh>
    <phoneticPr fontId="5"/>
  </si>
  <si>
    <t>首都圏中央連絡自動車道</t>
  </si>
  <si>
    <t>一般国道16号　八王子～瑞穂拡幅</t>
  </si>
  <si>
    <t>一般国道58号　読谷道路</t>
  </si>
  <si>
    <t>三陸沿岸道路</t>
    <rPh sb="0" eb="2">
      <t>サンリク</t>
    </rPh>
    <rPh sb="2" eb="4">
      <t>エンガン</t>
    </rPh>
    <rPh sb="4" eb="6">
      <t>ドウロ</t>
    </rPh>
    <phoneticPr fontId="10"/>
  </si>
  <si>
    <t>一般国道17号　新大宮バイパス</t>
  </si>
  <si>
    <t>一般国道20号　日野バイパス(延伸)</t>
  </si>
  <si>
    <t>兵庫</t>
  </si>
  <si>
    <t>近畿地方整備局
・西日本高速（株）</t>
  </si>
  <si>
    <t>復興道路</t>
    <rPh sb="0" eb="2">
      <t>フッコウ</t>
    </rPh>
    <rPh sb="2" eb="4">
      <t>ドウロ</t>
    </rPh>
    <phoneticPr fontId="10"/>
  </si>
  <si>
    <t>一般国道20号　日野バイパス（延伸）Ⅱ期</t>
  </si>
  <si>
    <t>一般国道20号　八王子南バイパス</t>
  </si>
  <si>
    <t>一般国道246号　厚木秦野道路</t>
  </si>
  <si>
    <t>一般国道17号　六日町バイパス</t>
  </si>
  <si>
    <t>徳島県</t>
  </si>
  <si>
    <t>一般国道468号　首都圏中央連絡自動車道
(茂原～木更津)</t>
  </si>
  <si>
    <t>一般国道10号　門川日向拡幅</t>
  </si>
  <si>
    <t>一般国道1号　新湘南バイパス</t>
  </si>
  <si>
    <t>一般国道45号　三陸沿岸道路（久慈北道路）</t>
  </si>
  <si>
    <t>1.9（2.2）
※2</t>
  </si>
  <si>
    <t>R3年夏迄　名護市世冨慶～名護市数久田　Ｌ＝2.6km</t>
  </si>
  <si>
    <t>一般国道246号　都筑青葉地区環境整備</t>
  </si>
  <si>
    <t>酒田みなと～遊佐</t>
  </si>
  <si>
    <t>H5</t>
  </si>
  <si>
    <t>九州地方整備局</t>
  </si>
  <si>
    <t>一般国道246号　秦野ＩＣ関連</t>
  </si>
  <si>
    <t>愛発除雪拡幅</t>
  </si>
  <si>
    <t>一般国道20号　大月バイパス</t>
  </si>
  <si>
    <t>一般国道45号　三陸沿岸道路（釜石山田道路）</t>
  </si>
  <si>
    <t>東播丹波連絡道路</t>
  </si>
  <si>
    <t>一般国道474号　水窪佐久間道路</t>
  </si>
  <si>
    <t>栗東水口道路Ⅰ</t>
  </si>
  <si>
    <t>一般国道57号　森山拡幅</t>
  </si>
  <si>
    <t>一般国道52号　上石田改良</t>
  </si>
  <si>
    <t>一般国道28号　洲本バイパス</t>
  </si>
  <si>
    <t>一般国道139号　都留バイパス</t>
  </si>
  <si>
    <t>山形</t>
  </si>
  <si>
    <t>一般国道42号　すさみ串本道路</t>
  </si>
  <si>
    <t>一般国道218号　高千穂日之影道路</t>
  </si>
  <si>
    <t>八戸南道路</t>
  </si>
  <si>
    <t>静岡県・愛知</t>
  </si>
  <si>
    <t>西知多道路（東海ジャンクション）</t>
  </si>
  <si>
    <t>山形県・新潟県</t>
    <rPh sb="2" eb="3">
      <t>ケン</t>
    </rPh>
    <rPh sb="6" eb="7">
      <t>ケン</t>
    </rPh>
    <phoneticPr fontId="5"/>
  </si>
  <si>
    <t>長野県</t>
  </si>
  <si>
    <t>白老拡幅</t>
  </si>
  <si>
    <t>一般国道158号　松本波田道路</t>
  </si>
  <si>
    <t>一般国道26号　和歌山岬道路</t>
  </si>
  <si>
    <t>一般国道55号　安芸道路</t>
  </si>
  <si>
    <t>一般国道18号　上田バイパス(延伸)</t>
  </si>
  <si>
    <t>熊本県・鹿児島</t>
  </si>
  <si>
    <t>入善黒部バイパス</t>
  </si>
  <si>
    <t>蒲郡バイパス</t>
  </si>
  <si>
    <t>一般国道18号　坂城更埴バイパス(延伸)</t>
  </si>
  <si>
    <t>H12</t>
  </si>
  <si>
    <t>一般国道34号　武雄バイパス</t>
  </si>
  <si>
    <t>尾幌糸魚沢道路</t>
  </si>
  <si>
    <t>一般国道18号　長野東バイパス</t>
  </si>
  <si>
    <t>河辺拡幅</t>
  </si>
  <si>
    <t>千葉県</t>
    <rPh sb="2" eb="3">
      <t>ケン</t>
    </rPh>
    <phoneticPr fontId="5"/>
  </si>
  <si>
    <t>一般国道18号　野尻IC関連</t>
  </si>
  <si>
    <t>一般国道23号　鈴鹿四日市道路</t>
  </si>
  <si>
    <t>一般国道18号　坂城更埴バイパス（坂城町区間）</t>
  </si>
  <si>
    <t>一般国道19号　松本拡幅</t>
  </si>
  <si>
    <t>一般国道475号　東海環状自動車道
(関～養老)</t>
  </si>
  <si>
    <t>一般国道20号　坂室バイパス</t>
  </si>
  <si>
    <t>東北中央自動車道に並行</t>
  </si>
  <si>
    <t>一般国道3号　鹿児島東西道路</t>
  </si>
  <si>
    <t>伊駒アルプスロード</t>
  </si>
  <si>
    <t>一般国道20号　下諏訪岡谷バイパス</t>
  </si>
  <si>
    <t>士別剣淵～名寄</t>
  </si>
  <si>
    <t>一般国道474号　飯喬道路</t>
  </si>
  <si>
    <t>一般国道158号　奈川渡改良</t>
  </si>
  <si>
    <t>R4年夏迄　阿賀野市寺社～阿賀野市下黒瀬　L=8.1km</t>
  </si>
  <si>
    <t>名塩道路</t>
  </si>
  <si>
    <t>R7年度　石見三隅IC～遠田IC　L=15.2km
※トンネル工事・大規模橋梁工事・大規模法面対策工事等が順調に進捗した場合</t>
  </si>
  <si>
    <t>一般国道41号　石浦バイパス</t>
  </si>
  <si>
    <t>新潟県</t>
  </si>
  <si>
    <t>H13</t>
  </si>
  <si>
    <t>松本拡幅</t>
  </si>
  <si>
    <t>R4年度　広島市安芸区上瀬野町上瀬野～瀬野西IC　L=0.7km
R4年度　安芸郡海田町曽田～安芸郡海田町日の出町　L=1.6km</t>
  </si>
  <si>
    <t>一般国道1号　栗東水口道路Ⅰ</t>
  </si>
  <si>
    <t>一般国道7号　紫竹山道路</t>
  </si>
  <si>
    <t>一般国道18号　上新バイパス</t>
  </si>
  <si>
    <t>鳥取西道路(Ⅱ期)</t>
  </si>
  <si>
    <t>一般国道113号　鷹ノ巣道路</t>
  </si>
  <si>
    <t>H20</t>
  </si>
  <si>
    <t>一般国道253号　八箇峠道路</t>
  </si>
  <si>
    <t>－</t>
  </si>
  <si>
    <t>一般国道34号　大村諫早拡幅</t>
  </si>
  <si>
    <t>冠山峠道路</t>
  </si>
  <si>
    <t>一般国道7号　新発田拡幅</t>
  </si>
  <si>
    <t>大野油坂道路（大野・大野東区間）</t>
  </si>
  <si>
    <t>一般国道8号　白根バイパス</t>
  </si>
  <si>
    <t>福島県・新潟県</t>
  </si>
  <si>
    <t>香川</t>
  </si>
  <si>
    <t>一般国道8号　柏崎バイパス</t>
  </si>
  <si>
    <t>下諏訪岡谷バイパス</t>
  </si>
  <si>
    <t>一般国道57号　熊本宇土道路</t>
  </si>
  <si>
    <t>一般国道57号　竹田阿蘇道路</t>
    <rPh sb="8" eb="10">
      <t>タケタ</t>
    </rPh>
    <rPh sb="10" eb="12">
      <t>アソ</t>
    </rPh>
    <rPh sb="12" eb="14">
      <t>ドウロ</t>
    </rPh>
    <phoneticPr fontId="5"/>
  </si>
  <si>
    <t>北海道縦貫自動車道</t>
  </si>
  <si>
    <t>一般国道8号　直江津バイパス</t>
  </si>
  <si>
    <t>一般国道8号　糸魚川東バイパス</t>
  </si>
  <si>
    <t>一般国道34号　大村拡幅</t>
  </si>
  <si>
    <t>一般国道17号　浦佐バイパス</t>
  </si>
  <si>
    <t>（百万円）</t>
  </si>
  <si>
    <t>一般国道49号　水原バイパス</t>
  </si>
  <si>
    <t>一般国道8号　豊田新屋立体</t>
  </si>
  <si>
    <r>
      <t>費目</t>
    </r>
    <r>
      <rPr>
        <sz val="9"/>
        <rFont val="ＭＳ Ｐゴシック"/>
        <family val="3"/>
        <charset val="128"/>
      </rPr>
      <t xml:space="preserve">
（本来目）</t>
    </r>
    <rPh sb="0" eb="2">
      <t>ヒモク</t>
    </rPh>
    <rPh sb="4" eb="6">
      <t>ホンライ</t>
    </rPh>
    <rPh sb="6" eb="7">
      <t>モク</t>
    </rPh>
    <phoneticPr fontId="10"/>
  </si>
  <si>
    <t>一般国道41号　猪谷楡原道路</t>
  </si>
  <si>
    <t>今治道路</t>
  </si>
  <si>
    <t>一般国道23号　中勢道路</t>
  </si>
  <si>
    <t>一般国道6号　牛久土浦バイパス(Ⅲ期)</t>
  </si>
  <si>
    <t>一般国道41号　大沢野富山南道路</t>
  </si>
  <si>
    <t>一般国道8号　入善黒部バイパス</t>
  </si>
  <si>
    <t>一般国道470号　田鶴浜七尾道路</t>
  </si>
  <si>
    <t>一般国道470号　輪島道路（Ⅱ期）</t>
  </si>
  <si>
    <t>北海道横断自動車道　足寄～北見</t>
  </si>
  <si>
    <t>一般国道8号　小松バイパス</t>
  </si>
  <si>
    <t>一般国道106号　宮古盛岡横断道路（平津戸・岩井～松草）</t>
  </si>
  <si>
    <t>一般国道247号　西知多道路（東海ジャンクション）</t>
  </si>
  <si>
    <t>一般国道159号　七尾バイパス</t>
  </si>
  <si>
    <t>阿南安芸自動車道</t>
  </si>
  <si>
    <t>S35</t>
  </si>
  <si>
    <t>一般国道19号　桜沢改良</t>
  </si>
  <si>
    <t>一般国道474号　青崩峠道路</t>
  </si>
  <si>
    <t>埼玉</t>
  </si>
  <si>
    <t>岐阜県</t>
  </si>
  <si>
    <t>（注）防災面の効果を整理した上で評価等を実施。</t>
    <rPh sb="1" eb="2">
      <t>チュウ</t>
    </rPh>
    <rPh sb="3" eb="6">
      <t>ボウサイメン</t>
    </rPh>
    <rPh sb="7" eb="9">
      <t>コウカ</t>
    </rPh>
    <rPh sb="10" eb="12">
      <t>セイリ</t>
    </rPh>
    <rPh sb="14" eb="15">
      <t>ウエ</t>
    </rPh>
    <rPh sb="16" eb="18">
      <t>ヒョウカ</t>
    </rPh>
    <rPh sb="18" eb="19">
      <t>トウ</t>
    </rPh>
    <rPh sb="20" eb="22">
      <t>ジッシ</t>
    </rPh>
    <phoneticPr fontId="10"/>
  </si>
  <si>
    <t>飯喬道路</t>
  </si>
  <si>
    <t>一般国道158号　高山清見道路</t>
  </si>
  <si>
    <t>阿久根川内道路</t>
  </si>
  <si>
    <t>一般国道19号　瑞浪恵那道路（瑞浪～恵那武並）</t>
  </si>
  <si>
    <t>一般国道11号　川之江三島バイパス</t>
  </si>
  <si>
    <t>一般国道21号　可児御嵩バイパス</t>
  </si>
  <si>
    <t>一般国道161号　湖西道路（真野～坂本北）</t>
  </si>
  <si>
    <t>普代村</t>
    <rPh sb="0" eb="2">
      <t>フダイ</t>
    </rPh>
    <rPh sb="2" eb="3">
      <t>ムラ</t>
    </rPh>
    <phoneticPr fontId="7"/>
  </si>
  <si>
    <t>一般国道41号　美濃加茂バイパス</t>
  </si>
  <si>
    <t>宮崎県</t>
    <rPh sb="2" eb="3">
      <t>ケン</t>
    </rPh>
    <phoneticPr fontId="5"/>
  </si>
  <si>
    <t>一般国道156号　岐阜東バイパス</t>
  </si>
  <si>
    <t>一般国道168号　十津川道路（Ⅱ期）</t>
  </si>
  <si>
    <t>一般国道156号　大和改良</t>
  </si>
  <si>
    <t>西知多道路</t>
  </si>
  <si>
    <t>佐賀県・長崎</t>
  </si>
  <si>
    <t>一般国道158号　大野油坂道路（和泉・油坂区間）</t>
  </si>
  <si>
    <t>山形県・新潟</t>
  </si>
  <si>
    <t>一般国道258号　大桑道路</t>
  </si>
  <si>
    <t>一般国道168号　十津川道路</t>
  </si>
  <si>
    <t>一般国道1号　東駿河湾環状道路</t>
  </si>
  <si>
    <t>岐阜南部横断ハイウェイ</t>
  </si>
  <si>
    <t>大沢野富山南道路</t>
  </si>
  <si>
    <t>和歌山県</t>
    <rPh sb="3" eb="4">
      <t>ケン</t>
    </rPh>
    <phoneticPr fontId="5"/>
  </si>
  <si>
    <t>局所</t>
    <rPh sb="0" eb="2">
      <t>キョクショ</t>
    </rPh>
    <phoneticPr fontId="10"/>
  </si>
  <si>
    <t>一般国道1号　東駿河湾環状道路（沼津岡宮～愛鷹）</t>
  </si>
  <si>
    <t>R8年度　福島市松川町浅川～同市大森　L=6.3km
※用地買収、トンネル工事が順調に進んだ場合</t>
  </si>
  <si>
    <t>一般国道3号　植木バイパス</t>
  </si>
  <si>
    <t>一般国道414号　河津下田道路（Ⅰ期）</t>
  </si>
  <si>
    <t>一般国道3号　岡垣バイパス</t>
  </si>
  <si>
    <t>一般国道155号　豊田南バイパス</t>
  </si>
  <si>
    <t>一般国道414号　河津下田道路（Ⅱ期）</t>
  </si>
  <si>
    <t>1.4（1.4）
※2</t>
  </si>
  <si>
    <t>（高規格、地高）</t>
    <rPh sb="1" eb="4">
      <t>コウキカク</t>
    </rPh>
    <rPh sb="5" eb="7">
      <t>チコウ</t>
    </rPh>
    <phoneticPr fontId="10"/>
  </si>
  <si>
    <t>一般国道1号　静清バイパス</t>
  </si>
  <si>
    <t>一般国道1号　富士由比バイパス</t>
  </si>
  <si>
    <t>三重県</t>
    <rPh sb="2" eb="3">
      <t>ケン</t>
    </rPh>
    <phoneticPr fontId="5"/>
  </si>
  <si>
    <t>一般国道210号　浮羽バイパス</t>
  </si>
  <si>
    <t>一般国道1号　島田金谷バイパス</t>
  </si>
  <si>
    <t>H24</t>
  </si>
  <si>
    <t>一般国道139号　富士改良</t>
  </si>
  <si>
    <t>第二阪和国道</t>
  </si>
  <si>
    <t>一般国道55号　阿南道路</t>
  </si>
  <si>
    <t>一般国道246号　裾野バイパス</t>
  </si>
  <si>
    <t>一般国道298号　東京外かく環状道路
(千葉県区間)</t>
  </si>
  <si>
    <t>大月バイパス</t>
  </si>
  <si>
    <t>一般国道23号　豊橋東バイパス</t>
  </si>
  <si>
    <t>川之江三島バイパス</t>
  </si>
  <si>
    <t>一般国道23号　豊橋バイパス</t>
  </si>
  <si>
    <t>一般国道55号　南国安芸道路（芸西西～安芸西）</t>
  </si>
  <si>
    <t>西舞鶴道路</t>
  </si>
  <si>
    <t>一般国道483号　日高豊岡南道路</t>
  </si>
  <si>
    <t>一般国道23号　岡崎バイパス</t>
  </si>
  <si>
    <t>日立バイパス（Ⅱ期）</t>
  </si>
  <si>
    <t>秋田県・山形</t>
  </si>
  <si>
    <t>一般国道41号　名濃バイパス</t>
  </si>
  <si>
    <t>米原バイパス</t>
  </si>
  <si>
    <t>一般国道165号　香芝柏原改良</t>
  </si>
  <si>
    <t>H16</t>
  </si>
  <si>
    <t>一般国道153号　豊田西バイパス</t>
  </si>
  <si>
    <t>一般国道8号　塩津バイパス</t>
  </si>
  <si>
    <t>一般国道188号　藤生長野バイパス</t>
  </si>
  <si>
    <t>R2年夏頃　平田IC～宿毛和田IC　L=7.6km</t>
  </si>
  <si>
    <t>一般国道153号　豊田北バイパス</t>
  </si>
  <si>
    <t>一般国道302号　名古屋環状2号線</t>
  </si>
  <si>
    <t>一般国道42号　熊野尾鷲道路（Ⅱ期）</t>
  </si>
  <si>
    <t>一般国道2号　西広島バイパス</t>
  </si>
  <si>
    <t>一般国道1号　桑名東部拡幅</t>
  </si>
  <si>
    <t>宮城県</t>
  </si>
  <si>
    <t>一般国道1号　北勢バイパス</t>
  </si>
  <si>
    <t>一般国道1号　関バイパス</t>
  </si>
  <si>
    <t>一般国道475号　東海環状自動車道
(北勢～四日市)</t>
  </si>
  <si>
    <t>1.8（2.3）
※2</t>
  </si>
  <si>
    <t>可児御嵩バイパス</t>
  </si>
  <si>
    <t>R4年春頃　牛久市遠山町～城中町  L=1.3㎞</t>
  </si>
  <si>
    <t>八王子南バイパス</t>
  </si>
  <si>
    <t>福井県</t>
  </si>
  <si>
    <t>名豊道路</t>
  </si>
  <si>
    <t>（百万円）</t>
    <rPh sb="1" eb="3">
      <t>ヒャクマン</t>
    </rPh>
    <rPh sb="3" eb="4">
      <t>エン</t>
    </rPh>
    <phoneticPr fontId="10"/>
  </si>
  <si>
    <t>一般国道158号　永平寺大野道路</t>
  </si>
  <si>
    <t>一般国道3号　鳥栖拡幅</t>
  </si>
  <si>
    <t>東埼玉道路(延伸)</t>
  </si>
  <si>
    <t>一般国道158号　大野油阪道路（大野・大野東区間）</t>
  </si>
  <si>
    <t>一般国道112号　山形中山道路</t>
  </si>
  <si>
    <t>大和田拡幅</t>
  </si>
  <si>
    <t>東関東自動車道水戸線　潮来～鉾田</t>
  </si>
  <si>
    <t>一般国道8号　福井バイパス</t>
  </si>
  <si>
    <t>復興支援道路</t>
    <rPh sb="0" eb="2">
      <t>フッコウ</t>
    </rPh>
    <rPh sb="2" eb="4">
      <t>シエン</t>
    </rPh>
    <rPh sb="4" eb="6">
      <t>ドウロ</t>
    </rPh>
    <phoneticPr fontId="10"/>
  </si>
  <si>
    <t>一般国道161号　愛発除雪拡幅</t>
  </si>
  <si>
    <t>水口道路</t>
  </si>
  <si>
    <t>静間・仁摩道路</t>
  </si>
  <si>
    <t>大阪府・奈良</t>
    <rPh sb="2" eb="3">
      <t>フ</t>
    </rPh>
    <phoneticPr fontId="5"/>
  </si>
  <si>
    <t>国費率</t>
    <rPh sb="0" eb="3">
      <t>コクヒリツ</t>
    </rPh>
    <phoneticPr fontId="10"/>
  </si>
  <si>
    <t>一般国道161号　湖北バイパス</t>
  </si>
  <si>
    <t>千葉</t>
  </si>
  <si>
    <t>植木バイパス</t>
  </si>
  <si>
    <t>一般国道161号　小松拡幅</t>
  </si>
  <si>
    <t>山形県</t>
    <rPh sb="2" eb="3">
      <t>ケン</t>
    </rPh>
    <phoneticPr fontId="5"/>
  </si>
  <si>
    <t>熊本環状道路</t>
  </si>
  <si>
    <t>東北中央自動車道　東根～尾花沢</t>
  </si>
  <si>
    <t>一般国道8号　米原バイパス</t>
  </si>
  <si>
    <t>釜石山田道路</t>
  </si>
  <si>
    <t>徳島</t>
  </si>
  <si>
    <t>直江津バイパス</t>
  </si>
  <si>
    <t>一般国道8号　野洲栗東バイパス</t>
  </si>
  <si>
    <t>一般国道163号　精華拡幅</t>
  </si>
  <si>
    <t>九州地方整備局
・福岡県道路公社</t>
  </si>
  <si>
    <t>一般国道9号　福知山道路</t>
  </si>
  <si>
    <t>斑鳩バイパス</t>
  </si>
  <si>
    <t>八木山バイパス</t>
  </si>
  <si>
    <t>R4年内　東根北IC～大石田村山IC　L=13.4km</t>
  </si>
  <si>
    <t>一般国道24号　寺田拡幅</t>
  </si>
  <si>
    <t>笠岡バイパス</t>
  </si>
  <si>
    <t>一般国道9号　鳥取西道路(Ⅲ期)</t>
  </si>
  <si>
    <t>一般国道27号　西舞鶴道路</t>
  </si>
  <si>
    <t>R6年度　北勢IC（仮称）～大安IC　L=6.6km
※財投活用による整備加速箇所（用地取得等が順調な場合）</t>
  </si>
  <si>
    <t>一般国道163号　木津東バイパス</t>
  </si>
  <si>
    <t>一般国道2号　神戸西バイパス</t>
  </si>
  <si>
    <t>高知</t>
  </si>
  <si>
    <t>一般国道1号　淀川左岸線延伸部</t>
  </si>
  <si>
    <t>一般国道53号　津山南道路</t>
  </si>
  <si>
    <t>H17</t>
  </si>
  <si>
    <t>一般国道163号　清滝生駒道路</t>
  </si>
  <si>
    <t>一般国道483号　豊岡道路</t>
  </si>
  <si>
    <t>二ツ井今泉道路</t>
  </si>
  <si>
    <t>/</t>
  </si>
  <si>
    <t>一般国道2号　大阪湾岸道路西伸部（六甲アイランド北～駒栄）</t>
  </si>
  <si>
    <t>R7年度　周南市戸田～防府市富海　L=3.6km
※脆弱な大規模法面対策工事が順調に進捗した場合</t>
  </si>
  <si>
    <t>一般国道175号　西脇北バイパス</t>
  </si>
  <si>
    <t>一</t>
    <rPh sb="0" eb="1">
      <t>イチ</t>
    </rPh>
    <phoneticPr fontId="38"/>
  </si>
  <si>
    <t>一般国道2号　相生有年道路</t>
  </si>
  <si>
    <t>一般国道3号　鳥栖久留米道路</t>
  </si>
  <si>
    <t>一般国道9号　笠波峠除雪拡幅</t>
  </si>
  <si>
    <t>一般国道158号　大野油坂道路
(和泉・油坂区間)</t>
  </si>
  <si>
    <t>一般国道29号　姫路北バイパス</t>
  </si>
  <si>
    <t>一般国道468号　首都圏中央連絡自動車道
(つくば～大栄)</t>
  </si>
  <si>
    <t>一般国道58号　嘉手納バイパス</t>
  </si>
  <si>
    <t>S41</t>
  </si>
  <si>
    <t>一般国道175号　神出バイパス</t>
  </si>
  <si>
    <t>静清バイパス</t>
  </si>
  <si>
    <t>一般国道176号　名塩道路</t>
  </si>
  <si>
    <t>北陸地方整備局</t>
  </si>
  <si>
    <t>茨城県</t>
    <rPh sb="2" eb="3">
      <t>ケン</t>
    </rPh>
    <phoneticPr fontId="5"/>
  </si>
  <si>
    <t>豊田新屋立体</t>
  </si>
  <si>
    <t>奈良県</t>
  </si>
  <si>
    <t>R8年度　はわいIC～大栄東伯IC　L=13.5km
※用地買収・埋蔵文化財調査及び大規模橋梁工事・軟弱地盤対策工事等が順調に進捗した場合</t>
  </si>
  <si>
    <t>一般国道25号　斑鳩バイパス</t>
  </si>
  <si>
    <t>一般国道24号　大和北道路</t>
  </si>
  <si>
    <t>1.4（0.9）
※2</t>
  </si>
  <si>
    <t>大阪府・奈良県</t>
    <rPh sb="2" eb="3">
      <t>フ</t>
    </rPh>
    <rPh sb="6" eb="7">
      <t>ケン</t>
    </rPh>
    <phoneticPr fontId="5"/>
  </si>
  <si>
    <t>一般国道24号　大和御所道路</t>
  </si>
  <si>
    <t>岩手県</t>
  </si>
  <si>
    <t>一般国道165号　大和高田バイパス</t>
  </si>
  <si>
    <t>一般国道3号　熊本北バイパス</t>
  </si>
  <si>
    <t>田野畑村</t>
    <rPh sb="0" eb="3">
      <t>タノハタ</t>
    </rPh>
    <rPh sb="3" eb="4">
      <t>ムラ</t>
    </rPh>
    <phoneticPr fontId="7"/>
  </si>
  <si>
    <t>1.3（1.00）
※2</t>
  </si>
  <si>
    <t>和歌山</t>
  </si>
  <si>
    <t>一般国道2号　東広島バイパス</t>
  </si>
  <si>
    <t>琵琶湖西縦貫道路</t>
  </si>
  <si>
    <t>一般国道168号　五條新宮道路（風屋川津・宇宮原工区）</t>
  </si>
  <si>
    <t>遊佐象潟道路</t>
  </si>
  <si>
    <t>一般国道475号　東海環状自動車道
(土岐～関)</t>
  </si>
  <si>
    <t>R2年度　名古屋西JCT～飛島JCT（仮称）　L=12.2km</t>
  </si>
  <si>
    <t>一般国道113号　小国道路</t>
  </si>
  <si>
    <t>伊万里松浦道路</t>
  </si>
  <si>
    <t>一般国道42号　田辺西バイパス</t>
  </si>
  <si>
    <t>豊田南バイパス</t>
  </si>
  <si>
    <t>福井県</t>
    <rPh sb="2" eb="3">
      <t>ケン</t>
    </rPh>
    <phoneticPr fontId="5"/>
  </si>
  <si>
    <t>一般国道42号　有田海南道路</t>
  </si>
  <si>
    <t>松任拡幅</t>
  </si>
  <si>
    <t>一般国道42号　冷水拡幅</t>
  </si>
  <si>
    <t>一般国道9号　北条道路</t>
  </si>
  <si>
    <t>一般国道183号　鍵掛峠道路</t>
  </si>
  <si>
    <t>一般国道58号　北谷拡幅</t>
  </si>
  <si>
    <t>一般国道9号　出雲・湖陵道路</t>
  </si>
  <si>
    <t>一般国道9号　多伎・朝山道路</t>
  </si>
  <si>
    <t>宮崎</t>
  </si>
  <si>
    <t>砺波東バイパス</t>
  </si>
  <si>
    <t>R2年度　高知JCT～高知南IC　L=6.2km</t>
  </si>
  <si>
    <t>一般国道11号　豊中観音寺拡幅</t>
  </si>
  <si>
    <t>一般国道9号　大田・静間道路</t>
  </si>
  <si>
    <t>遠野市</t>
    <rPh sb="0" eb="2">
      <t>トオノ</t>
    </rPh>
    <rPh sb="2" eb="3">
      <t>シ</t>
    </rPh>
    <phoneticPr fontId="10"/>
  </si>
  <si>
    <t>一般国道32号　猪ノ鼻道路</t>
  </si>
  <si>
    <t>一般国道9号　福光・浅利道路</t>
  </si>
  <si>
    <t>一般国道2号　富海拡幅</t>
  </si>
  <si>
    <t>一般国道9号　三隅・益田道路</t>
  </si>
  <si>
    <t>一般国道57号　瀬田拡幅</t>
  </si>
  <si>
    <t>一般国道54号　三刀屋拡幅</t>
  </si>
  <si>
    <t>三陸沿岸道路
（田野畑南～尾肝要）</t>
  </si>
  <si>
    <t>一般国道2号　倉敷立体</t>
  </si>
  <si>
    <t>一般国道2号　玉島・笠岡道路(Ⅱ期)</t>
  </si>
  <si>
    <t>羽咋道路</t>
  </si>
  <si>
    <t>一般国道55号　桑野道路</t>
  </si>
  <si>
    <t>一般国道2号　笠岡バイパス</t>
  </si>
  <si>
    <t>S58</t>
  </si>
  <si>
    <t>一般国道246号　厚木秦野道路
（伊勢原西～秦野中井）</t>
  </si>
  <si>
    <t>俵山・豊田道路</t>
  </si>
  <si>
    <t>一般国道180号　岡山環状南道路</t>
  </si>
  <si>
    <t>福岡県・佐賀</t>
  </si>
  <si>
    <t>R6年度　（仮称）栄IC・JCT～藤沢IC  L=7.5㎞
※財投活用による整備加速箇所</t>
  </si>
  <si>
    <t>一般国道180号　総社・一宮バイパス</t>
  </si>
  <si>
    <t>一般国道192号　徳島南環状道路</t>
  </si>
  <si>
    <t>広島県</t>
  </si>
  <si>
    <t>関東地方整備局
・東日本高速（株）
・中日本高速（株）</t>
  </si>
  <si>
    <t>三陸沿岸道路（階上～侍浜）</t>
  </si>
  <si>
    <t>都城道路</t>
  </si>
  <si>
    <t>一般国道11号　大内白鳥バイパス</t>
  </si>
  <si>
    <t>一般国道2号　福山道路</t>
  </si>
  <si>
    <t>H30嵩上率</t>
    <rPh sb="3" eb="5">
      <t>カサア</t>
    </rPh>
    <rPh sb="5" eb="6">
      <t>リツ</t>
    </rPh>
    <phoneticPr fontId="10"/>
  </si>
  <si>
    <t>一般国道2号　安芸バイパス</t>
  </si>
  <si>
    <t>東北地方整備局
・関東地方整備局</t>
  </si>
  <si>
    <t>復興道路
復興支援道路
としての路線名</t>
    <rPh sb="0" eb="2">
      <t>フッコウ</t>
    </rPh>
    <rPh sb="2" eb="4">
      <t>ドウロ</t>
    </rPh>
    <rPh sb="5" eb="7">
      <t>フッコウ</t>
    </rPh>
    <rPh sb="7" eb="9">
      <t>シエン</t>
    </rPh>
    <rPh sb="9" eb="11">
      <t>ドウロ</t>
    </rPh>
    <rPh sb="16" eb="19">
      <t>ロセンメイ</t>
    </rPh>
    <phoneticPr fontId="10"/>
  </si>
  <si>
    <t>一般国道474号　三遠南信自動車道
(佐久間道路・三遠道路)</t>
  </si>
  <si>
    <t>一般国道201号　八木山バイパス</t>
    <rPh sb="9" eb="12">
      <t>ヤキヤマ</t>
    </rPh>
    <phoneticPr fontId="5"/>
  </si>
  <si>
    <t>一般国道2号　広島南道路</t>
  </si>
  <si>
    <t>一般国道54号　可部バイパス</t>
  </si>
  <si>
    <t>一般国道185号　休山改良</t>
  </si>
  <si>
    <t>一般国道10号　新富バイパス</t>
  </si>
  <si>
    <t>一般国道185号　安芸津バイパス</t>
  </si>
  <si>
    <t>北海道横断自動車道</t>
  </si>
  <si>
    <t>近畿地方整備局</t>
  </si>
  <si>
    <t>一般国道2号　岩国・大竹道路</t>
  </si>
  <si>
    <t>山口県</t>
  </si>
  <si>
    <t>一般国道491号　俵山・豊田道路</t>
  </si>
  <si>
    <t>鹿児島</t>
  </si>
  <si>
    <t>一般国道491号　長門・俵山道路</t>
  </si>
  <si>
    <t>福井道路</t>
  </si>
  <si>
    <t>北海道縦貫自動車道　士別剣淵～名寄</t>
  </si>
  <si>
    <t>北好間改良</t>
  </si>
  <si>
    <t>熊野尾鷲道路（Ⅱ期）</t>
  </si>
  <si>
    <t>1.4（1.2）
※2</t>
  </si>
  <si>
    <t>関バイパス</t>
  </si>
  <si>
    <t>一般国道55号　福井道路</t>
  </si>
  <si>
    <t>梨郷道路</t>
  </si>
  <si>
    <t>遠野市</t>
    <rPh sb="0" eb="3">
      <t>トオノシ</t>
    </rPh>
    <phoneticPr fontId="7"/>
  </si>
  <si>
    <t>一般国道55号　牟岐バイパス</t>
  </si>
  <si>
    <t>豊岡道路</t>
  </si>
  <si>
    <t>田野畑村</t>
    <rPh sb="0" eb="4">
      <t>タノハタムラ</t>
    </rPh>
    <phoneticPr fontId="10"/>
  </si>
  <si>
    <t>一般国道13号　真室川雄勝道路</t>
  </si>
  <si>
    <t>一般国道56号　津島道路</t>
  </si>
  <si>
    <t>-</t>
  </si>
  <si>
    <t>青森</t>
    <rPh sb="0" eb="2">
      <t>アオモリ</t>
    </rPh>
    <phoneticPr fontId="10"/>
  </si>
  <si>
    <t>一般国道55号　南国安芸道路</t>
  </si>
  <si>
    <t>松山外環状道路インター東線</t>
  </si>
  <si>
    <t>一般国道55号　高知南国道路</t>
  </si>
  <si>
    <t>上田バイパス(延伸)</t>
  </si>
  <si>
    <t>すさみ串本道路</t>
  </si>
  <si>
    <t>一般国道56号　佐賀大方道路</t>
  </si>
  <si>
    <t>湯野上バイパス</t>
  </si>
  <si>
    <t>一般国道33号　越知道路(2工区)</t>
  </si>
  <si>
    <t>福井バイパス</t>
  </si>
  <si>
    <t>一般国道208号　有明海沿岸道路（大牟田～大川）</t>
  </si>
  <si>
    <t>東京湾岸道路
(東京都区間)</t>
  </si>
  <si>
    <t>結城バイパス</t>
  </si>
  <si>
    <t>一般国道3号　博多バイパス</t>
  </si>
  <si>
    <t>一般国道10号　豊前拡幅</t>
  </si>
  <si>
    <t>一般国道201号　香春拡幅</t>
  </si>
  <si>
    <t>京都</t>
  </si>
  <si>
    <t>一般国道322号　八丁峠道路</t>
  </si>
  <si>
    <t>金沢外環状道路</t>
  </si>
  <si>
    <t xml:space="preserve"> －※3</t>
  </si>
  <si>
    <t>一般国道208号　大川佐賀道路</t>
  </si>
  <si>
    <t>一般国道203号　多久佐賀道路(Ⅰ期)</t>
  </si>
  <si>
    <t>五稜道路</t>
  </si>
  <si>
    <t>一般国道205号　針尾バイパス</t>
  </si>
  <si>
    <t>一般国道57号　滝室坂道路</t>
  </si>
  <si>
    <t>輪島道路</t>
  </si>
  <si>
    <t>近畿自動車道伊勢線</t>
  </si>
  <si>
    <t>一般国道101号　柏浮田道路</t>
  </si>
  <si>
    <t>一般国道57号　宇土道路</t>
  </si>
  <si>
    <t>一般国道3号　芦北出水道路</t>
  </si>
  <si>
    <t>一般国道10号　高江拡幅</t>
  </si>
  <si>
    <t>一般国道57号　大野竹田道路</t>
  </si>
  <si>
    <t>一般国道45号　三陸沿岸道路（歌津～本吉）</t>
  </si>
  <si>
    <t>江府三次道路</t>
  </si>
  <si>
    <t>一般国道210号　横瀬拡幅</t>
  </si>
  <si>
    <t>輪島道路（Ⅱ期）</t>
  </si>
  <si>
    <t>一般国道10号　都城道路(Ⅱ期)</t>
  </si>
  <si>
    <t>福岡</t>
  </si>
  <si>
    <t>一般国道10号　都城道路</t>
  </si>
  <si>
    <t>S51</t>
  </si>
  <si>
    <t>一般国道3号　阿久根川内道路</t>
  </si>
  <si>
    <t>一般国道10号　白浜拡幅</t>
  </si>
  <si>
    <t>宮崎・鹿児島県</t>
    <rPh sb="6" eb="7">
      <t>ケン</t>
    </rPh>
    <phoneticPr fontId="5"/>
  </si>
  <si>
    <t>一般国道220号　古江バイパス</t>
  </si>
  <si>
    <t>兵庫県</t>
    <rPh sb="2" eb="3">
      <t>ケン</t>
    </rPh>
    <phoneticPr fontId="5"/>
  </si>
  <si>
    <t>一般国道506号　豊見城東道路</t>
  </si>
  <si>
    <t>北近畿豊岡自動車道</t>
  </si>
  <si>
    <t>久慈市</t>
    <rPh sb="0" eb="3">
      <t>クジシ</t>
    </rPh>
    <phoneticPr fontId="10"/>
  </si>
  <si>
    <t>松山外環状道路空港線</t>
  </si>
  <si>
    <t>新大宮バイパス</t>
  </si>
  <si>
    <t>富士由比バイパス</t>
  </si>
  <si>
    <t>一般国道58号　名護東道路</t>
  </si>
  <si>
    <t>新潟南北道路</t>
  </si>
  <si>
    <t>水原バイパス</t>
  </si>
  <si>
    <t>一般国道58号　恩納南バイパス</t>
  </si>
  <si>
    <t>北海道横断自動車道根室線に並行</t>
  </si>
  <si>
    <t>一般国道329号　南風原バイパス</t>
  </si>
  <si>
    <t>新規</t>
    <rPh sb="0" eb="2">
      <t>シンキ</t>
    </rPh>
    <phoneticPr fontId="5"/>
  </si>
  <si>
    <t>一般国道45号　三陸沿岸道路（宮古中央～田老）</t>
  </si>
  <si>
    <t>日本海沿岸東北自動車道　酒田みなと～遊佐</t>
  </si>
  <si>
    <t>大衡道路</t>
  </si>
  <si>
    <t>東京外かく環状道路　関越～東名</t>
  </si>
  <si>
    <t>うち消費税</t>
    <rPh sb="2" eb="5">
      <t>ショウヒゼイ</t>
    </rPh>
    <phoneticPr fontId="10"/>
  </si>
  <si>
    <t>一般国道15号　蒲田駅周辺整備</t>
    <rPh sb="8" eb="10">
      <t>カマタ</t>
    </rPh>
    <rPh sb="10" eb="11">
      <t>エキ</t>
    </rPh>
    <rPh sb="11" eb="13">
      <t>シュウヘン</t>
    </rPh>
    <rPh sb="13" eb="15">
      <t>セイビ</t>
    </rPh>
    <phoneticPr fontId="5"/>
  </si>
  <si>
    <t>一般国道236号　大樹広尾道路
(忠類大樹～豊似)</t>
  </si>
  <si>
    <t>H15</t>
  </si>
  <si>
    <t>八王子～瑞穂拡幅</t>
  </si>
  <si>
    <t>名古屋環状2号線</t>
  </si>
  <si>
    <t>全体
事業費</t>
    <rPh sb="0" eb="2">
      <t>ゼンタイ</t>
    </rPh>
    <rPh sb="3" eb="6">
      <t>ジギョウヒ</t>
    </rPh>
    <phoneticPr fontId="10"/>
  </si>
  <si>
    <t>青森</t>
  </si>
  <si>
    <t>岩手</t>
  </si>
  <si>
    <t>宮城</t>
  </si>
  <si>
    <t>鳥取県・広島県</t>
  </si>
  <si>
    <t>三重</t>
    <rPh sb="0" eb="2">
      <t>ミエ</t>
    </rPh>
    <phoneticPr fontId="36"/>
  </si>
  <si>
    <t>秋田</t>
  </si>
  <si>
    <t>一般国道13号　金山道路</t>
  </si>
  <si>
    <t>一般国道468号　首都圏中央連絡自動車道
(五霞～つくば)</t>
  </si>
  <si>
    <t>群馬</t>
  </si>
  <si>
    <t>一般国道17号　新大宮上尾道路
（与野～上尾南）</t>
  </si>
  <si>
    <t>長崎</t>
  </si>
  <si>
    <t>一般国道468号　首都圏中央連絡自動車道
(大栄～横芝)</t>
  </si>
  <si>
    <t>事業名</t>
    <rPh sb="0" eb="2">
      <t>ジギョウ</t>
    </rPh>
    <rPh sb="2" eb="3">
      <t>メイ</t>
    </rPh>
    <phoneticPr fontId="10"/>
  </si>
  <si>
    <t>S61</t>
  </si>
  <si>
    <t>防災</t>
    <rPh sb="0" eb="2">
      <t>ボウサイ</t>
    </rPh>
    <phoneticPr fontId="10"/>
  </si>
  <si>
    <t>相馬市</t>
    <rPh sb="0" eb="3">
      <t>ソウマシ</t>
    </rPh>
    <phoneticPr fontId="7"/>
  </si>
  <si>
    <t>R7年度　浅口市金光町佐方～笠岡市西大島新田　L=9.4km　
※トンネル工事・大規模橋梁工事・軟弱地盤対策工事等が順調に進捗した場合</t>
  </si>
  <si>
    <t>一般国道468号　首都圏中央連絡自動車道
(東金茂原道路)</t>
  </si>
  <si>
    <t>一般国道357号　東京湾岸道路
(千葉県区間)</t>
  </si>
  <si>
    <t>福島県・茨城</t>
  </si>
  <si>
    <t>東京</t>
  </si>
  <si>
    <t>一般国道24号　大和北道路（奈良北～奈良）</t>
  </si>
  <si>
    <t>黒崎バイパス</t>
  </si>
  <si>
    <t>一般国道357号　東京湾岸道路
(東京都区間)</t>
  </si>
  <si>
    <t>群馬県</t>
    <rPh sb="2" eb="3">
      <t>ケン</t>
    </rPh>
    <phoneticPr fontId="5"/>
  </si>
  <si>
    <t>神奈川</t>
  </si>
  <si>
    <t>長野県</t>
    <rPh sb="2" eb="3">
      <t>ケン</t>
    </rPh>
    <phoneticPr fontId="5"/>
  </si>
  <si>
    <t>陸前高田市</t>
    <rPh sb="0" eb="2">
      <t>リクゼン</t>
    </rPh>
    <rPh sb="2" eb="5">
      <t>タカダシ</t>
    </rPh>
    <phoneticPr fontId="10"/>
  </si>
  <si>
    <t>一般国道468号　首都圏中央連絡自動車道
(横浜湘南道路)</t>
  </si>
  <si>
    <t>一般国道468号　首都圏中央連絡自動車道
(金沢～戸塚)</t>
  </si>
  <si>
    <t>東広島廿日市道路</t>
  </si>
  <si>
    <t>首都圏中央連絡自動車道
(東金茂原道路)</t>
  </si>
  <si>
    <t>一般国道24号　城陽井手木津川バイパス</t>
  </si>
  <si>
    <t>横瀬拡幅</t>
  </si>
  <si>
    <t>一般国道357号　東京湾岸道路
(神奈川県区間)</t>
  </si>
  <si>
    <t>坂城更埴バイパス(延伸)</t>
  </si>
  <si>
    <t>峰延道路</t>
  </si>
  <si>
    <t>一般国道20号　新山梨環状道路
(広瀬～桜井)</t>
  </si>
  <si>
    <t>坂室バイパス</t>
  </si>
  <si>
    <t>一般国道20号　新山梨環状道路
(北部区間)</t>
  </si>
  <si>
    <t>九州横断自動車道 延岡線　嘉島JCT～矢部</t>
  </si>
  <si>
    <t>名古屋西～飛島</t>
  </si>
  <si>
    <t>長野</t>
  </si>
  <si>
    <t>大野油坂道路（大野東・和泉区間）</t>
  </si>
  <si>
    <t>富山</t>
  </si>
  <si>
    <t>能越自動車道</t>
  </si>
  <si>
    <t>岐阜</t>
  </si>
  <si>
    <t>宮古盛岡横断道路</t>
    <rPh sb="0" eb="2">
      <t>ミヤコ</t>
    </rPh>
    <rPh sb="2" eb="4">
      <t>モリオカ</t>
    </rPh>
    <rPh sb="4" eb="6">
      <t>オウダン</t>
    </rPh>
    <rPh sb="6" eb="8">
      <t>ドウロ</t>
    </rPh>
    <phoneticPr fontId="10"/>
  </si>
  <si>
    <t>恩納バイパス</t>
  </si>
  <si>
    <t>高崎安中拡幅</t>
  </si>
  <si>
    <t>一般国道475号　東海環状自動車道
(養老～北勢)</t>
  </si>
  <si>
    <t>愛知</t>
  </si>
  <si>
    <t>R2年内　能美市小杉町～小松市千代町　L=1.3km</t>
  </si>
  <si>
    <t>三陸沿岸道路（唐桑北～陸前高田）</t>
  </si>
  <si>
    <t>三重</t>
  </si>
  <si>
    <t>大和北道路（奈良北～奈良）</t>
  </si>
  <si>
    <t>H29予算要求
(上限額）</t>
    <rPh sb="3" eb="5">
      <t>ヨサン</t>
    </rPh>
    <rPh sb="6" eb="7">
      <t>ガイヨウ</t>
    </rPh>
    <rPh sb="9" eb="12">
      <t>ジョウゲンガク</t>
    </rPh>
    <phoneticPr fontId="10"/>
  </si>
  <si>
    <t>一般国道42号　熊野道路</t>
  </si>
  <si>
    <t>広瀬道路</t>
    <rPh sb="0" eb="2">
      <t>ヒロセ</t>
    </rPh>
    <rPh sb="2" eb="4">
      <t>ドウロ</t>
    </rPh>
    <phoneticPr fontId="10"/>
  </si>
  <si>
    <t>福井</t>
  </si>
  <si>
    <t>福島西道路（Ⅱ期）</t>
  </si>
  <si>
    <t>R2年度　津田IC～徳島東IC　L=2.8km</t>
  </si>
  <si>
    <t>一般国道158号　大野油坂道路
(大野東・和泉区間)</t>
  </si>
  <si>
    <t>滋賀</t>
  </si>
  <si>
    <t>愛媛</t>
  </si>
  <si>
    <t>大阪</t>
  </si>
  <si>
    <t>H8</t>
  </si>
  <si>
    <t>一般国道42号　串本太地道路</t>
  </si>
  <si>
    <t>大槌町</t>
    <rPh sb="0" eb="2">
      <t>オオヅチ</t>
    </rPh>
    <rPh sb="2" eb="3">
      <t>マチ</t>
    </rPh>
    <phoneticPr fontId="10"/>
  </si>
  <si>
    <t>島根</t>
  </si>
  <si>
    <t>鳥取</t>
  </si>
  <si>
    <t>奈良県・京都</t>
  </si>
  <si>
    <t>岡山</t>
  </si>
  <si>
    <t>津山南道路</t>
  </si>
  <si>
    <t>一般国道33号　松山外環状道路インター東線</t>
  </si>
  <si>
    <t>一般国道45号　三陸沿岸道路（気仙沼～唐桑南）</t>
  </si>
  <si>
    <t>熊本</t>
  </si>
  <si>
    <t>上武道路</t>
  </si>
  <si>
    <t>大分</t>
  </si>
  <si>
    <t>1.2（0.8）
※2</t>
  </si>
  <si>
    <t>一般国道45号　三陸沿岸道路（唐桑北～陸前高田）</t>
  </si>
  <si>
    <t>一般国道218号　五ヶ瀬高千穂道路</t>
  </si>
  <si>
    <t>新潟山形南部連絡道路</t>
  </si>
  <si>
    <t>佐賀大方道路</t>
  </si>
  <si>
    <t>沖縄</t>
  </si>
  <si>
    <t>一般国道58号　浦添拡幅</t>
  </si>
  <si>
    <t>茨城県・千葉</t>
  </si>
  <si>
    <t>1.9（1.5）
※2</t>
  </si>
  <si>
    <t>S53</t>
  </si>
  <si>
    <t>宮崎・鹿児島</t>
  </si>
  <si>
    <t>茨城県・埼玉</t>
  </si>
  <si>
    <t>群馬県・埼玉</t>
  </si>
  <si>
    <t>復興事業　箇所DB</t>
    <rPh sb="0" eb="2">
      <t>フッコウ</t>
    </rPh>
    <rPh sb="2" eb="4">
      <t>ジギョウ</t>
    </rPh>
    <rPh sb="5" eb="7">
      <t>カショ</t>
    </rPh>
    <phoneticPr fontId="10"/>
  </si>
  <si>
    <t>岐阜県・三重</t>
  </si>
  <si>
    <t>三重県・和歌山</t>
  </si>
  <si>
    <t>福岡県・大分</t>
  </si>
  <si>
    <t>油津夏井道路</t>
  </si>
  <si>
    <t>大阪府・和歌山</t>
    <rPh sb="2" eb="3">
      <t>フ</t>
    </rPh>
    <phoneticPr fontId="5"/>
  </si>
  <si>
    <t>新発田拡幅</t>
  </si>
  <si>
    <t>豊橋浜松道路
名豊道路</t>
  </si>
  <si>
    <t>福井県・岐阜県</t>
  </si>
  <si>
    <t>徳島県・香川県</t>
  </si>
  <si>
    <t>H29J</t>
  </si>
  <si>
    <t>青森県・岩手県</t>
  </si>
  <si>
    <t>両国拡幅</t>
  </si>
  <si>
    <t>一般国道45号　三陸沿岸道路（侍浜～階上）</t>
  </si>
  <si>
    <t>一般国道45号　三陸沿岸道路（吉浜～釜石）</t>
  </si>
  <si>
    <t>一般国道283号　釜石花巻道路（釜石～釜石西）</t>
  </si>
  <si>
    <t>大内白鳥バイパス</t>
  </si>
  <si>
    <t>福島県</t>
  </si>
  <si>
    <t>一般国道115号　相馬福島道路（相馬～相馬西）</t>
  </si>
  <si>
    <t>一般国道106号　宮古盛岡横断道路（宮古～箱石）</t>
  </si>
  <si>
    <t>一般国道113号　小国道路</t>
    <rPh sb="9" eb="11">
      <t>オグニ</t>
    </rPh>
    <rPh sb="11" eb="13">
      <t>ドウロ</t>
    </rPh>
    <phoneticPr fontId="5"/>
  </si>
  <si>
    <t>一般国道4号　矢板大田原バイパス</t>
    <rPh sb="9" eb="12">
      <t>オオタワラ</t>
    </rPh>
    <phoneticPr fontId="5"/>
  </si>
  <si>
    <t>一般国道116号　新潟西道路</t>
    <rPh sb="9" eb="11">
      <t>ニイガタ</t>
    </rPh>
    <rPh sb="11" eb="12">
      <t>ニシ</t>
    </rPh>
    <rPh sb="12" eb="14">
      <t>ドウロ</t>
    </rPh>
    <phoneticPr fontId="5"/>
  </si>
  <si>
    <t>一般国道168号　五條新宮道路
（風屋川津・宇宮原工区）</t>
  </si>
  <si>
    <t>滝室坂道路</t>
  </si>
  <si>
    <t>一般国道253号　十日町道路</t>
    <rPh sb="9" eb="12">
      <t>トウカマチ</t>
    </rPh>
    <rPh sb="12" eb="14">
      <t>ドウロ</t>
    </rPh>
    <phoneticPr fontId="5"/>
  </si>
  <si>
    <t>一般国道8号　六家立体</t>
    <rPh sb="7" eb="9">
      <t>ロッケ</t>
    </rPh>
    <phoneticPr fontId="5"/>
  </si>
  <si>
    <t>一般国道8号　松任拡幅</t>
    <rPh sb="7" eb="8">
      <t>マツ</t>
    </rPh>
    <rPh sb="8" eb="9">
      <t>ニン</t>
    </rPh>
    <phoneticPr fontId="5"/>
  </si>
  <si>
    <t>一般国道474号　水窪佐久間道路</t>
    <rPh sb="9" eb="11">
      <t>ミズクボ</t>
    </rPh>
    <rPh sb="11" eb="14">
      <t>サクマ</t>
    </rPh>
    <rPh sb="14" eb="16">
      <t>ドウロ</t>
    </rPh>
    <phoneticPr fontId="5"/>
  </si>
  <si>
    <t>一般国道24号　城陽井手木津川バイパス</t>
    <rPh sb="8" eb="10">
      <t>ジョウヨウ</t>
    </rPh>
    <rPh sb="10" eb="12">
      <t>イデ</t>
    </rPh>
    <rPh sb="12" eb="15">
      <t>キヅガワ</t>
    </rPh>
    <phoneticPr fontId="5"/>
  </si>
  <si>
    <t>洲本バイパス</t>
  </si>
  <si>
    <t>一般国道188号　藤生長野バイパス</t>
    <rPh sb="9" eb="11">
      <t>フジュウ</t>
    </rPh>
    <rPh sb="11" eb="13">
      <t>ナガノ</t>
    </rPh>
    <phoneticPr fontId="5"/>
  </si>
  <si>
    <t>徳島県・高知</t>
    <rPh sb="2" eb="3">
      <t>ケン</t>
    </rPh>
    <rPh sb="4" eb="6">
      <t>コウチ</t>
    </rPh>
    <phoneticPr fontId="5"/>
  </si>
  <si>
    <t>大方四万十道路</t>
  </si>
  <si>
    <t>新山梨環状道路
（広瀬～桜井）</t>
  </si>
  <si>
    <t>一般国道55号　海部野根道路</t>
    <rPh sb="8" eb="12">
      <t>カイフノネ</t>
    </rPh>
    <rPh sb="12" eb="14">
      <t>ドウロ</t>
    </rPh>
    <phoneticPr fontId="5"/>
  </si>
  <si>
    <t>四国横断自動車道阿南四万十線</t>
  </si>
  <si>
    <t>一般国道56号　大方四万十道路</t>
    <rPh sb="10" eb="13">
      <t>シマント</t>
    </rPh>
    <phoneticPr fontId="5"/>
  </si>
  <si>
    <t>宮城県</t>
    <rPh sb="2" eb="3">
      <t>ケン</t>
    </rPh>
    <phoneticPr fontId="5"/>
  </si>
  <si>
    <t>青崩峠道路</t>
  </si>
  <si>
    <t>熊本県・大分</t>
    <rPh sb="2" eb="3">
      <t>ケン</t>
    </rPh>
    <rPh sb="4" eb="6">
      <t>オオイタ</t>
    </rPh>
    <phoneticPr fontId="5"/>
  </si>
  <si>
    <t>一般国道220号　油津・夏井道路</t>
    <rPh sb="9" eb="11">
      <t>アブラツ</t>
    </rPh>
    <rPh sb="12" eb="14">
      <t>ナツイ</t>
    </rPh>
    <phoneticPr fontId="5"/>
  </si>
  <si>
    <t>門川日向拡幅</t>
  </si>
  <si>
    <t>一般国道39号　端野高野道路</t>
    <rPh sb="8" eb="10">
      <t>タンノ</t>
    </rPh>
    <rPh sb="10" eb="12">
      <t>タカノ</t>
    </rPh>
    <rPh sb="12" eb="14">
      <t>ドウロ</t>
    </rPh>
    <phoneticPr fontId="5"/>
  </si>
  <si>
    <t>一般国道8号　松任拡幅</t>
  </si>
  <si>
    <t>一般国道44号　尾幌糸魚沢道路</t>
    <rPh sb="8" eb="10">
      <t>オボロ</t>
    </rPh>
    <rPh sb="10" eb="13">
      <t>イトイザワ</t>
    </rPh>
    <rPh sb="14" eb="15">
      <t>タカミチ</t>
    </rPh>
    <phoneticPr fontId="5"/>
  </si>
  <si>
    <t>1.7（1.5）
※2</t>
  </si>
  <si>
    <t>淀川左岸線延伸部</t>
  </si>
  <si>
    <t>1.4（2.3）
※2</t>
  </si>
  <si>
    <t>全体事業費、Ｂ/Ｃは川島～大栄区間の合計値であり、埼玉県を含む。</t>
    <rPh sb="0" eb="2">
      <t>ゼンタイ</t>
    </rPh>
    <rPh sb="2" eb="5">
      <t>ジギョウヒ</t>
    </rPh>
    <rPh sb="10" eb="12">
      <t>カワシマ</t>
    </rPh>
    <rPh sb="13" eb="15">
      <t>タイエイ</t>
    </rPh>
    <rPh sb="15" eb="17">
      <t>クカン</t>
    </rPh>
    <rPh sb="18" eb="21">
      <t>ゴウケイチ</t>
    </rPh>
    <rPh sb="25" eb="27">
      <t>サイタマ</t>
    </rPh>
    <rPh sb="27" eb="28">
      <t>ケン</t>
    </rPh>
    <rPh sb="29" eb="30">
      <t>フク</t>
    </rPh>
    <phoneticPr fontId="5"/>
  </si>
  <si>
    <t>小松拡幅</t>
  </si>
  <si>
    <t>①</t>
  </si>
  <si>
    <t>全体事業費、Ｂ/Ｃは川島～大栄区間の合計値であり、埼玉県、千葉県を含む。</t>
    <rPh sb="0" eb="2">
      <t>ゼンタイ</t>
    </rPh>
    <rPh sb="2" eb="5">
      <t>ジギョウヒ</t>
    </rPh>
    <rPh sb="10" eb="12">
      <t>カワシマ</t>
    </rPh>
    <rPh sb="13" eb="15">
      <t>タイエイ</t>
    </rPh>
    <rPh sb="15" eb="17">
      <t>クカン</t>
    </rPh>
    <rPh sb="18" eb="21">
      <t>ゴウケイチ</t>
    </rPh>
    <rPh sb="25" eb="27">
      <t>サイタマ</t>
    </rPh>
    <rPh sb="27" eb="28">
      <t>ケン</t>
    </rPh>
    <rPh sb="29" eb="31">
      <t>チバ</t>
    </rPh>
    <rPh sb="31" eb="32">
      <t>ケン</t>
    </rPh>
    <rPh sb="33" eb="34">
      <t>フク</t>
    </rPh>
    <phoneticPr fontId="5"/>
  </si>
  <si>
    <t>残事業B/C=1.6</t>
  </si>
  <si>
    <t>Ｂ</t>
  </si>
  <si>
    <t>新山梨環状道路</t>
  </si>
  <si>
    <t>鈴鹿四日市道路</t>
  </si>
  <si>
    <t>1.1（0.6）
※2</t>
  </si>
  <si>
    <t>令和２年度予算　当初配分（案）【幹線道路ネットワーク整備】（内地）</t>
    <rPh sb="0" eb="2">
      <t>レイワ</t>
    </rPh>
    <rPh sb="3" eb="5">
      <t>ネンド</t>
    </rPh>
    <rPh sb="5" eb="7">
      <t>ヨサン</t>
    </rPh>
    <rPh sb="8" eb="10">
      <t>トウショ</t>
    </rPh>
    <rPh sb="10" eb="12">
      <t>ハイブン</t>
    </rPh>
    <rPh sb="13" eb="14">
      <t>アン</t>
    </rPh>
    <rPh sb="16" eb="18">
      <t>カンセン</t>
    </rPh>
    <rPh sb="18" eb="20">
      <t>ドウロ</t>
    </rPh>
    <rPh sb="26" eb="28">
      <t>セイビ</t>
    </rPh>
    <rPh sb="30" eb="32">
      <t>ナイチ</t>
    </rPh>
    <phoneticPr fontId="10"/>
  </si>
  <si>
    <t>南九州西回り自動車道</t>
  </si>
  <si>
    <t>事業主体</t>
    <rPh sb="0" eb="2">
      <t>ジギョウ</t>
    </rPh>
    <rPh sb="2" eb="4">
      <t>シュタイ</t>
    </rPh>
    <phoneticPr fontId="10"/>
  </si>
  <si>
    <t>大津熊本道路（合志～熊本）</t>
  </si>
  <si>
    <t>路線名</t>
    <rPh sb="0" eb="3">
      <t>ロセンメイ</t>
    </rPh>
    <phoneticPr fontId="10"/>
  </si>
  <si>
    <t>1.6（1.1）
※2</t>
  </si>
  <si>
    <t>号線</t>
    <rPh sb="0" eb="2">
      <t>ゴウセン</t>
    </rPh>
    <phoneticPr fontId="10"/>
  </si>
  <si>
    <t>規格</t>
    <rPh sb="0" eb="2">
      <t>キカク</t>
    </rPh>
    <phoneticPr fontId="10"/>
  </si>
  <si>
    <t>都道府県</t>
    <rPh sb="0" eb="4">
      <t>トドウフケン</t>
    </rPh>
    <phoneticPr fontId="10"/>
  </si>
  <si>
    <t>延長</t>
    <rPh sb="0" eb="2">
      <t>エンチョウ</t>
    </rPh>
    <phoneticPr fontId="10"/>
  </si>
  <si>
    <t>事業
着手
年度</t>
    <rPh sb="0" eb="2">
      <t>ジギョウ</t>
    </rPh>
    <rPh sb="3" eb="5">
      <t>チャクシュ</t>
    </rPh>
    <rPh sb="6" eb="8">
      <t>ネンド</t>
    </rPh>
    <phoneticPr fontId="10"/>
  </si>
  <si>
    <t>供用予定</t>
    <rPh sb="0" eb="2">
      <t>キョウヨウ</t>
    </rPh>
    <rPh sb="2" eb="4">
      <t>ヨテイ</t>
    </rPh>
    <phoneticPr fontId="10"/>
  </si>
  <si>
    <t>直近
評価
年度</t>
    <rPh sb="0" eb="2">
      <t>チョッキン</t>
    </rPh>
    <rPh sb="3" eb="5">
      <t>ヒョウカ</t>
    </rPh>
    <rPh sb="6" eb="8">
      <t>ネンド</t>
    </rPh>
    <phoneticPr fontId="10"/>
  </si>
  <si>
    <t>R2年度
当初配分</t>
    <rPh sb="2" eb="4">
      <t>ネンド</t>
    </rPh>
    <rPh sb="5" eb="7">
      <t>トウショ</t>
    </rPh>
    <rPh sb="7" eb="9">
      <t>ハイブン</t>
    </rPh>
    <phoneticPr fontId="10"/>
  </si>
  <si>
    <t>（km）</t>
  </si>
  <si>
    <t>東北地方整備局</t>
  </si>
  <si>
    <t>東北縦貫自動車道八戸線に並行</t>
  </si>
  <si>
    <t>都南川目道路</t>
  </si>
  <si>
    <t>天間林道路</t>
  </si>
  <si>
    <t>Ａ’</t>
  </si>
  <si>
    <t>田鶴浜七尾道路</t>
  </si>
  <si>
    <t>静岡県・愛知県</t>
    <rPh sb="2" eb="3">
      <t>ケン</t>
    </rPh>
    <rPh sb="6" eb="7">
      <t>ケン</t>
    </rPh>
    <phoneticPr fontId="5"/>
  </si>
  <si>
    <t>久慈北道路</t>
  </si>
  <si>
    <t>R4年内　七戸IC～（仮称）天間林（２）IC　L=8.3km</t>
  </si>
  <si>
    <t>地高</t>
  </si>
  <si>
    <t>R1</t>
  </si>
  <si>
    <t>坂城更埴バイパス（坂城町区間）</t>
  </si>
  <si>
    <t>湾岸千葉地区改良（蘇我地区）</t>
  </si>
  <si>
    <t>柏浮田道路</t>
  </si>
  <si>
    <t>H29</t>
  </si>
  <si>
    <t>1.1（1.7）
※2</t>
  </si>
  <si>
    <t>春日部古河バイパス</t>
  </si>
  <si>
    <t>奥入瀬（青橅山）バイパス</t>
  </si>
  <si>
    <t>水沢東バイパス</t>
  </si>
  <si>
    <t>S39</t>
  </si>
  <si>
    <t>S60</t>
  </si>
  <si>
    <t>首都圏中央連絡自動車道
(五霞～つくば)</t>
  </si>
  <si>
    <t>R7年度　奥州市水沢真城字東大深沢～奥州市水沢姉体町　L=2.7km
※用地買収が順調に進んだ場合</t>
  </si>
  <si>
    <t>H27</t>
  </si>
  <si>
    <t>豊橋浜松道路</t>
  </si>
  <si>
    <t>北上拡幅</t>
  </si>
  <si>
    <t>東海環状自動車道
(関～養老)</t>
  </si>
  <si>
    <t>R5年度　北上市相去町字笹長根～北上市相去町平林　L=3.0km
※用地買収が順調に進んだ場合</t>
  </si>
  <si>
    <t>湖北バイパス</t>
  </si>
  <si>
    <t>北上花巻道路</t>
  </si>
  <si>
    <t>豊橋バイパス</t>
  </si>
  <si>
    <t>R2</t>
  </si>
  <si>
    <t>盛岡西バイパス</t>
  </si>
  <si>
    <t>対象：１
対象外:2</t>
    <rPh sb="0" eb="2">
      <t>タイショウ</t>
    </rPh>
    <rPh sb="5" eb="8">
      <t>タイショウガイ</t>
    </rPh>
    <phoneticPr fontId="10"/>
  </si>
  <si>
    <t>鳥取西道路</t>
  </si>
  <si>
    <t>R7年度　盛岡市本宮字泉屋敷～盛岡市上厨川字前潟　L=3.6km
※大規模橋梁等が順調に進んだ場合</t>
  </si>
  <si>
    <t>新湘南バイパス</t>
  </si>
  <si>
    <t>宮古盛岡横断道路</t>
  </si>
  <si>
    <t>田鎖蟇目道路</t>
  </si>
  <si>
    <t>5.0（1.002）
※2</t>
  </si>
  <si>
    <t>築館バイパス</t>
  </si>
  <si>
    <t>中村宿毛道路</t>
  </si>
  <si>
    <t>仙台拡幅</t>
  </si>
  <si>
    <t>長野・静岡</t>
  </si>
  <si>
    <t>H1</t>
  </si>
  <si>
    <t>R2年秋頃　仙台市宮城野区燕沢～仙台市宮城野区鶴ヶ谷　L=1.8km</t>
  </si>
  <si>
    <t>古川東バイパス</t>
  </si>
  <si>
    <t>H2</t>
  </si>
  <si>
    <t>R7年度　大崎市古川宮内～大崎市古川稲葉　L=1.6km
※用地買収が順調に進んだ場合</t>
  </si>
  <si>
    <t>日本海沿岸東北自動車道に並行</t>
  </si>
  <si>
    <t>一般国道2号　大阪湾岸道路西伸部
（六甲アイランド北～駒栄）</t>
  </si>
  <si>
    <t>鷹巣大館道路(Ⅱ期)</t>
  </si>
  <si>
    <t>東京湾岸道路
(神奈川県区間)</t>
  </si>
  <si>
    <t>H19</t>
  </si>
  <si>
    <t>矢本石巻道路</t>
  </si>
  <si>
    <t>H25</t>
  </si>
  <si>
    <t>R5年度　（仮称）小繋IC～（仮称）今泉IC　L=4.5km　
※トンネル工事が順調に進んだ場合</t>
  </si>
  <si>
    <t>大村拡幅</t>
  </si>
  <si>
    <t>1.9（0.9）
※2</t>
  </si>
  <si>
    <t>R4年度　新庄市大字升形～最上郡戸沢村津谷　L=6.0km</t>
  </si>
  <si>
    <t>横堀道路</t>
  </si>
  <si>
    <t>学研都市連絡道路</t>
  </si>
  <si>
    <t>H31概算要求
（国費百万円単位）
⓪</t>
    <rPh sb="3" eb="5">
      <t>ガイサン</t>
    </rPh>
    <rPh sb="5" eb="7">
      <t>ヨウキュウ</t>
    </rPh>
    <rPh sb="9" eb="11">
      <t>コクヒ</t>
    </rPh>
    <rPh sb="11" eb="13">
      <t>ヒャクマン</t>
    </rPh>
    <rPh sb="13" eb="14">
      <t>エン</t>
    </rPh>
    <rPh sb="14" eb="16">
      <t>タンイ</t>
    </rPh>
    <phoneticPr fontId="10"/>
  </si>
  <si>
    <t>2.2（1.6）
※2</t>
  </si>
  <si>
    <t>R7年度　（仮称）下院内IC～雄勝こまちIC　L=3.7km　
※用地買収、埋蔵文化財調査、トンネル工事が順調に進んだ場合</t>
  </si>
  <si>
    <t>福知山道路</t>
  </si>
  <si>
    <t>1.2（1.1）
※2</t>
  </si>
  <si>
    <t>真室川雄勝道路</t>
  </si>
  <si>
    <t>1.2（1.01）
※2</t>
  </si>
  <si>
    <t>H3</t>
  </si>
  <si>
    <t>R6年度　秋田市河辺和田字坂本北～秋田市河辺和田字和田　L=1.4km
※用地買収が順調に進んだ場合</t>
  </si>
  <si>
    <t>東北中央自動車道</t>
  </si>
  <si>
    <t>～H29まで</t>
  </si>
  <si>
    <t>東根～尾花沢</t>
  </si>
  <si>
    <t>直轄高速</t>
  </si>
  <si>
    <t>S54</t>
  </si>
  <si>
    <t>H10</t>
  </si>
  <si>
    <t>日本海沿岸東北自動車道</t>
  </si>
  <si>
    <t>空港道路</t>
  </si>
  <si>
    <t>H21</t>
  </si>
  <si>
    <t>新潟西道路</t>
  </si>
  <si>
    <t>R2年内　酒田みなとIC～（仮称）遊佐比子IC　L=5.5km
R5年度　（仮称）遊佐比子IC～（仮称）遊佐鳥海IC　L=6.5km</t>
  </si>
  <si>
    <t>1.8（1.6）
※2</t>
  </si>
  <si>
    <t>多賀城市</t>
    <rPh sb="0" eb="4">
      <t>タガジョウシ</t>
    </rPh>
    <phoneticPr fontId="10"/>
  </si>
  <si>
    <t>牛久土浦バイパス(Ⅲ期)</t>
  </si>
  <si>
    <t>芦北出水道路</t>
  </si>
  <si>
    <t>朝日温海道路</t>
  </si>
  <si>
    <t>新庄金山道路</t>
  </si>
  <si>
    <t>R7年度　（仮称）昭和IC～（仮称）金山IC　L=5.8km
※用地買収、トンネル工事が順調に進んだ場合</t>
  </si>
  <si>
    <t>倶知安余市道路（倶知安～共和）</t>
  </si>
  <si>
    <t>泉田道路</t>
  </si>
  <si>
    <t>七尾バイパス</t>
  </si>
  <si>
    <t>R4年度　（仮称）新庄北IC～（仮称）昭和IC　L=8.2km</t>
  </si>
  <si>
    <t>金山道路</t>
  </si>
  <si>
    <t>1.2（1.3）
※2</t>
  </si>
  <si>
    <t>新庄古口道路</t>
  </si>
  <si>
    <t>高屋道路</t>
  </si>
  <si>
    <t>H18</t>
  </si>
  <si>
    <t>R6年度　最上郡戸沢村古口　L=3.4km
※トンネル工事が順調に進んだ場合</t>
  </si>
  <si>
    <t>山形中山道路</t>
  </si>
  <si>
    <t>R5年度　長井市大字今泉～南陽市大字竹原　L=7.2km　</t>
  </si>
  <si>
    <t>八箇峠道路</t>
  </si>
  <si>
    <t>小国道路</t>
  </si>
  <si>
    <t>R3年度　岩瀬郡鏡石町久来石～鏡石町中央　L=2.2km　　</t>
  </si>
  <si>
    <t>伊達拡幅</t>
  </si>
  <si>
    <t>S56</t>
  </si>
  <si>
    <t>富山外郭環状道路</t>
  </si>
  <si>
    <t>R5年度　伊達郡国見町大字藤田～国見町大字石母田　L=1.6km</t>
  </si>
  <si>
    <t>沖縄総合事務局</t>
  </si>
  <si>
    <t>H23</t>
  </si>
  <si>
    <t>会津縦貫南道路</t>
  </si>
  <si>
    <t>都城道路(Ⅱ期)</t>
  </si>
  <si>
    <t>R7年度　南会津郡下郷町大字高陦～塩生　L=8.3km
※トンネル工事が順調に進んだ場合</t>
  </si>
  <si>
    <t>関東地方整備局
・東日本高速（株）</t>
  </si>
  <si>
    <t>東関東自動車道水戸線</t>
  </si>
  <si>
    <t>東京都</t>
    <rPh sb="2" eb="3">
      <t>ト</t>
    </rPh>
    <phoneticPr fontId="5"/>
  </si>
  <si>
    <t>岩手</t>
    <rPh sb="0" eb="2">
      <t>イワテ</t>
    </rPh>
    <phoneticPr fontId="4"/>
  </si>
  <si>
    <t>関東地方整備局</t>
  </si>
  <si>
    <t>H7</t>
  </si>
  <si>
    <t>茨城西部・宇都宮広域連絡道路</t>
  </si>
  <si>
    <t>百里飛行場連絡道路</t>
  </si>
  <si>
    <t>千代田石岡バイパス</t>
  </si>
  <si>
    <t>牛久土浦バイパス</t>
  </si>
  <si>
    <t>H4</t>
  </si>
  <si>
    <t>福岡県・熊本県</t>
    <rPh sb="2" eb="3">
      <t>ケン</t>
    </rPh>
    <rPh sb="6" eb="7">
      <t>ケン</t>
    </rPh>
    <phoneticPr fontId="5"/>
  </si>
  <si>
    <t>牛久土浦バイパス（Ⅱ期）</t>
  </si>
  <si>
    <t>その他</t>
    <rPh sb="2" eb="3">
      <t>タ</t>
    </rPh>
    <phoneticPr fontId="10"/>
  </si>
  <si>
    <t>H26</t>
  </si>
  <si>
    <t>泉郷道路</t>
  </si>
  <si>
    <t>東海拡幅</t>
  </si>
  <si>
    <t>一般国道39号　端野高野道路</t>
  </si>
  <si>
    <t>協和バイパス</t>
  </si>
  <si>
    <t>桜川筑西ＩＣ関連(延伸)</t>
  </si>
  <si>
    <t>豊橋東バイパス</t>
  </si>
  <si>
    <t>相馬福島道路（霊山～福島）</t>
    <rPh sb="7" eb="9">
      <t>リョウゼン</t>
    </rPh>
    <rPh sb="10" eb="12">
      <t>フクシマ</t>
    </rPh>
    <phoneticPr fontId="39"/>
  </si>
  <si>
    <t>厚木秦野道路
（伊勢原西～秦野中井）</t>
  </si>
  <si>
    <t>一般国道4号　北上花巻道路</t>
  </si>
  <si>
    <t>潮来バイパス</t>
  </si>
  <si>
    <t>H6</t>
  </si>
  <si>
    <t>首都圏中央連絡自動車道
(つくば～大栄)</t>
  </si>
  <si>
    <t>矢板拡幅</t>
  </si>
  <si>
    <t>矢板大田原バイパス</t>
  </si>
  <si>
    <t>一般国道57号　大津熊本道路（合志～熊本）</t>
  </si>
  <si>
    <t>MIN 320億ベース</t>
    <rPh sb="7" eb="8">
      <t>オク</t>
    </rPh>
    <phoneticPr fontId="10"/>
  </si>
  <si>
    <t>熊谷渋川連絡道路</t>
  </si>
  <si>
    <t>S45</t>
  </si>
  <si>
    <t>上信自動車道</t>
  </si>
  <si>
    <t>富沢～六郷</t>
  </si>
  <si>
    <t>R2年度　御殿場市水土野～御殿場市中畑　L=2.5km</t>
  </si>
  <si>
    <t>渋川西バイパス</t>
  </si>
  <si>
    <t>綾戸バイパス</t>
  </si>
  <si>
    <t>帯広・広尾自動車道</t>
  </si>
  <si>
    <t>－※3</t>
  </si>
  <si>
    <t>1.2（0.7）
※2</t>
  </si>
  <si>
    <t>群馬大橋拡幅</t>
  </si>
  <si>
    <t>本庄道路</t>
  </si>
  <si>
    <t>前橋笠懸道路</t>
  </si>
  <si>
    <t>東埼玉道路</t>
  </si>
  <si>
    <t>保土ヶ谷バイパス</t>
  </si>
  <si>
    <t>佐賀唐津道路</t>
  </si>
  <si>
    <t>東埼玉道路（八潮～松伏）</t>
  </si>
  <si>
    <t>関東地方整備局
・首都高速（株）</t>
  </si>
  <si>
    <t>茂辺地木古内道路</t>
  </si>
  <si>
    <t>新大宮上尾道路</t>
  </si>
  <si>
    <t>2.4（2.4）
※2</t>
  </si>
  <si>
    <t>城陽井手木津川バイパス</t>
  </si>
  <si>
    <t>中部縦貫自動車道</t>
  </si>
  <si>
    <t>新大宮上尾道路
（与野～上尾南）</t>
  </si>
  <si>
    <t>上尾道路</t>
  </si>
  <si>
    <t>上尾道路(Ⅱ期)</t>
  </si>
  <si>
    <t>与野大宮道路</t>
  </si>
  <si>
    <t>成田拡幅</t>
  </si>
  <si>
    <t>三遠南信自動車道</t>
  </si>
  <si>
    <t>北千葉拡幅</t>
  </si>
  <si>
    <t>S46</t>
  </si>
  <si>
    <t>東京外かく環状道路
(千葉県区間)</t>
  </si>
  <si>
    <t>路線名</t>
    <rPh sb="0" eb="2">
      <t>ロセン</t>
    </rPh>
    <rPh sb="2" eb="3">
      <t>メイ</t>
    </rPh>
    <phoneticPr fontId="10"/>
  </si>
  <si>
    <t>2.2（1.5）
※2</t>
  </si>
  <si>
    <t>北千葉道路</t>
  </si>
  <si>
    <t>R4年度　清武南IC～日南北郷IC　L=17.8km
※引き続き、芳ノ元トンネル周辺の地すべり対策が順調に進捗した場合</t>
  </si>
  <si>
    <t>広島西道路</t>
  </si>
  <si>
    <t>首都圏中央連絡自動車道
(大栄～横芝)</t>
  </si>
  <si>
    <t>910億ベース</t>
    <rPh sb="3" eb="4">
      <t>オク</t>
    </rPh>
    <phoneticPr fontId="10"/>
  </si>
  <si>
    <t>R6年度　大栄JCT～松尾横芝IC　 L=18.5㎞
※財投活用による整備加速箇所（用地取得等が順調な場合）</t>
  </si>
  <si>
    <t>島根県</t>
    <rPh sb="2" eb="3">
      <t>ケン</t>
    </rPh>
    <phoneticPr fontId="5"/>
  </si>
  <si>
    <t>首都圏中央連絡自動車道
(茂原～木更津)</t>
  </si>
  <si>
    <t>関越～東名</t>
  </si>
  <si>
    <t>東九州自動車道に並行</t>
  </si>
  <si>
    <t>新宿拡幅</t>
  </si>
  <si>
    <t>亀戸小松川立体</t>
  </si>
  <si>
    <t>R2年春頃　緑一丁目交差点左折専用レーン</t>
  </si>
  <si>
    <t>柏崎バイパス</t>
  </si>
  <si>
    <t>整備
局名</t>
    <rPh sb="0" eb="2">
      <t>セイビ</t>
    </rPh>
    <rPh sb="3" eb="4">
      <t>キョク</t>
    </rPh>
    <rPh sb="4" eb="5">
      <t>ナ</t>
    </rPh>
    <phoneticPr fontId="10"/>
  </si>
  <si>
    <t>H14</t>
  </si>
  <si>
    <t>S47</t>
  </si>
  <si>
    <t>日野バイパス（延伸）Ⅱ期</t>
  </si>
  <si>
    <t>H9</t>
  </si>
  <si>
    <t>R2年度　豊岡南IC～日高IC L=6.1km</t>
  </si>
  <si>
    <t>1.5（1.3）
※2</t>
  </si>
  <si>
    <t>S50</t>
  </si>
  <si>
    <t>S43</t>
  </si>
  <si>
    <t>鷹ノ巣道路</t>
  </si>
  <si>
    <t>1.2（1.4）
※2</t>
  </si>
  <si>
    <t>関東地方整備局
・中日本高速（株）</t>
  </si>
  <si>
    <t>1.8（1.5）
※2</t>
  </si>
  <si>
    <t>厚木秦野道路</t>
  </si>
  <si>
    <t>R3年度　秦野市 L=0.8㎞</t>
    <rPh sb="5" eb="8">
      <t>ハダノシ</t>
    </rPh>
    <phoneticPr fontId="37"/>
  </si>
  <si>
    <t>十日町道路</t>
  </si>
  <si>
    <t>豊岡道路（Ⅱ期）</t>
  </si>
  <si>
    <t>福岡県</t>
    <rPh sb="2" eb="3">
      <t>ケン</t>
    </rPh>
    <phoneticPr fontId="5"/>
  </si>
  <si>
    <t>都筑青葉地区環境整備</t>
  </si>
  <si>
    <t>首都圏中央連絡自動車道
(横浜湘南道路)</t>
  </si>
  <si>
    <t>近畿自動車道紀勢線に並行</t>
  </si>
  <si>
    <t>首都圏中央連絡自動車道
(金沢～戸塚)</t>
  </si>
  <si>
    <t>R7年度　釜利谷JCT～（仮称）戸塚IC　  L=8.9㎞
※財投活用による整備加速箇所</t>
  </si>
  <si>
    <t>近畿地方整備局
・阪神高速（株）</t>
  </si>
  <si>
    <t>中部横断自動車道</t>
  </si>
  <si>
    <t>新山梨環状道路
(北部区間)</t>
  </si>
  <si>
    <t>日南・志布志道路</t>
  </si>
  <si>
    <t xml:space="preserve">R2年度　大月市　L=1.5km </t>
  </si>
  <si>
    <t>一般国道45号復興</t>
    <rPh sb="0" eb="2">
      <t>イッパン</t>
    </rPh>
    <rPh sb="2" eb="4">
      <t>コクドウ</t>
    </rPh>
    <rPh sb="6" eb="7">
      <t>ゴウ</t>
    </rPh>
    <rPh sb="7" eb="9">
      <t>フッコウ</t>
    </rPh>
    <phoneticPr fontId="10"/>
  </si>
  <si>
    <t>上石田改良</t>
  </si>
  <si>
    <t>愛知県</t>
    <rPh sb="2" eb="3">
      <t>ケン</t>
    </rPh>
    <phoneticPr fontId="5"/>
  </si>
  <si>
    <t>長野東バイパス</t>
  </si>
  <si>
    <t>鳥取県</t>
    <rPh sb="2" eb="3">
      <t>ケン</t>
    </rPh>
    <phoneticPr fontId="5"/>
  </si>
  <si>
    <t xml:space="preserve">R2年度　長野市（車道部）  L=2.8㎞ </t>
  </si>
  <si>
    <t>野尻IC関連</t>
  </si>
  <si>
    <t>寺田拡幅</t>
  </si>
  <si>
    <t>奈川渡改良</t>
  </si>
  <si>
    <t>八十里越</t>
  </si>
  <si>
    <t>栗ノ木道路</t>
  </si>
  <si>
    <t>空港津山道路</t>
  </si>
  <si>
    <t>紫竹山道路</t>
  </si>
  <si>
    <t>佐賀県・長崎県</t>
    <rPh sb="2" eb="3">
      <t>ケン</t>
    </rPh>
    <rPh sb="6" eb="7">
      <t>ケン</t>
    </rPh>
    <phoneticPr fontId="5"/>
  </si>
  <si>
    <t>糸魚川東バイパス</t>
  </si>
  <si>
    <t>白根バイパス</t>
  </si>
  <si>
    <t>六日町バイパス</t>
  </si>
  <si>
    <t>R3年夏迄　南魚沼市余川　L=0.8km</t>
  </si>
  <si>
    <t>七飯～大沼</t>
  </si>
  <si>
    <t>R3年内　魚沼市十日町～魚沼市虫野　L=1.0km</t>
  </si>
  <si>
    <t>1.2（1.8）
※2</t>
  </si>
  <si>
    <t>上新バイパス</t>
  </si>
  <si>
    <t>新潟東西道路</t>
  </si>
  <si>
    <t>吉田バイパス</t>
  </si>
  <si>
    <t>野根安倉道路</t>
  </si>
  <si>
    <t>上越三和道路</t>
  </si>
  <si>
    <t>1.1（0.7）
※2</t>
  </si>
  <si>
    <t>高岡環状道路</t>
  </si>
  <si>
    <t>六家立体</t>
  </si>
  <si>
    <t>富山高山連絡道路</t>
  </si>
  <si>
    <t>小松バイパス</t>
  </si>
  <si>
    <t>阿南道路</t>
  </si>
  <si>
    <t>加賀拡幅</t>
  </si>
  <si>
    <t>海側幹線（今町～鞍月）</t>
  </si>
  <si>
    <t>金沢東部環状道路</t>
  </si>
  <si>
    <t>1.1（1.2）
※2</t>
  </si>
  <si>
    <t>甲賀湖南道路</t>
  </si>
  <si>
    <t>宮古盛岡横断道路（平津戸・岩井～松草）</t>
  </si>
  <si>
    <t>大和御所道路</t>
  </si>
  <si>
    <t>R4年夏迄　（仮称）三井IC～のと里山空港IC　L=4.7㎞</t>
  </si>
  <si>
    <t>中部地方整備局</t>
  </si>
  <si>
    <t>北条道路</t>
  </si>
  <si>
    <t>桜沢改良</t>
  </si>
  <si>
    <t>1.2（1.2）
※2</t>
  </si>
  <si>
    <t>瑞浪恵那道路（恵那工区）</t>
  </si>
  <si>
    <t>松阪多気バイパス</t>
  </si>
  <si>
    <t>岐大バイパス</t>
  </si>
  <si>
    <t>関ヶ原バイパス</t>
  </si>
  <si>
    <t>高山下呂連絡道路</t>
  </si>
  <si>
    <t>石浦バイパス</t>
  </si>
  <si>
    <t>R2年度　高山市久々野町久々野～高山市一之宮町　L=4.7km</t>
  </si>
  <si>
    <t>美濃加茂バイパス</t>
  </si>
  <si>
    <t>大和改良</t>
  </si>
  <si>
    <t>今宿道路</t>
  </si>
  <si>
    <t>岡垣バイパス</t>
  </si>
  <si>
    <t>R2年度　郡上市大和町万場～郡上市白鳥町中津屋　L=1.km</t>
  </si>
  <si>
    <t>S40</t>
  </si>
  <si>
    <t>新居浜バイパス</t>
  </si>
  <si>
    <t>中部地方整備局
・中日本高速（株）</t>
  </si>
  <si>
    <t>東海環状自動車道</t>
  </si>
  <si>
    <t>東海環状自動車道
(土岐～関)</t>
  </si>
  <si>
    <t>1.4（2.1）
※2</t>
  </si>
  <si>
    <t>R6年度　山県IC～大野神戸IC　L=18.5km
※財投活用による整備加速箇所</t>
  </si>
  <si>
    <t>高知南国道路</t>
  </si>
  <si>
    <t>東海環状自動車道
(養老～北勢)</t>
  </si>
  <si>
    <t>伊豆縦貫自動車道</t>
  </si>
  <si>
    <t>静岡東西道路</t>
  </si>
  <si>
    <t>中国地方整備局
・広島県・広島市
・広島高速道路公社</t>
  </si>
  <si>
    <t>島田金谷バイパス</t>
  </si>
  <si>
    <t>東駿河湾環状道路（沼津岡宮～愛鷹）</t>
  </si>
  <si>
    <t>東北</t>
    <rPh sb="0" eb="2">
      <t>トウホク</t>
    </rPh>
    <phoneticPr fontId="10"/>
  </si>
  <si>
    <t>須走道路</t>
  </si>
  <si>
    <t>登米市</t>
    <rPh sb="0" eb="3">
      <t>トメシ</t>
    </rPh>
    <phoneticPr fontId="10"/>
  </si>
  <si>
    <t>R2年度　駿東郡小山町須走～御殿場市水土野　L=2.7km</t>
  </si>
  <si>
    <t>2.0（2.3）
※2</t>
  </si>
  <si>
    <t>御殿場バイパス
(西区間)</t>
  </si>
  <si>
    <t>富士改良</t>
  </si>
  <si>
    <t>裾野バイパス</t>
  </si>
  <si>
    <t>佐久間道路・三遠道路</t>
  </si>
  <si>
    <t>水窪佐久間道路</t>
  </si>
  <si>
    <t>S55</t>
  </si>
  <si>
    <t>S42</t>
  </si>
  <si>
    <t>黒崎道路</t>
  </si>
  <si>
    <t>大阪湾岸道路西伸部</t>
  </si>
  <si>
    <t>三陸沿岸道路（田老～岩泉）</t>
  </si>
  <si>
    <t>豊田北バイパス</t>
  </si>
  <si>
    <t>島原道路</t>
  </si>
  <si>
    <t>2.4（3.4）
※2</t>
  </si>
  <si>
    <t>北勢バイパス</t>
  </si>
  <si>
    <t>8.9（2.0）
※2</t>
  </si>
  <si>
    <t>熊野道路</t>
  </si>
  <si>
    <t>R3年夏頃　尾鷲北IC～尾鷲南IC　L=5.4km</t>
  </si>
  <si>
    <t>近畿地方整備局
・西日本高速（株）
・阪神高速（株）</t>
  </si>
  <si>
    <t>紀宝熊野道路</t>
  </si>
  <si>
    <t>東海環状自動車道
(北勢～四日市)</t>
  </si>
  <si>
    <t>北海道横断自動車道　本別～釧路</t>
  </si>
  <si>
    <t>大野油坂道路（和泉・油坂区間）</t>
  </si>
  <si>
    <t>H24嵩上率</t>
    <rPh sb="3" eb="5">
      <t>カサア</t>
    </rPh>
    <rPh sb="5" eb="6">
      <t>リツ</t>
    </rPh>
    <phoneticPr fontId="10"/>
  </si>
  <si>
    <t>R4年度　高岡郡越知町越知丙～高岡郡越知町越知丁　L=1.8km
※トンネル工事が順調に進捗した場合</t>
  </si>
  <si>
    <t>2.2（3.5）
※2</t>
  </si>
  <si>
    <t>三陸</t>
    <rPh sb="0" eb="2">
      <t>サンリク</t>
    </rPh>
    <phoneticPr fontId="10"/>
  </si>
  <si>
    <t>新宮紀宝道路</t>
  </si>
  <si>
    <t>栗東水口道路Ⅱ</t>
  </si>
  <si>
    <t>塩津バイパス</t>
  </si>
  <si>
    <t>湖西道路（真野～坂本北）</t>
  </si>
  <si>
    <t>信楽道路</t>
  </si>
  <si>
    <t>京都西立体交差</t>
  </si>
  <si>
    <t>精華拡幅</t>
  </si>
  <si>
    <t>大宮峰山道路</t>
  </si>
  <si>
    <t>木津東バイパス</t>
  </si>
  <si>
    <t>鳥取豊岡宮津自動車道</t>
    <rPh sb="6" eb="9">
      <t>ジドウシャ</t>
    </rPh>
    <phoneticPr fontId="36"/>
  </si>
  <si>
    <t>和歌山岬道路</t>
  </si>
  <si>
    <t>清滝生駒道路</t>
  </si>
  <si>
    <t>神戸西バイパス</t>
  </si>
  <si>
    <t>相生有年道路</t>
  </si>
  <si>
    <t>笠波峠除雪拡幅</t>
  </si>
  <si>
    <t>1.2（2.2）
※2</t>
  </si>
  <si>
    <t>一般国道56号　大方四万十道路</t>
  </si>
  <si>
    <t>日高豊岡南道路</t>
  </si>
  <si>
    <t>大和北道路</t>
  </si>
  <si>
    <t>相馬福島道路（相馬～相馬西）</t>
  </si>
  <si>
    <t>南阪奈道路</t>
  </si>
  <si>
    <t>大和高田バイパス</t>
  </si>
  <si>
    <t>五條新宮道路</t>
  </si>
  <si>
    <t>佐賀県</t>
    <rPh sb="2" eb="3">
      <t>ケン</t>
    </rPh>
    <phoneticPr fontId="5"/>
  </si>
  <si>
    <t>十津川道路（Ⅱ期）</t>
  </si>
  <si>
    <t>長殿道路</t>
  </si>
  <si>
    <t>冷水拡幅</t>
  </si>
  <si>
    <t>五條新宮道路
（風屋川津・宇宮原工区）</t>
  </si>
  <si>
    <t>串本太地道路</t>
  </si>
  <si>
    <t>新宮道路</t>
  </si>
  <si>
    <t>1.4（0.7）
※2</t>
  </si>
  <si>
    <t>田辺西バイパス</t>
  </si>
  <si>
    <t>R4年度　有田市野～新堂南 L=0.2km</t>
    <rPh sb="3" eb="4">
      <t>ド</t>
    </rPh>
    <rPh sb="5" eb="7">
      <t>アリタ</t>
    </rPh>
    <rPh sb="7" eb="9">
      <t>イチノ</t>
    </rPh>
    <rPh sb="10" eb="12">
      <t>シンドウ</t>
    </rPh>
    <rPh sb="12" eb="13">
      <t>ミナミ</t>
    </rPh>
    <phoneticPr fontId="37"/>
  </si>
  <si>
    <t>南三陸道路</t>
  </si>
  <si>
    <t>1.5（1.5）
※2</t>
  </si>
  <si>
    <t>R3年度　和歌山県海南市冷水～藤白 L=0.7km</t>
    <rPh sb="3" eb="4">
      <t>ド</t>
    </rPh>
    <rPh sb="5" eb="9">
      <t>ワカヤマケン</t>
    </rPh>
    <rPh sb="9" eb="12">
      <t>カイナンシ</t>
    </rPh>
    <rPh sb="12" eb="14">
      <t>シミズ</t>
    </rPh>
    <rPh sb="15" eb="16">
      <t>フジ</t>
    </rPh>
    <rPh sb="16" eb="17">
      <t>シロ</t>
    </rPh>
    <phoneticPr fontId="37"/>
  </si>
  <si>
    <t>中国地方整備局</t>
  </si>
  <si>
    <t>岡山環状道路</t>
  </si>
  <si>
    <t>山陰自動車道に並行</t>
  </si>
  <si>
    <t>鳥取西道路(Ⅲ期)</t>
  </si>
  <si>
    <t>3.1（2.3）
※2</t>
  </si>
  <si>
    <t>仙台市宮城野区</t>
    <rPh sb="0" eb="3">
      <t>センダイシ</t>
    </rPh>
    <rPh sb="3" eb="7">
      <t>ミヤギノク</t>
    </rPh>
    <phoneticPr fontId="10"/>
  </si>
  <si>
    <t>鍵掛峠道路</t>
  </si>
  <si>
    <t>R7年度　庄原市西城町高尾～日野郡日南町新屋　L=12.0km
※トンネル工事・大規模橋梁工事・軟弱地盤対策工事等が順調に進捗した場合</t>
  </si>
  <si>
    <t>出雲・湖陵道路</t>
  </si>
  <si>
    <t>R6年度　湖陵IC(仮称)～出雲多伎IC　L=4.5km
※トンネル工事・大規模橋梁工事・大規模法面対策工事等が順調に進捗した場合</t>
  </si>
  <si>
    <t>大田・静間道路</t>
  </si>
  <si>
    <t>R5年度　大田中央・三瓶山IC～静間IC（仮称)　L=5.0km</t>
  </si>
  <si>
    <t>三陸沿岸道路
（気仙沼～唐桑南）</t>
  </si>
  <si>
    <t>R5年度　静間IC(仮称)～仁摩・石見銀山IC　L=7.9km</t>
  </si>
  <si>
    <t>三隅・益田道路</t>
  </si>
  <si>
    <t>H27J</t>
  </si>
  <si>
    <t>益田西道路</t>
  </si>
  <si>
    <t>2.0（0.6）
※2</t>
  </si>
  <si>
    <t>東広島バイパス</t>
  </si>
  <si>
    <t>三刀屋拡幅</t>
  </si>
  <si>
    <t>倉敷福山道路</t>
  </si>
  <si>
    <t>一般国道5号　倶知安余市道路（共和～余市）</t>
  </si>
  <si>
    <t>R7年度　笠岡市西大島新田～笠岡市茂平　L=7.6km　
※大規模橋梁工事・軟弱地盤対策工事等が順調に進捗した場合</t>
  </si>
  <si>
    <t>三陸沿岸道路（局所）</t>
    <rPh sb="0" eb="2">
      <t>サンリク</t>
    </rPh>
    <rPh sb="2" eb="4">
      <t>エンガン</t>
    </rPh>
    <rPh sb="4" eb="6">
      <t>ドウロ</t>
    </rPh>
    <rPh sb="7" eb="9">
      <t>キョクショ</t>
    </rPh>
    <phoneticPr fontId="10"/>
  </si>
  <si>
    <t>岡山環状南道路</t>
  </si>
  <si>
    <t>R6年度　岡山市南区藤田～岡山市南区古新田　L=2.9km
※1　用地買収が順調に進捗した場合
※2　大規模橋梁工事・軟弱地盤対策工事等が順調に進捗した場合</t>
  </si>
  <si>
    <t>総社・一宮バイパス</t>
  </si>
  <si>
    <t>福山道路</t>
  </si>
  <si>
    <t>安芸バイパス</t>
  </si>
  <si>
    <t>気仙沼市</t>
    <rPh sb="0" eb="4">
      <t>ケセンヌマシ</t>
    </rPh>
    <phoneticPr fontId="7"/>
  </si>
  <si>
    <t>R4年度 　広島市八本松町宗吉～広島市安芸区上瀬野町上瀬野　L=7.7km</t>
  </si>
  <si>
    <t>西広島バイパス</t>
  </si>
  <si>
    <t>広島南道路</t>
  </si>
  <si>
    <t>岩国大竹道路</t>
  </si>
  <si>
    <t>一般国道474号　三遠南信自動車道（佐久間道路・三遠道路）</t>
    <rPh sb="9" eb="10">
      <t>3</t>
    </rPh>
    <rPh sb="10" eb="11">
      <t>トオ</t>
    </rPh>
    <rPh sb="11" eb="12">
      <t>ミナミ</t>
    </rPh>
    <rPh sb="12" eb="13">
      <t>シン</t>
    </rPh>
    <rPh sb="13" eb="17">
      <t>ジドウシャドウ</t>
    </rPh>
    <phoneticPr fontId="5"/>
  </si>
  <si>
    <t>岩国・大竹道路</t>
  </si>
  <si>
    <t>広島北道路</t>
  </si>
  <si>
    <t>可部バイパス</t>
  </si>
  <si>
    <t>主費目</t>
    <rPh sb="0" eb="1">
      <t>シュ</t>
    </rPh>
    <rPh sb="1" eb="3">
      <t>ヒモク</t>
    </rPh>
    <phoneticPr fontId="10"/>
  </si>
  <si>
    <t>東広島・呉自動車道</t>
  </si>
  <si>
    <t>新潟県</t>
    <rPh sb="2" eb="3">
      <t>ケン</t>
    </rPh>
    <phoneticPr fontId="5"/>
  </si>
  <si>
    <t>R3年度　呉市阿賀中央5丁目地内　L=0.9km</t>
  </si>
  <si>
    <t>藤生長野バイパス</t>
  </si>
  <si>
    <t>大川佐賀道路</t>
  </si>
  <si>
    <t>柳井・平生バイパス</t>
  </si>
  <si>
    <t>四国地方整備局</t>
  </si>
  <si>
    <t>阿南～徳島東</t>
  </si>
  <si>
    <t>R2年度　三豊市財田町財田上～三好市池田町　L=8.4km</t>
  </si>
  <si>
    <t>桑野道路</t>
  </si>
  <si>
    <t>海部野根道路</t>
  </si>
  <si>
    <t>江別北道路</t>
  </si>
  <si>
    <t>1.1（0.1）
※2</t>
  </si>
  <si>
    <t>徳島環状道路</t>
  </si>
  <si>
    <t>道路
分類</t>
    <rPh sb="0" eb="2">
      <t>ドウロ</t>
    </rPh>
    <rPh sb="3" eb="5">
      <t>ブンルイ</t>
    </rPh>
    <phoneticPr fontId="10"/>
  </si>
  <si>
    <t>松山外環状道路</t>
  </si>
  <si>
    <t>R3年度　北斗茂辺地IC～（仮称）木古内IC　L=16.0km</t>
  </si>
  <si>
    <t>松山外環状道路インター線</t>
  </si>
  <si>
    <t>熊本県・大分県</t>
    <rPh sb="2" eb="3">
      <t>ケン</t>
    </rPh>
    <rPh sb="6" eb="7">
      <t>ケン</t>
    </rPh>
    <phoneticPr fontId="5"/>
  </si>
  <si>
    <t>2.0（2.4）
※2</t>
  </si>
  <si>
    <t>津島道路</t>
  </si>
  <si>
    <t>2.0（1.9）
※2</t>
  </si>
  <si>
    <t>宮古市</t>
    <rPh sb="0" eb="3">
      <t>ミヤコシ</t>
    </rPh>
    <phoneticPr fontId="7"/>
  </si>
  <si>
    <t>高知松山自動車道</t>
  </si>
  <si>
    <t>釜石花巻道路（釜石～釜石西）</t>
  </si>
  <si>
    <t>高知西バイパス</t>
  </si>
  <si>
    <t>R3年秋頃　鎌田IC～いの町波川　L=1.5km</t>
  </si>
  <si>
    <t>高知東部自動車道</t>
  </si>
  <si>
    <t>足寄～北見</t>
  </si>
  <si>
    <t>1.4（2.9）
※2</t>
  </si>
  <si>
    <t>安芸道路</t>
  </si>
  <si>
    <t>R2年度　長崎市芒塚町～長崎市本河内　L=1.6km</t>
  </si>
  <si>
    <t>四国横断自動車道阿南四万十線に並行</t>
    <rPh sb="8" eb="10">
      <t>アナン</t>
    </rPh>
    <rPh sb="10" eb="13">
      <t>シマント</t>
    </rPh>
    <rPh sb="13" eb="14">
      <t>セン</t>
    </rPh>
    <phoneticPr fontId="36"/>
  </si>
  <si>
    <t>1.3（0.4）
※2</t>
  </si>
  <si>
    <t>鳥栖久留米道路</t>
  </si>
  <si>
    <t>博多バイパス</t>
  </si>
  <si>
    <t>香春拡幅</t>
  </si>
  <si>
    <t>九州地方整備局
・西日本高速（株）</t>
  </si>
  <si>
    <t>R6年度　篠栗IC～筑穂IC　L=5.6km
R11年度　筑穂IC～穂波東IC　L=7.7km</t>
  </si>
  <si>
    <t>有明海沿岸道路</t>
  </si>
  <si>
    <t>有明海沿岸道路（大牟田～大川）</t>
  </si>
  <si>
    <t>R2年度　大川東IC～大野島IC（自専部）　L=3.7km</t>
  </si>
  <si>
    <t>R4年度　大野島IC～（仮称）諸富IC　L=1.7km</t>
  </si>
  <si>
    <t>階上町</t>
    <rPh sb="0" eb="2">
      <t>ハシカミ</t>
    </rPh>
    <rPh sb="2" eb="3">
      <t>マチ</t>
    </rPh>
    <phoneticPr fontId="7"/>
  </si>
  <si>
    <t>西九州自動車道</t>
  </si>
  <si>
    <t>大船渡市</t>
    <rPh sb="0" eb="3">
      <t>オオフナト</t>
    </rPh>
    <rPh sb="3" eb="4">
      <t>シ</t>
    </rPh>
    <phoneticPr fontId="7"/>
  </si>
  <si>
    <t>鳥栖拡幅</t>
  </si>
  <si>
    <t>神埼佐賀拡幅</t>
  </si>
  <si>
    <t>武雄バイパス</t>
  </si>
  <si>
    <t>H30K</t>
  </si>
  <si>
    <t>大村諫早拡幅</t>
  </si>
  <si>
    <t>三陸沿岸道路（田野畑南～尾肝要）</t>
  </si>
  <si>
    <t>針尾バイパス</t>
  </si>
  <si>
    <t>松浦佐々道路</t>
  </si>
  <si>
    <t>九州横断自動車道延岡線</t>
  </si>
  <si>
    <t>嘉島JCT～矢部</t>
  </si>
  <si>
    <t>熊本北バイパス</t>
  </si>
  <si>
    <t>熊本天草幹線道路</t>
  </si>
  <si>
    <t>熊本宇土道路</t>
  </si>
  <si>
    <t>宇土道路</t>
  </si>
  <si>
    <t>福岡県・佐賀県</t>
    <rPh sb="2" eb="3">
      <t>ケン</t>
    </rPh>
    <rPh sb="6" eb="7">
      <t>ケン</t>
    </rPh>
    <phoneticPr fontId="5"/>
  </si>
  <si>
    <t>中九州横断道路</t>
  </si>
  <si>
    <t>1.4（0.8）
※2</t>
  </si>
  <si>
    <t>九州横断自動車道延岡線に並行</t>
  </si>
  <si>
    <t>蘇陽五ヶ瀬道路</t>
  </si>
  <si>
    <t>1.7（1.3）
※2</t>
  </si>
  <si>
    <t>瀬田拡幅</t>
  </si>
  <si>
    <t>中津日田道路</t>
  </si>
  <si>
    <t>三光本耶馬渓道路</t>
  </si>
  <si>
    <t>東九州自動車道</t>
  </si>
  <si>
    <t>清武JCT～北郷</t>
  </si>
  <si>
    <t>都城志布志道路</t>
  </si>
  <si>
    <t>H27K</t>
  </si>
  <si>
    <t>新富バイパス</t>
  </si>
  <si>
    <t>高千穂日之影道路</t>
  </si>
  <si>
    <t>R3年内　日之影深角IC～平底交差点　L=2.3km</t>
    <rPh sb="5" eb="8">
      <t>ヒノカゲ</t>
    </rPh>
    <rPh sb="8" eb="10">
      <t>フカスミ</t>
    </rPh>
    <rPh sb="13" eb="14">
      <t>ヒラ</t>
    </rPh>
    <rPh sb="14" eb="15">
      <t>ソコ</t>
    </rPh>
    <phoneticPr fontId="36"/>
  </si>
  <si>
    <t>五ヶ瀬高千穂道路</t>
  </si>
  <si>
    <t>2.4（1.1）
※2</t>
  </si>
  <si>
    <t>志布志～末吉財部</t>
  </si>
  <si>
    <t>東九州自動車道　志布志～末吉財部</t>
  </si>
  <si>
    <t>R2年度　志布志IC～鹿屋串良JCT　L=19.2km</t>
  </si>
  <si>
    <t>群馬県・埼玉県</t>
    <rPh sb="2" eb="3">
      <t>ケン</t>
    </rPh>
    <rPh sb="6" eb="7">
      <t>ケン</t>
    </rPh>
    <phoneticPr fontId="5"/>
  </si>
  <si>
    <t>鹿児島東西幹線道路</t>
  </si>
  <si>
    <t>鹿児島東西道路</t>
  </si>
  <si>
    <t>白浜拡幅</t>
  </si>
  <si>
    <t>鹿児島北バイパス</t>
  </si>
  <si>
    <t>古江バイパス</t>
  </si>
  <si>
    <t>仙台</t>
    <rPh sb="0" eb="2">
      <t>センダイ</t>
    </rPh>
    <phoneticPr fontId="10"/>
  </si>
  <si>
    <t>北海道開発局</t>
  </si>
  <si>
    <t>本別～釧路</t>
  </si>
  <si>
    <t>北海道横断自動車道に並行</t>
  </si>
  <si>
    <t>倶知安余市道路（共和～余市）</t>
  </si>
  <si>
    <t>釧路新道</t>
  </si>
  <si>
    <t>1.4（1.3）
※2</t>
  </si>
  <si>
    <t>北海道横断自動車道網走線に並行</t>
  </si>
  <si>
    <t>端野高野道路</t>
  </si>
  <si>
    <t>北海道縦貫自動車道に並行</t>
  </si>
  <si>
    <t>三陸沿岸道路（尾肝要～普代）</t>
  </si>
  <si>
    <t>音威子府バイパス</t>
  </si>
  <si>
    <t>根室道路</t>
  </si>
  <si>
    <t>1.7（1.1）
※2</t>
  </si>
  <si>
    <t>函館・江差自動車道</t>
  </si>
  <si>
    <t>定山渓拡幅</t>
  </si>
  <si>
    <t>深川・留萌自動車道</t>
  </si>
  <si>
    <t>幌糠留萌道路</t>
  </si>
  <si>
    <t>日高自動車道</t>
  </si>
  <si>
    <t>厚賀静内道路</t>
  </si>
  <si>
    <t>大樹広尾道路
(忠類大樹～豊似)</t>
  </si>
  <si>
    <t>1.2（0.96）
※2</t>
  </si>
  <si>
    <t>旭川十勝道路</t>
  </si>
  <si>
    <t>富良野北道路</t>
  </si>
  <si>
    <t>函館新外環状道路</t>
  </si>
  <si>
    <t>遠軽北見道路</t>
  </si>
  <si>
    <t>生田原道路</t>
  </si>
  <si>
    <t>石巻市</t>
    <rPh sb="0" eb="3">
      <t>イシノマキシ</t>
    </rPh>
    <phoneticPr fontId="10"/>
  </si>
  <si>
    <t>襟広防災</t>
  </si>
  <si>
    <t>道央圏連絡道路</t>
  </si>
  <si>
    <t>～H28まで</t>
  </si>
  <si>
    <t>中樹林道路</t>
  </si>
  <si>
    <t>磐城</t>
    <rPh sb="0" eb="2">
      <t>イワキ</t>
    </rPh>
    <phoneticPr fontId="10"/>
  </si>
  <si>
    <t>長沼南幌道路</t>
  </si>
  <si>
    <t>沖縄西海岸道路</t>
  </si>
  <si>
    <t>相馬福島道路（阿武隈東～阿武隈）</t>
  </si>
  <si>
    <t>読谷道路</t>
  </si>
  <si>
    <t>浦添北道路Ⅱ期線</t>
  </si>
  <si>
    <t>名護東道路</t>
  </si>
  <si>
    <t>那覇北道路</t>
  </si>
  <si>
    <t>恩納南バイパス</t>
  </si>
  <si>
    <t>嘉手納バイパス</t>
  </si>
  <si>
    <t>北谷拡幅</t>
  </si>
  <si>
    <t>浦添拡幅</t>
  </si>
  <si>
    <t>東北横断道釜石秋田線</t>
  </si>
  <si>
    <t>与那原バイパス</t>
  </si>
  <si>
    <t>南風原バイパス</t>
  </si>
  <si>
    <t>那覇空港自動車道</t>
  </si>
  <si>
    <t>豊見城東道路</t>
  </si>
  <si>
    <t>小禄道路</t>
  </si>
  <si>
    <t>一般国道11号　小松バイパス</t>
  </si>
  <si>
    <t>　名古屋環状2号線
（名古屋西～飛島）</t>
  </si>
  <si>
    <t>四国横断自動車道 阿南四万十線</t>
  </si>
  <si>
    <t>東北中央自動車道</t>
    <rPh sb="0" eb="2">
      <t>トウホク</t>
    </rPh>
    <rPh sb="2" eb="4">
      <t>チュウオウ</t>
    </rPh>
    <rPh sb="4" eb="8">
      <t>ジドウシャドウ</t>
    </rPh>
    <phoneticPr fontId="10"/>
  </si>
  <si>
    <t>九州横断自動車道 延岡線</t>
  </si>
  <si>
    <t>事 業 名</t>
  </si>
  <si>
    <t>11/26 520億ベース</t>
    <rPh sb="9" eb="10">
      <t>オク</t>
    </rPh>
    <phoneticPr fontId="10"/>
  </si>
  <si>
    <t>一般国道220号　油津・夏井道路</t>
  </si>
  <si>
    <t>930億ベース</t>
    <rPh sb="3" eb="4">
      <t>オク</t>
    </rPh>
    <phoneticPr fontId="10"/>
  </si>
  <si>
    <t>事業箇所番号</t>
    <rPh sb="0" eb="2">
      <t>ジギョウ</t>
    </rPh>
    <rPh sb="2" eb="4">
      <t>カショ</t>
    </rPh>
    <rPh sb="4" eb="6">
      <t>バンゴウ</t>
    </rPh>
    <phoneticPr fontId="10"/>
  </si>
  <si>
    <t>都道府県
政令市</t>
    <rPh sb="0" eb="4">
      <t>トドウフケン</t>
    </rPh>
    <rPh sb="5" eb="8">
      <t>セイレイシ</t>
    </rPh>
    <phoneticPr fontId="10"/>
  </si>
  <si>
    <t>道路
種別</t>
    <rPh sb="0" eb="2">
      <t>ドウロ</t>
    </rPh>
    <rPh sb="3" eb="5">
      <t>シュベツ</t>
    </rPh>
    <phoneticPr fontId="10"/>
  </si>
  <si>
    <t>路線
番号</t>
    <rPh sb="0" eb="2">
      <t>ロセン</t>
    </rPh>
    <rPh sb="3" eb="5">
      <t>バンゴウ</t>
    </rPh>
    <phoneticPr fontId="10"/>
  </si>
  <si>
    <t>H23嵩上率</t>
    <rPh sb="3" eb="5">
      <t>カサア</t>
    </rPh>
    <rPh sb="5" eb="6">
      <t>リツ</t>
    </rPh>
    <phoneticPr fontId="10"/>
  </si>
  <si>
    <t>H25嵩上率</t>
    <rPh sb="3" eb="5">
      <t>カサア</t>
    </rPh>
    <rPh sb="5" eb="6">
      <t>リツ</t>
    </rPh>
    <phoneticPr fontId="10"/>
  </si>
  <si>
    <t>H26嵩上率</t>
    <rPh sb="3" eb="5">
      <t>カサア</t>
    </rPh>
    <rPh sb="5" eb="6">
      <t>リツ</t>
    </rPh>
    <phoneticPr fontId="10"/>
  </si>
  <si>
    <t>H27嵩上率</t>
    <rPh sb="3" eb="5">
      <t>カサア</t>
    </rPh>
    <rPh sb="5" eb="6">
      <t>リツ</t>
    </rPh>
    <phoneticPr fontId="10"/>
  </si>
  <si>
    <t>H28嵩上率</t>
    <rPh sb="3" eb="5">
      <t>カサア</t>
    </rPh>
    <rPh sb="5" eb="6">
      <t>リツ</t>
    </rPh>
    <phoneticPr fontId="10"/>
  </si>
  <si>
    <t>H29嵩上率</t>
    <rPh sb="3" eb="5">
      <t>カサア</t>
    </rPh>
    <rPh sb="5" eb="6">
      <t>リツ</t>
    </rPh>
    <phoneticPr fontId="10"/>
  </si>
  <si>
    <t>R2
嵩上率</t>
    <rPh sb="3" eb="5">
      <t>カサア</t>
    </rPh>
    <rPh sb="5" eb="6">
      <t>リツ</t>
    </rPh>
    <phoneticPr fontId="10"/>
  </si>
  <si>
    <t>事業評価</t>
    <rPh sb="0" eb="2">
      <t>ジギョウ</t>
    </rPh>
    <rPh sb="2" eb="4">
      <t>ヒョウカ</t>
    </rPh>
    <phoneticPr fontId="10"/>
  </si>
  <si>
    <t>権限代行</t>
    <rPh sb="0" eb="2">
      <t>ケンゲン</t>
    </rPh>
    <rPh sb="2" eb="4">
      <t>ダイコウ</t>
    </rPh>
    <phoneticPr fontId="10"/>
  </si>
  <si>
    <t>実質地方負担</t>
    <rPh sb="0" eb="2">
      <t>ジッシツ</t>
    </rPh>
    <rPh sb="2" eb="4">
      <t>チホウ</t>
    </rPh>
    <rPh sb="4" eb="6">
      <t>フタン</t>
    </rPh>
    <phoneticPr fontId="10"/>
  </si>
  <si>
    <t>三陸沿岸道路（山田～宮古南）</t>
  </si>
  <si>
    <t>路線別</t>
    <rPh sb="0" eb="2">
      <t>ロセン</t>
    </rPh>
    <rPh sb="2" eb="3">
      <t>ベツ</t>
    </rPh>
    <phoneticPr fontId="10"/>
  </si>
  <si>
    <t>新規</t>
    <rPh sb="0" eb="2">
      <t>シンキ</t>
    </rPh>
    <phoneticPr fontId="10"/>
  </si>
  <si>
    <t>H30要求</t>
    <rPh sb="3" eb="5">
      <t>ヨウキュウ</t>
    </rPh>
    <phoneticPr fontId="10"/>
  </si>
  <si>
    <t>H31概算要求
（国費百万円単位）
①</t>
    <rPh sb="3" eb="5">
      <t>ガイサン</t>
    </rPh>
    <rPh sb="5" eb="7">
      <t>ヨウキュウ</t>
    </rPh>
    <rPh sb="9" eb="11">
      <t>コクヒ</t>
    </rPh>
    <rPh sb="11" eb="13">
      <t>ヒャクマン</t>
    </rPh>
    <rPh sb="13" eb="14">
      <t>エン</t>
    </rPh>
    <rPh sb="14" eb="16">
      <t>タンイ</t>
    </rPh>
    <phoneticPr fontId="10"/>
  </si>
  <si>
    <t>H31要求
（国費百万円単位）
②</t>
    <rPh sb="3" eb="5">
      <t>ヨウキュウ</t>
    </rPh>
    <rPh sb="7" eb="9">
      <t>コクヒ</t>
    </rPh>
    <rPh sb="9" eb="11">
      <t>ヒャクマン</t>
    </rPh>
    <rPh sb="11" eb="12">
      <t>エン</t>
    </rPh>
    <rPh sb="12" eb="14">
      <t>タンイ</t>
    </rPh>
    <phoneticPr fontId="10"/>
  </si>
  <si>
    <t>R2要求
（国費百万円単位）</t>
    <rPh sb="2" eb="4">
      <t>ヨウキュウ</t>
    </rPh>
    <rPh sb="6" eb="8">
      <t>コクヒ</t>
    </rPh>
    <rPh sb="8" eb="10">
      <t>ヒャクマン</t>
    </rPh>
    <rPh sb="10" eb="11">
      <t>エン</t>
    </rPh>
    <rPh sb="11" eb="13">
      <t>タンイ</t>
    </rPh>
    <phoneticPr fontId="10"/>
  </si>
  <si>
    <t>R1補正+R2
事業費</t>
    <rPh sb="2" eb="4">
      <t>ホセイ</t>
    </rPh>
    <rPh sb="8" eb="11">
      <t>ジギョウヒ</t>
    </rPh>
    <phoneticPr fontId="10"/>
  </si>
  <si>
    <t>②-①</t>
  </si>
  <si>
    <t>H32要求
（国費百万円単位）</t>
    <rPh sb="3" eb="5">
      <t>ヨウキュウ</t>
    </rPh>
    <rPh sb="7" eb="9">
      <t>コクヒ</t>
    </rPh>
    <rPh sb="9" eb="11">
      <t>ヒャクマン</t>
    </rPh>
    <rPh sb="11" eb="12">
      <t>エン</t>
    </rPh>
    <rPh sb="12" eb="14">
      <t>タンイ</t>
    </rPh>
    <phoneticPr fontId="10"/>
  </si>
  <si>
    <t>H29概算要求
（補正考慮(+68億)）</t>
    <rPh sb="3" eb="5">
      <t>ガイサン</t>
    </rPh>
    <rPh sb="5" eb="7">
      <t>ヨウキュウ</t>
    </rPh>
    <rPh sb="9" eb="11">
      <t>ホセイ</t>
    </rPh>
    <rPh sb="11" eb="13">
      <t>コウリョ</t>
    </rPh>
    <rPh sb="17" eb="18">
      <t>オク</t>
    </rPh>
    <phoneticPr fontId="10"/>
  </si>
  <si>
    <t>うち労務</t>
    <rPh sb="2" eb="4">
      <t>ロウム</t>
    </rPh>
    <phoneticPr fontId="10"/>
  </si>
  <si>
    <t>一般国道55号　海部野根道路</t>
  </si>
  <si>
    <t>対象：１</t>
    <rPh sb="0" eb="2">
      <t>タイショウ</t>
    </rPh>
    <phoneticPr fontId="10"/>
  </si>
  <si>
    <t>0%
5%</t>
  </si>
  <si>
    <t>H31概算K</t>
  </si>
  <si>
    <t>J</t>
  </si>
  <si>
    <t>K</t>
  </si>
  <si>
    <t>実質負担</t>
    <rPh sb="0" eb="2">
      <t>ジッシツ</t>
    </rPh>
    <rPh sb="2" eb="4">
      <t>フタン</t>
    </rPh>
    <phoneticPr fontId="10"/>
  </si>
  <si>
    <t>K'</t>
  </si>
  <si>
    <t>従費目</t>
    <rPh sb="0" eb="1">
      <t>ジュウ</t>
    </rPh>
    <rPh sb="1" eb="3">
      <t>ヒモク</t>
    </rPh>
    <phoneticPr fontId="10"/>
  </si>
  <si>
    <t>H28J</t>
  </si>
  <si>
    <t>H28K</t>
  </si>
  <si>
    <t>H28補正J</t>
    <rPh sb="3" eb="5">
      <t>ホセイ</t>
    </rPh>
    <phoneticPr fontId="10"/>
  </si>
  <si>
    <t>H28補正K</t>
    <rPh sb="3" eb="5">
      <t>ホセイ</t>
    </rPh>
    <phoneticPr fontId="10"/>
  </si>
  <si>
    <t>H29K</t>
  </si>
  <si>
    <t>H30概算J</t>
    <rPh sb="3" eb="5">
      <t>ガイサン</t>
    </rPh>
    <phoneticPr fontId="10"/>
  </si>
  <si>
    <t>H30概算K</t>
  </si>
  <si>
    <t>H30J</t>
  </si>
  <si>
    <t>H31概算J</t>
    <rPh sb="3" eb="5">
      <t>ガイサン</t>
    </rPh>
    <phoneticPr fontId="10"/>
  </si>
  <si>
    <t>H29概算J</t>
    <rPh sb="3" eb="5">
      <t>ガイサン</t>
    </rPh>
    <phoneticPr fontId="10"/>
  </si>
  <si>
    <t>H29概算K</t>
  </si>
  <si>
    <t>高規格</t>
    <rPh sb="0" eb="3">
      <t>コウキカク</t>
    </rPh>
    <phoneticPr fontId="10"/>
  </si>
  <si>
    <t>八戸・久慈自動車道</t>
    <rPh sb="0" eb="2">
      <t>ハチノヘ</t>
    </rPh>
    <rPh sb="3" eb="5">
      <t>クジ</t>
    </rPh>
    <rPh sb="5" eb="9">
      <t>ジドウシャドウ</t>
    </rPh>
    <phoneticPr fontId="10"/>
  </si>
  <si>
    <t>地連</t>
  </si>
  <si>
    <t>八戸市</t>
    <rPh sb="0" eb="3">
      <t>ハチノヘシ</t>
    </rPh>
    <phoneticPr fontId="10"/>
  </si>
  <si>
    <t>階上町</t>
    <rPh sb="0" eb="2">
      <t>ハシカミ</t>
    </rPh>
    <rPh sb="2" eb="3">
      <t>マチ</t>
    </rPh>
    <phoneticPr fontId="10"/>
  </si>
  <si>
    <t>八戸南環状道路</t>
  </si>
  <si>
    <t>H24１次補正</t>
  </si>
  <si>
    <t>岩手</t>
    <rPh sb="0" eb="2">
      <t>イワテ</t>
    </rPh>
    <phoneticPr fontId="10"/>
  </si>
  <si>
    <t>直轄高速</t>
    <rPh sb="0" eb="2">
      <t>チョッカツ</t>
    </rPh>
    <rPh sb="2" eb="4">
      <t>コウソク</t>
    </rPh>
    <phoneticPr fontId="10"/>
  </si>
  <si>
    <t>東北横断道釜石秋田線</t>
    <rPh sb="0" eb="2">
      <t>トウホク</t>
    </rPh>
    <rPh sb="2" eb="4">
      <t>オウダン</t>
    </rPh>
    <rPh sb="4" eb="5">
      <t>ミチ</t>
    </rPh>
    <rPh sb="5" eb="7">
      <t>カマイシ</t>
    </rPh>
    <rPh sb="7" eb="9">
      <t>アキタ</t>
    </rPh>
    <rPh sb="9" eb="10">
      <t>セン</t>
    </rPh>
    <phoneticPr fontId="10"/>
  </si>
  <si>
    <t>遠野～宮守</t>
  </si>
  <si>
    <t>宮守～東和</t>
  </si>
  <si>
    <t>三陸縦貫自動車道</t>
    <rPh sb="0" eb="2">
      <t>サンリク</t>
    </rPh>
    <rPh sb="2" eb="4">
      <t>ジュウカン</t>
    </rPh>
    <rPh sb="4" eb="8">
      <t>ジドウシャドウ</t>
    </rPh>
    <phoneticPr fontId="10"/>
  </si>
  <si>
    <t>高田道路</t>
  </si>
  <si>
    <t>陸前高田市</t>
    <rPh sb="0" eb="2">
      <t>リクゼン</t>
    </rPh>
    <rPh sb="2" eb="4">
      <t>タカタ</t>
    </rPh>
    <rPh sb="4" eb="5">
      <t>シ</t>
    </rPh>
    <phoneticPr fontId="7"/>
  </si>
  <si>
    <t>吉浜道路</t>
  </si>
  <si>
    <t>南三陸</t>
    <rPh sb="0" eb="1">
      <t>ミナミ</t>
    </rPh>
    <rPh sb="1" eb="3">
      <t>サンリク</t>
    </rPh>
    <phoneticPr fontId="10"/>
  </si>
  <si>
    <t>釜石市</t>
    <rPh sb="0" eb="2">
      <t>カマイシ</t>
    </rPh>
    <rPh sb="2" eb="3">
      <t>シ</t>
    </rPh>
    <phoneticPr fontId="7"/>
  </si>
  <si>
    <t>宮古道路</t>
  </si>
  <si>
    <t>宮古市</t>
    <rPh sb="0" eb="3">
      <t>ミヤコシ</t>
    </rPh>
    <phoneticPr fontId="10"/>
  </si>
  <si>
    <t>地高</t>
    <rPh sb="0" eb="2">
      <t>チコウ</t>
    </rPh>
    <phoneticPr fontId="10"/>
  </si>
  <si>
    <t>三陸北縦貫道路</t>
    <rPh sb="0" eb="2">
      <t>サンリク</t>
    </rPh>
    <rPh sb="2" eb="3">
      <t>キタ</t>
    </rPh>
    <rPh sb="3" eb="5">
      <t>ジュウカン</t>
    </rPh>
    <rPh sb="5" eb="7">
      <t>ドウロ</t>
    </rPh>
    <phoneticPr fontId="10"/>
  </si>
  <si>
    <t>尾肝要道路</t>
  </si>
  <si>
    <t>普代バイパス</t>
  </si>
  <si>
    <t>普代村</t>
    <rPh sb="0" eb="3">
      <t>フダイムラ</t>
    </rPh>
    <phoneticPr fontId="10"/>
  </si>
  <si>
    <t>盛岡市</t>
    <rPh sb="0" eb="3">
      <t>モリオカシ</t>
    </rPh>
    <phoneticPr fontId="7"/>
  </si>
  <si>
    <t>宮城</t>
    <rPh sb="0" eb="2">
      <t>ミヤギ</t>
    </rPh>
    <phoneticPr fontId="10"/>
  </si>
  <si>
    <t>阿武隈東道路</t>
  </si>
  <si>
    <t>丸森町</t>
    <rPh sb="0" eb="2">
      <t>マルモリ</t>
    </rPh>
    <rPh sb="2" eb="3">
      <t>マチ</t>
    </rPh>
    <phoneticPr fontId="10"/>
  </si>
  <si>
    <t>H23再評価</t>
  </si>
  <si>
    <t>久慈市</t>
    <rPh sb="0" eb="3">
      <t>クジシ</t>
    </rPh>
    <phoneticPr fontId="7"/>
  </si>
  <si>
    <t>東松島市</t>
    <rPh sb="0" eb="4">
      <t>ヒガシマツシマシ</t>
    </rPh>
    <phoneticPr fontId="10"/>
  </si>
  <si>
    <t>登米志津川道路</t>
  </si>
  <si>
    <t>南三陸町</t>
    <rPh sb="0" eb="4">
      <t>ミナミサンリクチョウ</t>
    </rPh>
    <phoneticPr fontId="10"/>
  </si>
  <si>
    <t>南三陸町</t>
    <rPh sb="0" eb="1">
      <t>ミナミ</t>
    </rPh>
    <rPh sb="1" eb="3">
      <t>サンリク</t>
    </rPh>
    <rPh sb="3" eb="4">
      <t>チョウ</t>
    </rPh>
    <phoneticPr fontId="7"/>
  </si>
  <si>
    <t>本吉気仙沼道路</t>
  </si>
  <si>
    <t>本吉気仙沼道路(Ⅱ期)</t>
  </si>
  <si>
    <t>H23当初</t>
  </si>
  <si>
    <t>仙塩道路</t>
  </si>
  <si>
    <t>利府町</t>
    <rPh sb="0" eb="3">
      <t>リフチョウ</t>
    </rPh>
    <phoneticPr fontId="10"/>
  </si>
  <si>
    <t>仙台市</t>
    <rPh sb="0" eb="2">
      <t>センダイ</t>
    </rPh>
    <rPh sb="2" eb="3">
      <t>シ</t>
    </rPh>
    <phoneticPr fontId="10"/>
  </si>
  <si>
    <t>三陸沿岸道路（歌津～本吉）</t>
  </si>
  <si>
    <t>H23補正</t>
  </si>
  <si>
    <t>三陸沿岸道路（気仙沼～唐桑南）</t>
  </si>
  <si>
    <t>三陸沿岸道路（吉浜～釜石）</t>
  </si>
  <si>
    <t>山田町</t>
    <rPh sb="0" eb="3">
      <t>ヤマダマチ</t>
    </rPh>
    <phoneticPr fontId="10"/>
  </si>
  <si>
    <t>三陸沿岸道路（宮古中央～田老）</t>
  </si>
  <si>
    <t>岩泉町</t>
    <rPh sb="0" eb="2">
      <t>イワイズミ</t>
    </rPh>
    <rPh sb="2" eb="3">
      <t>マチ</t>
    </rPh>
    <phoneticPr fontId="7"/>
  </si>
  <si>
    <t>三陸沿岸道路（普代～久慈）</t>
  </si>
  <si>
    <t>野田村</t>
    <rPh sb="0" eb="1">
      <t>ノ</t>
    </rPh>
    <rPh sb="1" eb="3">
      <t>タムラ</t>
    </rPh>
    <phoneticPr fontId="7"/>
  </si>
  <si>
    <t>洋野町</t>
    <rPh sb="0" eb="2">
      <t>ヒロノ</t>
    </rPh>
    <rPh sb="2" eb="3">
      <t>マチ</t>
    </rPh>
    <phoneticPr fontId="7"/>
  </si>
  <si>
    <t>釜石花巻道路（遠野住田～遠野）</t>
    <rPh sb="7" eb="9">
      <t>トオノ</t>
    </rPh>
    <rPh sb="9" eb="11">
      <t>スミタ</t>
    </rPh>
    <rPh sb="12" eb="14">
      <t>トオノ</t>
    </rPh>
    <phoneticPr fontId="10"/>
  </si>
  <si>
    <t>宮古盛岡横断道路（区界～簗川）</t>
  </si>
  <si>
    <t>相馬福島道路（霊山～福島）</t>
    <rPh sb="0" eb="2">
      <t>ソウマ</t>
    </rPh>
    <rPh sb="2" eb="4">
      <t>フクシマ</t>
    </rPh>
    <rPh sb="4" eb="6">
      <t>ドウロ</t>
    </rPh>
    <rPh sb="7" eb="9">
      <t>リョウゼン</t>
    </rPh>
    <rPh sb="10" eb="12">
      <t>フクシマ</t>
    </rPh>
    <phoneticPr fontId="10"/>
  </si>
  <si>
    <t>伊達市</t>
    <rPh sb="0" eb="3">
      <t>ダテシ</t>
    </rPh>
    <phoneticPr fontId="7"/>
  </si>
  <si>
    <t>桑折町</t>
    <rPh sb="0" eb="3">
      <t>コオリマチ</t>
    </rPh>
    <phoneticPr fontId="7"/>
  </si>
  <si>
    <t>三陸沿岸道路（桃生登米道路）</t>
    <rPh sb="0" eb="2">
      <t>サンリク</t>
    </rPh>
    <rPh sb="2" eb="4">
      <t>エンガン</t>
    </rPh>
    <rPh sb="4" eb="6">
      <t>ドウロ</t>
    </rPh>
    <rPh sb="7" eb="9">
      <t>モノウ</t>
    </rPh>
    <rPh sb="9" eb="11">
      <t>トヨマ</t>
    </rPh>
    <rPh sb="11" eb="13">
      <t>ドウロ</t>
    </rPh>
    <phoneticPr fontId="10"/>
  </si>
  <si>
    <t>石巻市</t>
    <rPh sb="0" eb="2">
      <t>イシノマキ</t>
    </rPh>
    <rPh sb="2" eb="3">
      <t>シ</t>
    </rPh>
    <phoneticPr fontId="7"/>
  </si>
  <si>
    <t>登米市</t>
    <rPh sb="0" eb="2">
      <t>トメ</t>
    </rPh>
    <rPh sb="2" eb="3">
      <t>シ</t>
    </rPh>
    <phoneticPr fontId="7"/>
  </si>
  <si>
    <t>岩手45号復興</t>
    <rPh sb="0" eb="2">
      <t>イワテ</t>
    </rPh>
    <rPh sb="4" eb="5">
      <t>ゴウ</t>
    </rPh>
    <rPh sb="5" eb="7">
      <t>フッコウ</t>
    </rPh>
    <phoneticPr fontId="10"/>
  </si>
  <si>
    <t>釜石市</t>
    <rPh sb="0" eb="3">
      <t>カマイシシ</t>
    </rPh>
    <phoneticPr fontId="10"/>
  </si>
  <si>
    <t>宮城45号復興</t>
    <rPh sb="0" eb="2">
      <t>ミヤギ</t>
    </rPh>
    <rPh sb="4" eb="5">
      <t>ゴウ</t>
    </rPh>
    <rPh sb="5" eb="7">
      <t>フッコウ</t>
    </rPh>
    <phoneticPr fontId="10"/>
  </si>
  <si>
    <t>東北</t>
    <rPh sb="0" eb="2">
      <t>トウホク</t>
    </rPh>
    <phoneticPr fontId="38"/>
  </si>
  <si>
    <t>福島</t>
    <rPh sb="0" eb="2">
      <t>フクシマ</t>
    </rPh>
    <phoneticPr fontId="38"/>
  </si>
  <si>
    <t>権限代行事業</t>
    <rPh sb="0" eb="2">
      <t>ケンゲン</t>
    </rPh>
    <rPh sb="2" eb="4">
      <t>ダイコウ</t>
    </rPh>
    <rPh sb="4" eb="6">
      <t>ジギョウ</t>
    </rPh>
    <phoneticPr fontId="10"/>
  </si>
  <si>
    <t>十文字道路</t>
    <rPh sb="0" eb="3">
      <t>ジュウモンジ</t>
    </rPh>
    <rPh sb="3" eb="5">
      <t>ドウロ</t>
    </rPh>
    <phoneticPr fontId="38"/>
  </si>
  <si>
    <t>いわき市</t>
    <rPh sb="3" eb="4">
      <t>シ</t>
    </rPh>
    <phoneticPr fontId="10"/>
  </si>
  <si>
    <t>郡山</t>
    <rPh sb="0" eb="2">
      <t>コオリヤマ</t>
    </rPh>
    <phoneticPr fontId="10"/>
  </si>
  <si>
    <t>いわき市</t>
    <rPh sb="3" eb="4">
      <t>シ</t>
    </rPh>
    <phoneticPr fontId="7"/>
  </si>
  <si>
    <t>田村市</t>
    <rPh sb="0" eb="2">
      <t>タムラ</t>
    </rPh>
    <rPh sb="2" eb="3">
      <t>シ</t>
    </rPh>
    <phoneticPr fontId="7"/>
  </si>
  <si>
    <t>※国費は切り上げで算出している</t>
    <rPh sb="1" eb="3">
      <t>コクヒ</t>
    </rPh>
    <rPh sb="4" eb="5">
      <t>キ</t>
    </rPh>
    <rPh sb="6" eb="7">
      <t>ア</t>
    </rPh>
    <rPh sb="9" eb="11">
      <t>サンシュツ</t>
    </rPh>
    <phoneticPr fontId="10"/>
  </si>
  <si>
    <t>復興支援道路（９５／１００）</t>
    <rPh sb="0" eb="4">
      <t>フッコウシエン</t>
    </rPh>
    <rPh sb="4" eb="6">
      <t>ドウロ</t>
    </rPh>
    <phoneticPr fontId="10"/>
  </si>
  <si>
    <t>復興支援道路（１００／１００）</t>
    <rPh sb="0" eb="4">
      <t>フッコウシエン</t>
    </rPh>
    <rPh sb="4" eb="6">
      <t>ドウロ</t>
    </rPh>
    <phoneticPr fontId="10"/>
  </si>
  <si>
    <t>合計</t>
    <rPh sb="0" eb="2">
      <t>ゴウケイ</t>
    </rPh>
    <phoneticPr fontId="10"/>
  </si>
  <si>
    <t>宮古盛岡横断道路（宮古～箱石）</t>
    <rPh sb="0" eb="2">
      <t>ミヤコ</t>
    </rPh>
    <rPh sb="2" eb="4">
      <t>モリオカ</t>
    </rPh>
    <rPh sb="4" eb="6">
      <t>オウダン</t>
    </rPh>
    <rPh sb="6" eb="8">
      <t>ドウロ</t>
    </rPh>
    <rPh sb="9" eb="11">
      <t>ミヤコ</t>
    </rPh>
    <rPh sb="12" eb="14">
      <t>ハコイシ</t>
    </rPh>
    <phoneticPr fontId="40"/>
  </si>
  <si>
    <t>８７０億ベース</t>
    <rPh sb="3" eb="4">
      <t>オク</t>
    </rPh>
    <phoneticPr fontId="10"/>
  </si>
  <si>
    <t>三陸沿岸道路
（普代～久慈）</t>
  </si>
  <si>
    <t>三陸沿岸道路
（階上～侍浜）</t>
  </si>
  <si>
    <t>差額</t>
    <rPh sb="0" eb="2">
      <t>サガク</t>
    </rPh>
    <phoneticPr fontId="10"/>
  </si>
  <si>
    <t>差額合計</t>
    <rPh sb="0" eb="2">
      <t>サガク</t>
    </rPh>
    <rPh sb="2" eb="4">
      <t>ゴウケイ</t>
    </rPh>
    <phoneticPr fontId="10"/>
  </si>
  <si>
    <t>一般国道44号　尾幌糸魚沢道路</t>
  </si>
  <si>
    <t>一般国道106号　田鎖蟇目道路</t>
  </si>
  <si>
    <t>一般国道7号　遊佐象潟道路</t>
  </si>
  <si>
    <t>一般国道6号　東海拡幅</t>
  </si>
  <si>
    <t>一般国道50号　協和バイパス</t>
  </si>
  <si>
    <t>一般国道4号　矢板大田原バイパス</t>
  </si>
  <si>
    <t>一般国道4号　東埼玉道路（八潮～松伏）</t>
  </si>
  <si>
    <t>一般国道20号　新山梨環状道路
（広瀬～桜井）</t>
  </si>
  <si>
    <t>一般国道116号　新潟西道路</t>
  </si>
  <si>
    <t>一般国道116号　吉田バイパス</t>
  </si>
  <si>
    <t>一般国道253号　十日町道路</t>
  </si>
  <si>
    <t>一般国道8号　六家立体</t>
  </si>
  <si>
    <t>一般国道8号　海側幹線（今町～鞍月）</t>
  </si>
  <si>
    <t>一般国道153号　伊駒アルプスロード</t>
  </si>
  <si>
    <t>一般国道138号　御殿場バイパス
(西区間)</t>
  </si>
  <si>
    <t>名古屋環状2号線　名古屋西～飛島</t>
  </si>
  <si>
    <t>一般国道42号　紀宝熊野道路</t>
  </si>
  <si>
    <t>一般国道158号　大野油坂道路（大野・大野東区間）</t>
  </si>
  <si>
    <t>一般国道158号　大野油坂道路（大野東・和泉区間）</t>
  </si>
  <si>
    <t>一般国道483号　豊岡道路（Ⅱ期）</t>
  </si>
  <si>
    <t>一般国道42号　新宮道路</t>
  </si>
  <si>
    <t>一般国道191号　益田西道路</t>
  </si>
  <si>
    <t>一般国道180号　岡山西バイパス（西長瀬～楢津）</t>
  </si>
  <si>
    <t>一般国道188号　柳井・平生バイパス</t>
  </si>
  <si>
    <t>一般国道493号　野根安倉道路</t>
  </si>
  <si>
    <t>一般国道201号　八木山バイパス</t>
  </si>
  <si>
    <t>一般国道218号　蘇陽五ヶ瀬道路</t>
  </si>
  <si>
    <t>徳島県</t>
    <rPh sb="2" eb="3">
      <t>ケン</t>
    </rPh>
    <phoneticPr fontId="5"/>
  </si>
  <si>
    <t>一般国道57号　竹田阿蘇道路</t>
  </si>
  <si>
    <t>一般国道58号　浦添北道路Ⅱ期線</t>
  </si>
  <si>
    <t>東京</t>
    <rPh sb="0" eb="2">
      <t>トウキョウ</t>
    </rPh>
    <phoneticPr fontId="10"/>
  </si>
  <si>
    <t>岩手県</t>
    <rPh sb="2" eb="3">
      <t>ケン</t>
    </rPh>
    <phoneticPr fontId="5"/>
  </si>
  <si>
    <t>秋田県</t>
    <rPh sb="2" eb="3">
      <t>ケン</t>
    </rPh>
    <phoneticPr fontId="5"/>
  </si>
  <si>
    <t>秋田県・山形県</t>
    <rPh sb="2" eb="3">
      <t>ケン</t>
    </rPh>
    <rPh sb="6" eb="7">
      <t>ケン</t>
    </rPh>
    <phoneticPr fontId="5"/>
  </si>
  <si>
    <t>福島県</t>
    <rPh sb="2" eb="3">
      <t>ケン</t>
    </rPh>
    <phoneticPr fontId="5"/>
  </si>
  <si>
    <t>福島県・茨城県</t>
    <rPh sb="2" eb="3">
      <t>ケン</t>
    </rPh>
    <rPh sb="6" eb="7">
      <t>ケン</t>
    </rPh>
    <phoneticPr fontId="5"/>
  </si>
  <si>
    <t>茨城県・埼玉県</t>
    <rPh sb="2" eb="3">
      <t>ケン</t>
    </rPh>
    <rPh sb="6" eb="7">
      <t>ケン</t>
    </rPh>
    <phoneticPr fontId="5"/>
  </si>
  <si>
    <t>茨城県・千葉県</t>
    <rPh sb="2" eb="3">
      <t>ケン</t>
    </rPh>
    <rPh sb="6" eb="7">
      <t>ケン</t>
    </rPh>
    <phoneticPr fontId="5"/>
  </si>
  <si>
    <t>埼玉県</t>
    <rPh sb="2" eb="3">
      <t>ケン</t>
    </rPh>
    <phoneticPr fontId="5"/>
  </si>
  <si>
    <t>神奈川県</t>
    <rPh sb="3" eb="4">
      <t>ケン</t>
    </rPh>
    <phoneticPr fontId="5"/>
  </si>
  <si>
    <t>山梨県</t>
    <rPh sb="2" eb="3">
      <t>ケン</t>
    </rPh>
    <phoneticPr fontId="5"/>
  </si>
  <si>
    <t>石川県</t>
    <rPh sb="2" eb="3">
      <t>ケン</t>
    </rPh>
    <phoneticPr fontId="5"/>
  </si>
  <si>
    <t>富山県</t>
    <rPh sb="2" eb="3">
      <t>ケン</t>
    </rPh>
    <phoneticPr fontId="5"/>
  </si>
  <si>
    <t>岐阜県</t>
    <rPh sb="2" eb="3">
      <t>ケン</t>
    </rPh>
    <phoneticPr fontId="5"/>
  </si>
  <si>
    <t>静岡県</t>
    <rPh sb="2" eb="3">
      <t>ケン</t>
    </rPh>
    <phoneticPr fontId="5"/>
  </si>
  <si>
    <t>大阪府</t>
    <rPh sb="2" eb="3">
      <t>フ</t>
    </rPh>
    <phoneticPr fontId="5"/>
  </si>
  <si>
    <t>大阪府・和歌山県</t>
    <rPh sb="2" eb="3">
      <t>フ</t>
    </rPh>
    <rPh sb="7" eb="8">
      <t>ケン</t>
    </rPh>
    <phoneticPr fontId="5"/>
  </si>
  <si>
    <t>奈良県</t>
    <rPh sb="2" eb="3">
      <t>ケン</t>
    </rPh>
    <phoneticPr fontId="5"/>
  </si>
  <si>
    <t>奈良県・京都府</t>
    <rPh sb="2" eb="3">
      <t>ケン</t>
    </rPh>
    <rPh sb="4" eb="7">
      <t>キョウトフ</t>
    </rPh>
    <phoneticPr fontId="5"/>
  </si>
  <si>
    <t>広島県・山口県</t>
    <rPh sb="2" eb="3">
      <t>ケン</t>
    </rPh>
    <rPh sb="6" eb="7">
      <t>ケン</t>
    </rPh>
    <phoneticPr fontId="5"/>
  </si>
  <si>
    <t>広島県</t>
    <rPh sb="2" eb="3">
      <t>ケン</t>
    </rPh>
    <phoneticPr fontId="5"/>
  </si>
  <si>
    <t>山口県</t>
    <rPh sb="2" eb="3">
      <t>ケン</t>
    </rPh>
    <phoneticPr fontId="5"/>
  </si>
  <si>
    <t>徳島県・高知県</t>
    <rPh sb="2" eb="3">
      <t>ケン</t>
    </rPh>
    <rPh sb="6" eb="7">
      <t>ケン</t>
    </rPh>
    <phoneticPr fontId="5"/>
  </si>
  <si>
    <t>香川県</t>
    <rPh sb="2" eb="3">
      <t>ケン</t>
    </rPh>
    <phoneticPr fontId="5"/>
  </si>
  <si>
    <t>愛媛県</t>
    <rPh sb="2" eb="3">
      <t>ケン</t>
    </rPh>
    <phoneticPr fontId="5"/>
  </si>
  <si>
    <t>高知県</t>
    <rPh sb="2" eb="3">
      <t>ケン</t>
    </rPh>
    <phoneticPr fontId="5"/>
  </si>
  <si>
    <t>長崎県</t>
    <rPh sb="2" eb="3">
      <t>ケン</t>
    </rPh>
    <phoneticPr fontId="5"/>
  </si>
  <si>
    <t>熊本県</t>
    <rPh sb="2" eb="3">
      <t>ケン</t>
    </rPh>
    <phoneticPr fontId="5"/>
  </si>
  <si>
    <t>宮崎県・熊本県</t>
    <rPh sb="2" eb="3">
      <t>ケン</t>
    </rPh>
    <rPh sb="6" eb="7">
      <t>ケン</t>
    </rPh>
    <phoneticPr fontId="5"/>
  </si>
  <si>
    <t>大分県</t>
    <rPh sb="2" eb="3">
      <t>ケン</t>
    </rPh>
    <phoneticPr fontId="5"/>
  </si>
  <si>
    <t>沖縄県</t>
    <rPh sb="2" eb="3">
      <t>ケン</t>
    </rPh>
    <phoneticPr fontId="5"/>
  </si>
  <si>
    <t>中部横断自動車道　(富沢～六郷)</t>
  </si>
  <si>
    <t>残事業B/C＝1.6</t>
    <rPh sb="0" eb="1">
      <t>ザン</t>
    </rPh>
    <rPh sb="1" eb="3">
      <t>ジギョウ</t>
    </rPh>
    <phoneticPr fontId="5"/>
  </si>
  <si>
    <t>残事業B/C=1.5</t>
  </si>
  <si>
    <t>残事業B/C=7.9(4.0)※１</t>
  </si>
  <si>
    <t>残事業B/C=7.9(2.6)※１</t>
  </si>
  <si>
    <t>※１　B/Cの左側の値は事業化区間を含むJCT間の区間を対象とした場合、右側（　）書きの値は事業化区間を対象にした場合の費用便益分析の結果</t>
    <rPh sb="7" eb="9">
      <t>ヒダリガワ</t>
    </rPh>
    <rPh sb="10" eb="11">
      <t>アタイ</t>
    </rPh>
    <rPh sb="12" eb="15">
      <t>ジギョウカ</t>
    </rPh>
    <rPh sb="15" eb="17">
      <t>クカン</t>
    </rPh>
    <rPh sb="18" eb="19">
      <t>フク</t>
    </rPh>
    <rPh sb="23" eb="24">
      <t>アイダ</t>
    </rPh>
    <rPh sb="25" eb="27">
      <t>クカン</t>
    </rPh>
    <rPh sb="28" eb="30">
      <t>タイショウ</t>
    </rPh>
    <rPh sb="33" eb="35">
      <t>バアイ</t>
    </rPh>
    <rPh sb="36" eb="38">
      <t>ミギガワ</t>
    </rPh>
    <rPh sb="41" eb="42">
      <t>ガ</t>
    </rPh>
    <rPh sb="44" eb="45">
      <t>アタイ</t>
    </rPh>
    <rPh sb="46" eb="48">
      <t>ジギョウ</t>
    </rPh>
    <rPh sb="48" eb="49">
      <t>カ</t>
    </rPh>
    <rPh sb="49" eb="51">
      <t>クカン</t>
    </rPh>
    <rPh sb="52" eb="54">
      <t>タイショウ</t>
    </rPh>
    <rPh sb="57" eb="59">
      <t>バアイ</t>
    </rPh>
    <rPh sb="60" eb="62">
      <t>ヒヨウ</t>
    </rPh>
    <rPh sb="62" eb="64">
      <t>ベンエキ</t>
    </rPh>
    <rPh sb="64" eb="66">
      <t>ブンセキ</t>
    </rPh>
    <rPh sb="67" eb="69">
      <t>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</si>
</sst>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43" formatCode="_ * #,##0.00_ ;_ * \-#,##0.00_ ;_ * &quot;-&quot;??_ ;_ @_ "/>
    <numFmt numFmtId="176" formatCode="&quot;一般国道&quot;0&quot;号&quot;"/>
    <numFmt numFmtId="177" formatCode="#,##0&quot;億円&quot;"/>
    <numFmt numFmtId="178" formatCode="#,##0.000;[Red]\-#,##0.000"/>
    <numFmt numFmtId="179" formatCode="#,##0.0;[Red]\-#,##0.0"/>
    <numFmt numFmtId="180" formatCode="#,##0_ "/>
    <numFmt numFmtId="181" formatCode="#,##0_);[Red]\(#,##0\)"/>
    <numFmt numFmtId="182" formatCode="0.0"/>
    <numFmt numFmtId="183" formatCode="0.0&quot;km&quot;"/>
    <numFmt numFmtId="184" formatCode="0.000"/>
    <numFmt numFmtId="185" formatCode="0.00_ "/>
    <numFmt numFmtId="186" formatCode="0_ "/>
    <numFmt numFmtId="187" formatCode="@&quot;府&quot;"/>
    <numFmt numFmtId="188" formatCode="@&quot;県&quot;"/>
    <numFmt numFmtId="189" formatCode="@&quot;都&quot;"/>
    <numFmt numFmtId="190" formatCode="_ * #,##0_ ;_ * \-#,##0_ ;_ * &quot;-&quot;??_ ;_ @_ "/>
  </numFmts>
  <fonts count="4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name val="ＭＳ ゴシック"/>
      <family val="3"/>
    </font>
    <font>
      <sz val="11"/>
      <color indexed="6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theme="1"/>
      <name val="ＭＳ Ｐゴシック"/>
      <family val="3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rgb="FFFF0000"/>
      <name val="ＭＳ Ｐゴシック"/>
      <family val="3"/>
      <scheme val="minor"/>
    </font>
    <font>
      <sz val="9"/>
      <name val="ＭＳ Ｐゴシック"/>
      <family val="3"/>
      <scheme val="minor"/>
    </font>
    <font>
      <sz val="10"/>
      <name val="ＭＳ ゴシック"/>
      <family val="3"/>
    </font>
    <font>
      <sz val="10"/>
      <name val="ＭＳ Ｐゴシック"/>
      <family val="3"/>
    </font>
    <font>
      <sz val="8"/>
      <name val="ＭＳ Ｐゴシック"/>
      <family val="3"/>
      <scheme val="minor"/>
    </font>
    <font>
      <sz val="12"/>
      <name val="ＭＳ Ｐゴシック"/>
      <family val="3"/>
      <scheme val="minor"/>
    </font>
    <font>
      <sz val="14"/>
      <name val="ＭＳ Ｐゴシック"/>
      <family val="2"/>
      <scheme val="minor"/>
    </font>
    <font>
      <b/>
      <sz val="24"/>
      <name val="ＭＳ Ｐゴシック"/>
      <family val="2"/>
      <scheme val="minor"/>
    </font>
    <font>
      <b/>
      <sz val="14"/>
      <name val="ＭＳ Ｐゴシック"/>
      <family val="3"/>
      <scheme val="minor"/>
    </font>
    <font>
      <sz val="13"/>
      <name val="ＭＳ Ｐゴシック"/>
      <family val="3"/>
      <scheme val="minor"/>
    </font>
    <font>
      <sz val="16"/>
      <name val="ＭＳ Ｐゴシック"/>
      <family val="3"/>
    </font>
    <font>
      <sz val="12"/>
      <color theme="1"/>
      <name val="ＭＳ Ｐゴシック"/>
      <family val="3"/>
    </font>
    <font>
      <b/>
      <sz val="20"/>
      <name val="ＭＳ Ｐゴシック"/>
      <family val="3"/>
    </font>
    <font>
      <sz val="12"/>
      <color rgb="FFFF0000"/>
      <name val="ＭＳ Ｐゴシック"/>
      <family val="3"/>
    </font>
    <font>
      <sz val="26"/>
      <name val="ＭＳ Ｐゴシック"/>
      <family val="3"/>
    </font>
    <font>
      <sz val="20"/>
      <name val="ＭＳ Ｐゴシック"/>
      <family val="3"/>
    </font>
    <font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6"/>
      <color rgb="FFFF0000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8"/>
      <color rgb="FFFF0000"/>
      <name val="ＭＳ Ｐゴシック"/>
      <family val="3"/>
      <scheme val="minor"/>
    </font>
    <font>
      <b/>
      <sz val="16"/>
      <color rgb="FFFF0000"/>
      <name val="ＭＳ Ｐゴシック"/>
      <family val="3"/>
      <scheme val="minor"/>
    </font>
    <font>
      <b/>
      <sz val="11"/>
      <color indexed="9"/>
      <name val="ＭＳ Ｐゴシック"/>
      <family val="3"/>
    </font>
    <font>
      <b/>
      <sz val="20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2"/>
      <color rgb="FFFF0000"/>
      <name val="ＭＳ Ｐゴシック"/>
      <family val="3"/>
    </font>
    <font>
      <b/>
      <sz val="12"/>
      <name val="Arial"/>
      <family val="2"/>
    </font>
    <font>
      <sz val="10"/>
      <color indexed="8"/>
      <name val="ＭＳ Ｐゴシック"/>
      <family val="3"/>
    </font>
    <font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4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8" fontId="7" fillId="0" borderId="1" xfId="22" applyNumberFormat="1" applyFont="1" applyFill="1" applyBorder="1">
      <alignment vertical="center"/>
    </xf>
    <xf numFmtId="188" fontId="7" fillId="0" borderId="1" xfId="0" applyNumberFormat="1" applyFont="1" applyFill="1" applyBorder="1" applyAlignment="1">
      <alignment horizontal="left" vertical="center"/>
    </xf>
    <xf numFmtId="0" fontId="7" fillId="0" borderId="1" xfId="14" applyFont="1" applyFill="1" applyBorder="1" applyAlignment="1">
      <alignment vertical="center"/>
    </xf>
    <xf numFmtId="0" fontId="7" fillId="0" borderId="1" xfId="14" applyFont="1" applyFill="1" applyBorder="1" applyAlignment="1">
      <alignment horizontal="left" vertical="center"/>
    </xf>
    <xf numFmtId="18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22" applyFont="1" applyFill="1" applyBorder="1">
      <alignment vertical="center"/>
    </xf>
    <xf numFmtId="0" fontId="7" fillId="0" borderId="1" xfId="14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wrapText="1" shrinkToFit="1"/>
    </xf>
    <xf numFmtId="180" fontId="7" fillId="0" borderId="1" xfId="22" applyNumberFormat="1" applyFont="1" applyFill="1" applyBorder="1">
      <alignment vertical="center"/>
    </xf>
    <xf numFmtId="38" fontId="7" fillId="0" borderId="1" xfId="2" applyFont="1" applyFill="1" applyBorder="1" applyAlignment="1">
      <alignment horizontal="right" vertical="center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 wrapText="1"/>
    </xf>
    <xf numFmtId="182" fontId="7" fillId="0" borderId="2" xfId="17" applyNumberFormat="1" applyFont="1" applyFill="1" applyBorder="1" applyAlignment="1">
      <alignment horizontal="center" vertical="center" wrapText="1"/>
    </xf>
    <xf numFmtId="182" fontId="7" fillId="0" borderId="1" xfId="2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182" fontId="7" fillId="0" borderId="1" xfId="17" applyNumberFormat="1" applyFont="1" applyFill="1" applyBorder="1" applyAlignment="1">
      <alignment horizontal="center" vertical="center" wrapText="1"/>
    </xf>
    <xf numFmtId="182" fontId="7" fillId="0" borderId="9" xfId="22" applyNumberFormat="1" applyFont="1" applyFill="1" applyBorder="1" applyAlignment="1">
      <alignment horizontal="center" vertical="center"/>
    </xf>
    <xf numFmtId="184" fontId="7" fillId="0" borderId="2" xfId="17" applyNumberFormat="1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182" fontId="7" fillId="0" borderId="9" xfId="17" applyNumberFormat="1" applyFont="1" applyFill="1" applyBorder="1" applyAlignment="1">
      <alignment horizontal="center" vertical="center" wrapText="1"/>
    </xf>
    <xf numFmtId="38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88" fontId="2" fillId="0" borderId="1" xfId="0" applyNumberFormat="1" applyFont="1" applyFill="1" applyBorder="1" applyAlignment="1">
      <alignment horizontal="left" vertical="center"/>
    </xf>
    <xf numFmtId="189" fontId="2" fillId="0" borderId="1" xfId="0" applyNumberFormat="1" applyFont="1" applyFill="1" applyBorder="1" applyAlignment="1">
      <alignment horizontal="left" vertical="center"/>
    </xf>
    <xf numFmtId="188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87" fontId="2" fillId="0" borderId="1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shrinkToFit="1"/>
    </xf>
    <xf numFmtId="0" fontId="2" fillId="3" borderId="1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 wrapText="1" shrinkToFit="1"/>
    </xf>
    <xf numFmtId="38" fontId="2" fillId="0" borderId="1" xfId="1" applyFont="1" applyFill="1" applyBorder="1" applyAlignment="1">
      <alignment horizontal="right" vertical="center"/>
    </xf>
    <xf numFmtId="38" fontId="2" fillId="3" borderId="1" xfId="30" applyFont="1" applyFill="1" applyBorder="1" applyAlignment="1">
      <alignment horizontal="right" vertical="center"/>
    </xf>
    <xf numFmtId="38" fontId="11" fillId="0" borderId="1" xfId="30" applyFont="1" applyFill="1" applyBorder="1" applyAlignment="1">
      <alignment horizontal="right" vertical="center"/>
    </xf>
    <xf numFmtId="0" fontId="2" fillId="0" borderId="1" xfId="16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 wrapText="1"/>
    </xf>
    <xf numFmtId="0" fontId="2" fillId="0" borderId="2" xfId="17" applyFont="1" applyFill="1" applyBorder="1" applyAlignment="1">
      <alignment horizontal="center" vertical="center" wrapText="1"/>
    </xf>
    <xf numFmtId="182" fontId="2" fillId="0" borderId="2" xfId="17" applyNumberFormat="1" applyFont="1" applyFill="1" applyBorder="1" applyAlignment="1">
      <alignment horizontal="center" vertical="center" wrapText="1"/>
    </xf>
    <xf numFmtId="182" fontId="2" fillId="0" borderId="1" xfId="17" applyNumberFormat="1" applyFont="1" applyFill="1" applyBorder="1" applyAlignment="1">
      <alignment horizontal="center" vertical="center"/>
    </xf>
    <xf numFmtId="182" fontId="2" fillId="0" borderId="1" xfId="17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9" xfId="17" applyFont="1" applyFill="1" applyBorder="1" applyAlignment="1">
      <alignment horizontal="center" vertical="center" wrapText="1"/>
    </xf>
    <xf numFmtId="0" fontId="2" fillId="0" borderId="2" xfId="17" applyFont="1" applyFill="1" applyBorder="1" applyAlignment="1">
      <alignment vertical="center" wrapText="1"/>
    </xf>
    <xf numFmtId="182" fontId="2" fillId="0" borderId="9" xfId="17" applyNumberFormat="1" applyFont="1" applyFill="1" applyBorder="1" applyAlignment="1">
      <alignment vertical="center" wrapText="1"/>
    </xf>
    <xf numFmtId="0" fontId="2" fillId="0" borderId="9" xfId="17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 shrinkToFit="1"/>
    </xf>
    <xf numFmtId="0" fontId="2" fillId="0" borderId="12" xfId="0" applyFont="1" applyFill="1" applyBorder="1">
      <alignment vertical="center"/>
    </xf>
    <xf numFmtId="38" fontId="14" fillId="0" borderId="1" xfId="1" applyFont="1" applyFill="1" applyBorder="1" applyAlignment="1">
      <alignment horizontal="right" vertical="center"/>
    </xf>
    <xf numFmtId="38" fontId="13" fillId="0" borderId="0" xfId="0" applyNumberFormat="1" applyFont="1" applyFill="1">
      <alignment vertical="center"/>
    </xf>
    <xf numFmtId="0" fontId="13" fillId="0" borderId="0" xfId="0" applyFont="1" applyFill="1" applyAlignment="1">
      <alignment horizontal="right" vertical="center"/>
    </xf>
    <xf numFmtId="0" fontId="16" fillId="0" borderId="0" xfId="22" applyFont="1">
      <alignment vertical="center"/>
    </xf>
    <xf numFmtId="0" fontId="17" fillId="0" borderId="0" xfId="22" applyFont="1">
      <alignment vertical="center"/>
    </xf>
    <xf numFmtId="0" fontId="17" fillId="0" borderId="0" xfId="22" applyFont="1" applyAlignment="1">
      <alignment horizontal="center" vertical="center"/>
    </xf>
    <xf numFmtId="0" fontId="17" fillId="0" borderId="0" xfId="22" applyFont="1" applyAlignment="1">
      <alignment horizontal="right" vertical="center"/>
    </xf>
    <xf numFmtId="0" fontId="17" fillId="0" borderId="0" xfId="22" applyFont="1" applyAlignment="1">
      <alignment horizontal="left" vertical="center"/>
    </xf>
    <xf numFmtId="0" fontId="2" fillId="0" borderId="0" xfId="22" applyFont="1" applyAlignment="1">
      <alignment horizontal="center" vertical="center"/>
    </xf>
    <xf numFmtId="0" fontId="18" fillId="0" borderId="0" xfId="22" applyFont="1" applyAlignment="1">
      <alignment horizontal="left" vertical="center"/>
    </xf>
    <xf numFmtId="0" fontId="17" fillId="0" borderId="3" xfId="22" applyFont="1" applyBorder="1" applyAlignment="1">
      <alignment horizontal="center" vertical="center"/>
    </xf>
    <xf numFmtId="0" fontId="17" fillId="0" borderId="4" xfId="22" applyFont="1" applyBorder="1" applyAlignment="1">
      <alignment horizontal="center" vertical="center"/>
    </xf>
    <xf numFmtId="0" fontId="16" fillId="0" borderId="12" xfId="22" applyFont="1" applyBorder="1" applyAlignment="1">
      <alignment horizontal="center" vertical="center"/>
    </xf>
    <xf numFmtId="0" fontId="17" fillId="0" borderId="1" xfId="22" applyFont="1" applyBorder="1" applyAlignment="1">
      <alignment vertical="center" wrapText="1" shrinkToFit="1"/>
    </xf>
    <xf numFmtId="0" fontId="19" fillId="0" borderId="0" xfId="22" applyFont="1" applyAlignment="1">
      <alignment horizontal="left" vertical="center"/>
    </xf>
    <xf numFmtId="0" fontId="17" fillId="0" borderId="5" xfId="22" applyFont="1" applyBorder="1" applyAlignment="1">
      <alignment horizontal="center" vertical="center"/>
    </xf>
    <xf numFmtId="0" fontId="17" fillId="0" borderId="12" xfId="22" applyFont="1" applyBorder="1" applyAlignment="1">
      <alignment horizontal="center" vertical="center"/>
    </xf>
    <xf numFmtId="176" fontId="17" fillId="0" borderId="1" xfId="22" applyNumberFormat="1" applyFont="1" applyFill="1" applyBorder="1" applyAlignment="1">
      <alignment horizontal="center" vertical="center" wrapText="1"/>
    </xf>
    <xf numFmtId="0" fontId="17" fillId="0" borderId="1" xfId="22" applyFont="1" applyFill="1" applyBorder="1" applyAlignment="1">
      <alignment vertical="center" wrapText="1"/>
    </xf>
    <xf numFmtId="0" fontId="17" fillId="0" borderId="1" xfId="22" applyFont="1" applyFill="1" applyBorder="1" applyAlignment="1">
      <alignment horizontal="center" vertical="center" wrapText="1"/>
    </xf>
    <xf numFmtId="0" fontId="17" fillId="0" borderId="7" xfId="22" applyFont="1" applyBorder="1" applyAlignment="1">
      <alignment horizontal="center" vertical="center"/>
    </xf>
    <xf numFmtId="38" fontId="17" fillId="0" borderId="13" xfId="10" applyFont="1" applyFill="1" applyBorder="1" applyAlignment="1">
      <alignment horizontal="center" vertical="center"/>
    </xf>
    <xf numFmtId="0" fontId="17" fillId="0" borderId="13" xfId="22" applyFont="1" applyFill="1" applyBorder="1" applyAlignment="1">
      <alignment horizontal="center" vertical="center" wrapText="1"/>
    </xf>
    <xf numFmtId="0" fontId="17" fillId="0" borderId="13" xfId="22" applyFont="1" applyFill="1" applyBorder="1" applyAlignment="1">
      <alignment horizontal="center" vertical="center"/>
    </xf>
    <xf numFmtId="0" fontId="17" fillId="0" borderId="11" xfId="22" applyFont="1" applyBorder="1" applyAlignment="1">
      <alignment horizontal="center" vertical="center"/>
    </xf>
    <xf numFmtId="38" fontId="17" fillId="0" borderId="15" xfId="10" applyFont="1" applyFill="1" applyBorder="1" applyAlignment="1">
      <alignment horizontal="center" vertical="center"/>
    </xf>
    <xf numFmtId="0" fontId="17" fillId="0" borderId="15" xfId="22" applyFont="1" applyBorder="1" applyAlignment="1">
      <alignment horizontal="center" vertical="center"/>
    </xf>
    <xf numFmtId="0" fontId="17" fillId="0" borderId="3" xfId="22" applyFont="1" applyBorder="1" applyAlignment="1">
      <alignment horizontal="center" vertical="center" wrapText="1"/>
    </xf>
    <xf numFmtId="183" fontId="17" fillId="0" borderId="1" xfId="22" applyNumberFormat="1" applyFont="1" applyFill="1" applyBorder="1" applyAlignment="1">
      <alignment horizontal="right" vertical="center"/>
    </xf>
    <xf numFmtId="0" fontId="17" fillId="0" borderId="4" xfId="22" applyFont="1" applyBorder="1" applyAlignment="1">
      <alignment horizontal="center" vertical="center" wrapText="1"/>
    </xf>
    <xf numFmtId="177" fontId="17" fillId="0" borderId="1" xfId="10" applyNumberFormat="1" applyFont="1" applyFill="1" applyBorder="1">
      <alignment vertical="center"/>
    </xf>
    <xf numFmtId="0" fontId="17" fillId="0" borderId="5" xfId="22" applyFont="1" applyBorder="1" applyAlignment="1">
      <alignment horizontal="center" vertical="center" wrapText="1"/>
    </xf>
    <xf numFmtId="0" fontId="17" fillId="0" borderId="12" xfId="22" applyFont="1" applyBorder="1" applyAlignment="1">
      <alignment horizontal="center" vertical="center" wrapText="1"/>
    </xf>
    <xf numFmtId="0" fontId="17" fillId="0" borderId="1" xfId="22" applyFont="1" applyFill="1" applyBorder="1" applyAlignment="1">
      <alignment horizontal="center" vertical="center"/>
    </xf>
    <xf numFmtId="0" fontId="17" fillId="0" borderId="12" xfId="22" applyFont="1" applyBorder="1" applyAlignment="1">
      <alignment horizontal="left" vertical="center"/>
    </xf>
    <xf numFmtId="0" fontId="17" fillId="0" borderId="1" xfId="22" applyFont="1" applyFill="1" applyBorder="1" applyAlignment="1">
      <alignment horizontal="left" vertical="center" wrapText="1"/>
    </xf>
    <xf numFmtId="57" fontId="17" fillId="0" borderId="1" xfId="22" applyNumberFormat="1" applyFont="1" applyBorder="1" applyAlignment="1">
      <alignment horizontal="left" vertical="center" wrapText="1"/>
    </xf>
    <xf numFmtId="0" fontId="2" fillId="0" borderId="0" xfId="22" applyFont="1" applyAlignment="1">
      <alignment horizontal="left" vertical="center" indent="1"/>
    </xf>
    <xf numFmtId="0" fontId="2" fillId="0" borderId="16" xfId="22" applyFont="1" applyBorder="1" applyAlignment="1">
      <alignment horizontal="center" vertical="center"/>
    </xf>
    <xf numFmtId="182" fontId="17" fillId="0" borderId="1" xfId="22" applyNumberFormat="1" applyFont="1" applyFill="1" applyBorder="1" applyAlignment="1">
      <alignment horizontal="center" vertical="center" wrapText="1"/>
    </xf>
    <xf numFmtId="2" fontId="17" fillId="0" borderId="1" xfId="22" applyNumberFormat="1" applyFont="1" applyBorder="1" applyAlignment="1">
      <alignment horizontal="center" vertical="center" wrapText="1"/>
    </xf>
    <xf numFmtId="0" fontId="2" fillId="0" borderId="0" xfId="22" applyFont="1" applyAlignment="1">
      <alignment horizontal="right" vertical="center"/>
    </xf>
    <xf numFmtId="0" fontId="2" fillId="0" borderId="12" xfId="22" applyFont="1" applyBorder="1" applyAlignment="1">
      <alignment horizontal="center" vertical="center" wrapText="1"/>
    </xf>
    <xf numFmtId="2" fontId="17" fillId="0" borderId="1" xfId="22" applyNumberFormat="1" applyFont="1" applyFill="1" applyBorder="1" applyAlignment="1">
      <alignment horizontal="center" vertical="center"/>
    </xf>
    <xf numFmtId="0" fontId="2" fillId="0" borderId="16" xfId="22" applyFont="1" applyBorder="1">
      <alignment vertical="center"/>
    </xf>
    <xf numFmtId="38" fontId="17" fillId="0" borderId="1" xfId="22" applyNumberFormat="1" applyFont="1" applyFill="1" applyBorder="1">
      <alignment vertical="center"/>
    </xf>
    <xf numFmtId="0" fontId="17" fillId="0" borderId="1" xfId="22" applyFont="1" applyBorder="1">
      <alignment vertical="center"/>
    </xf>
    <xf numFmtId="0" fontId="17" fillId="0" borderId="0" xfId="22" applyFont="1" applyBorder="1" applyAlignment="1">
      <alignment horizontal="center" vertical="center" wrapText="1"/>
    </xf>
    <xf numFmtId="0" fontId="2" fillId="0" borderId="0" xfId="22" applyFont="1" applyBorder="1" applyAlignment="1">
      <alignment horizontal="center" vertical="center"/>
    </xf>
    <xf numFmtId="38" fontId="17" fillId="0" borderId="0" xfId="22" applyNumberFormat="1" applyFont="1" applyFill="1" applyBorder="1">
      <alignment vertical="center"/>
    </xf>
    <xf numFmtId="0" fontId="17" fillId="0" borderId="0" xfId="22" applyFont="1" applyBorder="1">
      <alignment vertical="center"/>
    </xf>
    <xf numFmtId="38" fontId="2" fillId="0" borderId="0" xfId="22" applyNumberFormat="1" applyFont="1">
      <alignment vertical="center"/>
    </xf>
    <xf numFmtId="180" fontId="2" fillId="0" borderId="0" xfId="22" applyNumberFormat="1" applyFont="1">
      <alignment vertical="center"/>
    </xf>
    <xf numFmtId="182" fontId="2" fillId="0" borderId="0" xfId="22" applyNumberFormat="1" applyFont="1">
      <alignment vertical="center"/>
    </xf>
    <xf numFmtId="0" fontId="17" fillId="0" borderId="0" xfId="22" applyFont="1" applyAlignment="1">
      <alignment vertical="center" wrapText="1"/>
    </xf>
    <xf numFmtId="0" fontId="20" fillId="0" borderId="0" xfId="22" applyFont="1">
      <alignment vertical="center"/>
    </xf>
    <xf numFmtId="0" fontId="17" fillId="0" borderId="0" xfId="22" applyFont="1" applyAlignment="1">
      <alignment horizontal="center" vertical="center" wrapText="1"/>
    </xf>
    <xf numFmtId="0" fontId="20" fillId="0" borderId="0" xfId="22" applyFont="1" applyAlignment="1">
      <alignment horizontal="center" vertical="center"/>
    </xf>
    <xf numFmtId="38" fontId="17" fillId="0" borderId="0" xfId="10" applyFont="1" applyFill="1" applyBorder="1" applyAlignment="1">
      <alignment horizontal="center" vertical="center"/>
    </xf>
    <xf numFmtId="183" fontId="17" fillId="0" borderId="0" xfId="22" applyNumberFormat="1" applyFont="1" applyAlignment="1">
      <alignment horizontal="right" vertical="center"/>
    </xf>
    <xf numFmtId="0" fontId="20" fillId="0" borderId="0" xfId="22" applyFont="1" applyAlignment="1">
      <alignment horizontal="right" vertical="center"/>
    </xf>
    <xf numFmtId="177" fontId="17" fillId="0" borderId="0" xfId="10" applyNumberFormat="1" applyFont="1" applyFill="1" applyBorder="1">
      <alignment vertical="center"/>
    </xf>
    <xf numFmtId="0" fontId="17" fillId="0" borderId="0" xfId="22" applyFont="1" applyAlignment="1">
      <alignment horizontal="left" vertical="center" wrapText="1"/>
    </xf>
    <xf numFmtId="0" fontId="20" fillId="0" borderId="0" xfId="22" applyFont="1" applyAlignment="1">
      <alignment horizontal="left" vertical="center"/>
    </xf>
    <xf numFmtId="182" fontId="17" fillId="0" borderId="0" xfId="22" applyNumberFormat="1" applyFont="1" applyAlignment="1">
      <alignment horizontal="center" vertical="center" wrapText="1"/>
    </xf>
    <xf numFmtId="2" fontId="17" fillId="0" borderId="0" xfId="22" applyNumberFormat="1" applyFont="1" applyAlignment="1">
      <alignment horizontal="center" vertical="center"/>
    </xf>
    <xf numFmtId="38" fontId="17" fillId="0" borderId="0" xfId="22" applyNumberFormat="1" applyFont="1">
      <alignment vertical="center"/>
    </xf>
    <xf numFmtId="0" fontId="21" fillId="0" borderId="0" xfId="27" applyFont="1" applyAlignment="1">
      <alignment horizontal="center" vertical="center"/>
    </xf>
    <xf numFmtId="0" fontId="21" fillId="0" borderId="0" xfId="27" applyFont="1" applyAlignment="1">
      <alignment horizontal="center" vertical="center" shrinkToFit="1"/>
    </xf>
    <xf numFmtId="0" fontId="17" fillId="0" borderId="0" xfId="27" applyFont="1" applyAlignment="1">
      <alignment vertical="center" shrinkToFit="1"/>
    </xf>
    <xf numFmtId="0" fontId="21" fillId="0" borderId="0" xfId="27" applyFont="1" applyAlignment="1">
      <alignment vertical="center" shrinkToFit="1"/>
    </xf>
    <xf numFmtId="0" fontId="21" fillId="0" borderId="20" xfId="25" applyFont="1" applyBorder="1" applyAlignment="1">
      <alignment horizontal="center" vertical="center" shrinkToFit="1"/>
    </xf>
    <xf numFmtId="38" fontId="22" fillId="0" borderId="21" xfId="11" applyFont="1" applyFill="1" applyBorder="1" applyAlignment="1">
      <alignment vertical="center"/>
    </xf>
    <xf numFmtId="38" fontId="16" fillId="0" borderId="21" xfId="11" applyFont="1" applyFill="1" applyBorder="1" applyAlignment="1">
      <alignment vertical="center"/>
    </xf>
    <xf numFmtId="38" fontId="16" fillId="0" borderId="21" xfId="11" applyFont="1" applyFill="1" applyBorder="1" applyAlignment="1">
      <alignment vertical="center" wrapText="1"/>
    </xf>
    <xf numFmtId="38" fontId="16" fillId="0" borderId="1" xfId="11" applyFont="1" applyFill="1" applyBorder="1" applyAlignment="1">
      <alignment vertical="center" wrapText="1"/>
    </xf>
    <xf numFmtId="38" fontId="16" fillId="0" borderId="1" xfId="11" applyFont="1" applyFill="1" applyBorder="1" applyAlignment="1">
      <alignment vertical="center" shrinkToFit="1"/>
    </xf>
    <xf numFmtId="0" fontId="23" fillId="0" borderId="0" xfId="25" applyFont="1" applyAlignment="1">
      <alignment horizontal="left" vertical="center"/>
    </xf>
    <xf numFmtId="0" fontId="14" fillId="0" borderId="0" xfId="25" applyFont="1">
      <alignment vertical="center"/>
    </xf>
    <xf numFmtId="0" fontId="16" fillId="0" borderId="0" xfId="26" applyFont="1" applyAlignment="1">
      <alignment horizontal="center" vertical="center" shrinkToFit="1"/>
    </xf>
    <xf numFmtId="0" fontId="22" fillId="0" borderId="1" xfId="26" applyFont="1" applyBorder="1" applyAlignment="1">
      <alignment horizontal="center" vertical="center" shrinkToFit="1"/>
    </xf>
    <xf numFmtId="0" fontId="16" fillId="0" borderId="1" xfId="26" applyFont="1" applyBorder="1" applyAlignment="1">
      <alignment horizontal="center" vertical="center" shrinkToFit="1"/>
    </xf>
    <xf numFmtId="0" fontId="24" fillId="0" borderId="0" xfId="27" applyFont="1" applyAlignment="1">
      <alignment horizontal="left" vertical="center"/>
    </xf>
    <xf numFmtId="0" fontId="25" fillId="0" borderId="0" xfId="25" applyFont="1" applyAlignment="1">
      <alignment horizontal="left" vertical="center"/>
    </xf>
    <xf numFmtId="0" fontId="26" fillId="0" borderId="0" xfId="25" applyFont="1" applyAlignment="1">
      <alignment horizontal="left" vertical="center"/>
    </xf>
    <xf numFmtId="38" fontId="16" fillId="0" borderId="1" xfId="7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4" borderId="0" xfId="26" applyFont="1" applyFill="1" applyAlignment="1">
      <alignment horizontal="center" vertical="center" shrinkToFit="1"/>
    </xf>
    <xf numFmtId="0" fontId="22" fillId="4" borderId="1" xfId="26" applyFont="1" applyFill="1" applyBorder="1" applyAlignment="1">
      <alignment horizontal="center" vertical="center" shrinkToFit="1"/>
    </xf>
    <xf numFmtId="0" fontId="16" fillId="4" borderId="1" xfId="26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wrapText="1"/>
    </xf>
    <xf numFmtId="38" fontId="16" fillId="4" borderId="1" xfId="7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6" fillId="0" borderId="0" xfId="25" applyFont="1" applyAlignment="1">
      <alignment horizontal="center" vertical="center" shrinkToFit="1"/>
    </xf>
    <xf numFmtId="0" fontId="14" fillId="0" borderId="0" xfId="25" applyFont="1" applyAlignment="1">
      <alignment horizontal="center" vertical="center" shrinkToFit="1"/>
    </xf>
    <xf numFmtId="0" fontId="22" fillId="0" borderId="1" xfId="26" applyFont="1" applyBorder="1" applyAlignment="1">
      <alignment vertical="center" shrinkToFit="1"/>
    </xf>
    <xf numFmtId="0" fontId="16" fillId="0" borderId="1" xfId="26" applyFont="1" applyBorder="1" applyAlignment="1">
      <alignment vertical="center" shrinkToFit="1"/>
    </xf>
    <xf numFmtId="0" fontId="21" fillId="0" borderId="10" xfId="26" applyFont="1" applyBorder="1" applyAlignment="1">
      <alignment vertical="center" shrinkToFit="1"/>
    </xf>
    <xf numFmtId="0" fontId="27" fillId="0" borderId="10" xfId="0" applyFont="1" applyBorder="1">
      <alignment vertical="center"/>
    </xf>
    <xf numFmtId="0" fontId="27" fillId="0" borderId="10" xfId="26" applyFont="1" applyBorder="1" applyAlignment="1">
      <alignment vertical="center" shrinkToFit="1"/>
    </xf>
    <xf numFmtId="0" fontId="26" fillId="0" borderId="0" xfId="25" applyFont="1" applyAlignment="1">
      <alignment horizontal="center" vertical="center"/>
    </xf>
    <xf numFmtId="0" fontId="14" fillId="0" borderId="0" xfId="25" applyFont="1" applyAlignment="1">
      <alignment horizontal="center" vertical="center"/>
    </xf>
    <xf numFmtId="38" fontId="16" fillId="0" borderId="1" xfId="7" applyFont="1" applyFill="1" applyBorder="1" applyAlignment="1">
      <alignment horizontal="center" vertical="center" wrapText="1"/>
    </xf>
    <xf numFmtId="0" fontId="16" fillId="0" borderId="1" xfId="26" applyFont="1" applyBorder="1" applyAlignment="1">
      <alignment horizontal="center" vertical="center" wrapText="1"/>
    </xf>
    <xf numFmtId="0" fontId="21" fillId="5" borderId="5" xfId="27" applyFont="1" applyFill="1" applyBorder="1" applyAlignment="1">
      <alignment horizontal="center" vertical="center" shrinkToFit="1"/>
    </xf>
    <xf numFmtId="0" fontId="21" fillId="5" borderId="4" xfId="27" applyFont="1" applyFill="1" applyBorder="1" applyAlignment="1">
      <alignment horizontal="center" vertical="center" shrinkToFit="1"/>
    </xf>
    <xf numFmtId="0" fontId="22" fillId="0" borderId="1" xfId="26" applyFont="1" applyBorder="1" applyAlignment="1">
      <alignment horizontal="left" vertical="center" shrinkToFit="1"/>
    </xf>
    <xf numFmtId="0" fontId="16" fillId="0" borderId="1" xfId="26" applyFont="1" applyBorder="1" applyAlignment="1">
      <alignment horizontal="left" vertical="center" shrinkToFit="1"/>
    </xf>
    <xf numFmtId="0" fontId="16" fillId="0" borderId="1" xfId="28" applyFont="1" applyBorder="1" applyAlignment="1">
      <alignment horizontal="left" vertical="center" wrapText="1" shrinkToFit="1"/>
    </xf>
    <xf numFmtId="0" fontId="24" fillId="0" borderId="1" xfId="28" applyFont="1" applyBorder="1" applyAlignment="1">
      <alignment horizontal="left" vertical="center" wrapText="1" shrinkToFit="1"/>
    </xf>
    <xf numFmtId="0" fontId="24" fillId="0" borderId="1" xfId="26" applyFont="1" applyBorder="1" applyAlignment="1">
      <alignment vertical="center" shrinkToFit="1"/>
    </xf>
    <xf numFmtId="0" fontId="21" fillId="0" borderId="1" xfId="27" applyFont="1" applyBorder="1" applyAlignment="1">
      <alignment horizontal="center" vertical="center" shrinkToFit="1"/>
    </xf>
    <xf numFmtId="0" fontId="26" fillId="0" borderId="0" xfId="25" applyFont="1">
      <alignment vertical="center"/>
    </xf>
    <xf numFmtId="0" fontId="22" fillId="0" borderId="2" xfId="26" applyFont="1" applyBorder="1" applyAlignment="1">
      <alignment horizontal="center" vertical="center" shrinkToFit="1"/>
    </xf>
    <xf numFmtId="0" fontId="16" fillId="0" borderId="2" xfId="26" applyFont="1" applyBorder="1" applyAlignment="1">
      <alignment horizontal="center" vertical="center" shrinkToFit="1"/>
    </xf>
    <xf numFmtId="0" fontId="2" fillId="0" borderId="2" xfId="26" applyFont="1" applyBorder="1" applyAlignment="1">
      <alignment horizontal="center" vertical="center" shrinkToFit="1"/>
    </xf>
    <xf numFmtId="0" fontId="22" fillId="0" borderId="31" xfId="26" quotePrefix="1" applyFont="1" applyBorder="1" applyAlignment="1">
      <alignment horizontal="center" vertical="center" shrinkToFit="1"/>
    </xf>
    <xf numFmtId="0" fontId="16" fillId="0" borderId="31" xfId="26" quotePrefix="1" applyFont="1" applyBorder="1" applyAlignment="1">
      <alignment horizontal="center" vertical="center" shrinkToFit="1"/>
    </xf>
    <xf numFmtId="0" fontId="2" fillId="0" borderId="31" xfId="26" applyFont="1" applyBorder="1" applyAlignment="1">
      <alignment horizontal="center" vertical="center" shrinkToFit="1"/>
    </xf>
    <xf numFmtId="0" fontId="22" fillId="0" borderId="9" xfId="26" applyFont="1" applyBorder="1" applyAlignment="1">
      <alignment horizontal="center" vertical="center" shrinkToFit="1"/>
    </xf>
    <xf numFmtId="0" fontId="16" fillId="0" borderId="9" xfId="26" applyFont="1" applyBorder="1" applyAlignment="1">
      <alignment horizontal="center" vertical="center" shrinkToFit="1"/>
    </xf>
    <xf numFmtId="0" fontId="2" fillId="0" borderId="9" xfId="26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43" fontId="22" fillId="0" borderId="1" xfId="26" applyNumberFormat="1" applyFont="1" applyBorder="1" applyAlignment="1">
      <alignment horizontal="right" vertical="center" wrapText="1" shrinkToFit="1"/>
    </xf>
    <xf numFmtId="43" fontId="16" fillId="0" borderId="1" xfId="26" applyNumberFormat="1" applyFont="1" applyBorder="1" applyAlignment="1">
      <alignment horizontal="right" vertical="center" wrapText="1" shrinkToFit="1"/>
    </xf>
    <xf numFmtId="40" fontId="2" fillId="0" borderId="1" xfId="11" applyNumberFormat="1" applyFont="1" applyFill="1" applyBorder="1" applyAlignment="1">
      <alignment horizontal="right" vertical="center" shrinkToFit="1"/>
    </xf>
    <xf numFmtId="43" fontId="0" fillId="0" borderId="1" xfId="26" applyNumberFormat="1" applyFont="1" applyBorder="1" applyAlignment="1">
      <alignment horizontal="right" vertical="center" wrapText="1" shrinkToFit="1"/>
    </xf>
    <xf numFmtId="43" fontId="2" fillId="0" borderId="1" xfId="26" applyNumberFormat="1" applyFont="1" applyBorder="1" applyAlignment="1">
      <alignment horizontal="right" vertical="center" wrapText="1" shrinkToFit="1"/>
    </xf>
    <xf numFmtId="0" fontId="24" fillId="0" borderId="0" xfId="27" applyFont="1" applyAlignment="1">
      <alignment horizontal="center" vertical="center" wrapText="1"/>
    </xf>
    <xf numFmtId="185" fontId="16" fillId="0" borderId="1" xfId="26" applyNumberFormat="1" applyFont="1" applyBorder="1" applyAlignment="1">
      <alignment horizontal="center" vertical="center" wrapText="1" shrinkToFit="1"/>
    </xf>
    <xf numFmtId="0" fontId="16" fillId="0" borderId="1" xfId="26" applyFont="1" applyBorder="1" applyAlignment="1">
      <alignment horizontal="center" vertical="center" wrapText="1" shrinkToFit="1"/>
    </xf>
    <xf numFmtId="185" fontId="2" fillId="0" borderId="1" xfId="26" applyNumberFormat="1" applyFont="1" applyBorder="1" applyAlignment="1">
      <alignment horizontal="center" vertical="center" wrapText="1" shrinkToFit="1"/>
    </xf>
    <xf numFmtId="0" fontId="12" fillId="0" borderId="0" xfId="25" applyFont="1" applyAlignment="1">
      <alignment horizontal="center" vertical="center"/>
    </xf>
    <xf numFmtId="186" fontId="22" fillId="0" borderId="1" xfId="26" applyNumberFormat="1" applyFont="1" applyBorder="1" applyAlignment="1">
      <alignment horizontal="center" vertical="center" wrapText="1" shrinkToFit="1"/>
    </xf>
    <xf numFmtId="186" fontId="16" fillId="0" borderId="1" xfId="26" applyNumberFormat="1" applyFont="1" applyBorder="1" applyAlignment="1">
      <alignment horizontal="center" vertical="center" wrapText="1" shrinkToFit="1"/>
    </xf>
    <xf numFmtId="9" fontId="22" fillId="0" borderId="1" xfId="31" applyFont="1" applyFill="1" applyBorder="1" applyAlignment="1">
      <alignment horizontal="right" vertical="center" wrapText="1" shrinkToFit="1"/>
    </xf>
    <xf numFmtId="9" fontId="16" fillId="0" borderId="1" xfId="31" applyFont="1" applyFill="1" applyBorder="1" applyAlignment="1">
      <alignment horizontal="right" vertical="center" wrapText="1" shrinkToFit="1"/>
    </xf>
    <xf numFmtId="190" fontId="22" fillId="0" borderId="1" xfId="26" applyNumberFormat="1" applyFont="1" applyBorder="1" applyAlignment="1">
      <alignment horizontal="right" vertical="center" wrapText="1" shrinkToFit="1"/>
    </xf>
    <xf numFmtId="190" fontId="16" fillId="0" borderId="1" xfId="26" applyNumberFormat="1" applyFont="1" applyBorder="1" applyAlignment="1">
      <alignment horizontal="right" vertical="center" wrapText="1" shrinkToFit="1"/>
    </xf>
    <xf numFmtId="0" fontId="21" fillId="5" borderId="8" xfId="27" applyFont="1" applyFill="1" applyBorder="1" applyAlignment="1">
      <alignment horizontal="center" vertical="center" shrinkToFit="1"/>
    </xf>
    <xf numFmtId="43" fontId="22" fillId="0" borderId="1" xfId="26" applyNumberFormat="1" applyFont="1" applyBorder="1" applyAlignment="1">
      <alignment vertical="center" shrinkToFit="1"/>
    </xf>
    <xf numFmtId="43" fontId="16" fillId="0" borderId="1" xfId="26" applyNumberFormat="1" applyFont="1" applyBorder="1" applyAlignment="1">
      <alignment vertical="center" shrinkToFit="1"/>
    </xf>
    <xf numFmtId="0" fontId="21" fillId="5" borderId="9" xfId="27" applyFont="1" applyFill="1" applyBorder="1" applyAlignment="1">
      <alignment horizontal="center" vertical="center" shrinkToFit="1"/>
    </xf>
    <xf numFmtId="38" fontId="0" fillId="0" borderId="1" xfId="12" applyFont="1" applyFill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28" fillId="0" borderId="40" xfId="30" applyFont="1" applyFill="1" applyBorder="1">
      <alignment vertical="center"/>
    </xf>
    <xf numFmtId="38" fontId="28" fillId="0" borderId="21" xfId="30" applyFont="1" applyFill="1" applyBorder="1">
      <alignment vertical="center"/>
    </xf>
    <xf numFmtId="38" fontId="27" fillId="0" borderId="21" xfId="30" applyFont="1" applyFill="1" applyBorder="1">
      <alignment vertical="center"/>
    </xf>
    <xf numFmtId="38" fontId="21" fillId="0" borderId="21" xfId="30" applyFont="1" applyFill="1" applyBorder="1">
      <alignment vertical="center"/>
    </xf>
    <xf numFmtId="38" fontId="27" fillId="0" borderId="41" xfId="30" applyFont="1" applyFill="1" applyBorder="1">
      <alignment vertical="center"/>
    </xf>
    <xf numFmtId="38" fontId="27" fillId="0" borderId="20" xfId="30" applyFont="1" applyFill="1" applyBorder="1">
      <alignment vertical="center"/>
    </xf>
    <xf numFmtId="38" fontId="27" fillId="0" borderId="0" xfId="30" applyFont="1" applyFill="1" applyBorder="1">
      <alignment vertical="center"/>
    </xf>
    <xf numFmtId="38" fontId="27" fillId="0" borderId="0" xfId="30" applyFont="1" applyFill="1">
      <alignment vertical="center"/>
    </xf>
    <xf numFmtId="38" fontId="27" fillId="0" borderId="40" xfId="30" applyFont="1" applyFill="1" applyBorder="1">
      <alignment vertical="center"/>
    </xf>
    <xf numFmtId="0" fontId="0" fillId="0" borderId="0" xfId="0" applyAlignment="1">
      <alignment horizontal="right" vertical="center"/>
    </xf>
    <xf numFmtId="178" fontId="0" fillId="0" borderId="1" xfId="12" applyNumberFormat="1" applyFont="1" applyFill="1" applyBorder="1">
      <alignment vertical="center"/>
    </xf>
    <xf numFmtId="0" fontId="28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28" fillId="0" borderId="46" xfId="30" applyFont="1" applyFill="1" applyBorder="1">
      <alignment vertical="center"/>
    </xf>
    <xf numFmtId="38" fontId="28" fillId="0" borderId="44" xfId="30" applyFont="1" applyFill="1" applyBorder="1">
      <alignment vertical="center"/>
    </xf>
    <xf numFmtId="38" fontId="27" fillId="0" borderId="44" xfId="30" applyFont="1" applyFill="1" applyBorder="1">
      <alignment vertical="center"/>
    </xf>
    <xf numFmtId="38" fontId="21" fillId="0" borderId="44" xfId="30" applyFont="1" applyFill="1" applyBorder="1">
      <alignment vertical="center"/>
    </xf>
    <xf numFmtId="38" fontId="27" fillId="0" borderId="47" xfId="30" applyFont="1" applyFill="1" applyBorder="1">
      <alignment vertical="center"/>
    </xf>
    <xf numFmtId="38" fontId="27" fillId="0" borderId="45" xfId="30" applyFont="1" applyFill="1" applyBorder="1">
      <alignment vertical="center"/>
    </xf>
    <xf numFmtId="178" fontId="27" fillId="0" borderId="44" xfId="30" applyNumberFormat="1" applyFont="1" applyFill="1" applyBorder="1">
      <alignment vertical="center"/>
    </xf>
    <xf numFmtId="178" fontId="27" fillId="0" borderId="45" xfId="30" applyNumberFormat="1" applyFont="1" applyFill="1" applyBorder="1">
      <alignment vertical="center"/>
    </xf>
    <xf numFmtId="38" fontId="27" fillId="0" borderId="46" xfId="30" applyFont="1" applyFill="1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30" applyFont="1" applyFill="1">
      <alignment vertical="center"/>
    </xf>
    <xf numFmtId="38" fontId="28" fillId="0" borderId="0" xfId="30" applyFont="1" applyFill="1">
      <alignment vertical="center"/>
    </xf>
    <xf numFmtId="38" fontId="21" fillId="0" borderId="0" xfId="30" applyFont="1" applyFill="1">
      <alignment vertical="center"/>
    </xf>
    <xf numFmtId="38" fontId="27" fillId="0" borderId="24" xfId="30" applyFont="1" applyFill="1" applyBorder="1">
      <alignment vertical="center"/>
    </xf>
    <xf numFmtId="38" fontId="27" fillId="0" borderId="36" xfId="30" applyFont="1" applyFill="1" applyBorder="1">
      <alignment vertical="center"/>
    </xf>
    <xf numFmtId="40" fontId="0" fillId="0" borderId="1" xfId="12" applyNumberFormat="1" applyFont="1" applyFill="1" applyBorder="1">
      <alignment vertical="center"/>
    </xf>
    <xf numFmtId="0" fontId="0" fillId="0" borderId="21" xfId="0" applyBorder="1" applyAlignment="1">
      <alignment horizontal="center" vertical="center"/>
    </xf>
    <xf numFmtId="0" fontId="16" fillId="0" borderId="21" xfId="26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16" fillId="0" borderId="44" xfId="26" applyFont="1" applyBorder="1" applyAlignment="1">
      <alignment horizontal="center" vertical="center" shrinkToFit="1"/>
    </xf>
    <xf numFmtId="38" fontId="29" fillId="0" borderId="0" xfId="30" applyFont="1" applyFill="1" applyAlignment="1">
      <alignment vertical="center" wrapText="1"/>
    </xf>
    <xf numFmtId="38" fontId="29" fillId="0" borderId="0" xfId="30" applyFont="1" applyFill="1">
      <alignment vertical="center"/>
    </xf>
    <xf numFmtId="178" fontId="29" fillId="0" borderId="1" xfId="30" applyNumberFormat="1" applyFont="1" applyFill="1" applyBorder="1">
      <alignment vertical="center"/>
    </xf>
    <xf numFmtId="38" fontId="30" fillId="0" borderId="40" xfId="30" applyFont="1" applyFill="1" applyBorder="1">
      <alignment vertical="center"/>
    </xf>
    <xf numFmtId="38" fontId="30" fillId="0" borderId="21" xfId="30" applyFont="1" applyFill="1" applyBorder="1">
      <alignment vertical="center"/>
    </xf>
    <xf numFmtId="38" fontId="31" fillId="0" borderId="21" xfId="30" applyFont="1" applyFill="1" applyBorder="1">
      <alignment vertical="center"/>
    </xf>
    <xf numFmtId="38" fontId="30" fillId="0" borderId="41" xfId="30" applyFont="1" applyFill="1" applyBorder="1">
      <alignment vertical="center"/>
    </xf>
    <xf numFmtId="38" fontId="30" fillId="0" borderId="20" xfId="30" applyFont="1" applyFill="1" applyBorder="1">
      <alignment vertical="center"/>
    </xf>
    <xf numFmtId="38" fontId="27" fillId="0" borderId="1" xfId="30" applyFont="1" applyFill="1" applyBorder="1">
      <alignment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178" fontId="27" fillId="0" borderId="1" xfId="30" applyNumberFormat="1" applyFont="1" applyFill="1" applyBorder="1">
      <alignment vertical="center"/>
    </xf>
    <xf numFmtId="38" fontId="30" fillId="0" borderId="46" xfId="30" applyFont="1" applyFill="1" applyBorder="1">
      <alignment vertical="center"/>
    </xf>
    <xf numFmtId="38" fontId="30" fillId="0" borderId="44" xfId="30" applyFont="1" applyFill="1" applyBorder="1">
      <alignment vertical="center"/>
    </xf>
    <xf numFmtId="38" fontId="31" fillId="0" borderId="44" xfId="30" applyFont="1" applyFill="1" applyBorder="1">
      <alignment vertical="center"/>
    </xf>
    <xf numFmtId="38" fontId="30" fillId="0" borderId="47" xfId="30" applyFont="1" applyFill="1" applyBorder="1">
      <alignment vertical="center"/>
    </xf>
    <xf numFmtId="38" fontId="30" fillId="0" borderId="35" xfId="30" applyFont="1" applyFill="1" applyBorder="1">
      <alignment vertical="center"/>
    </xf>
    <xf numFmtId="38" fontId="30" fillId="0" borderId="45" xfId="30" applyFont="1" applyFill="1" applyBorder="1">
      <alignment vertical="center"/>
    </xf>
    <xf numFmtId="178" fontId="27" fillId="0" borderId="0" xfId="30" applyNumberFormat="1" applyFont="1" applyFill="1">
      <alignment vertical="center"/>
    </xf>
    <xf numFmtId="38" fontId="30" fillId="0" borderId="0" xfId="30" applyFont="1" applyFill="1">
      <alignment vertical="center"/>
    </xf>
    <xf numFmtId="38" fontId="31" fillId="0" borderId="0" xfId="30" applyFont="1" applyFill="1">
      <alignment vertical="center"/>
    </xf>
    <xf numFmtId="38" fontId="33" fillId="0" borderId="0" xfId="30" applyFont="1" applyFill="1" applyAlignment="1">
      <alignment vertical="center" wrapText="1"/>
    </xf>
    <xf numFmtId="38" fontId="33" fillId="0" borderId="0" xfId="30" applyFont="1" applyFill="1">
      <alignment vertical="center"/>
    </xf>
    <xf numFmtId="178" fontId="27" fillId="0" borderId="46" xfId="30" applyNumberFormat="1" applyFont="1" applyFill="1" applyBorder="1">
      <alignment vertical="center"/>
    </xf>
    <xf numFmtId="178" fontId="30" fillId="0" borderId="46" xfId="30" applyNumberFormat="1" applyFont="1" applyFill="1" applyBorder="1">
      <alignment vertical="center"/>
    </xf>
    <xf numFmtId="178" fontId="30" fillId="0" borderId="44" xfId="30" applyNumberFormat="1" applyFont="1" applyFill="1" applyBorder="1">
      <alignment vertical="center"/>
    </xf>
    <xf numFmtId="178" fontId="31" fillId="0" borderId="44" xfId="30" applyNumberFormat="1" applyFont="1" applyFill="1" applyBorder="1">
      <alignment vertical="center"/>
    </xf>
    <xf numFmtId="178" fontId="30" fillId="0" borderId="47" xfId="30" applyNumberFormat="1" applyFont="1" applyFill="1" applyBorder="1">
      <alignment vertical="center"/>
    </xf>
    <xf numFmtId="178" fontId="30" fillId="0" borderId="48" xfId="30" applyNumberFormat="1" applyFont="1" applyFill="1" applyBorder="1">
      <alignment vertical="center"/>
    </xf>
    <xf numFmtId="178" fontId="30" fillId="0" borderId="45" xfId="30" applyNumberFormat="1" applyFont="1" applyFill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6" fillId="0" borderId="10" xfId="26" applyFont="1" applyBorder="1" applyAlignment="1">
      <alignment horizontal="center" vertical="center" shrinkToFit="1"/>
    </xf>
    <xf numFmtId="178" fontId="30" fillId="0" borderId="50" xfId="30" applyNumberFormat="1" applyFont="1" applyFill="1" applyBorder="1">
      <alignment vertical="center"/>
    </xf>
    <xf numFmtId="178" fontId="30" fillId="0" borderId="1" xfId="30" applyNumberFormat="1" applyFont="1" applyFill="1" applyBorder="1">
      <alignment vertical="center"/>
    </xf>
    <xf numFmtId="178" fontId="31" fillId="0" borderId="1" xfId="30" applyNumberFormat="1" applyFont="1" applyFill="1" applyBorder="1">
      <alignment vertical="center"/>
    </xf>
    <xf numFmtId="178" fontId="30" fillId="0" borderId="3" xfId="30" applyNumberFormat="1" applyFont="1" applyFill="1" applyBorder="1">
      <alignment vertical="center"/>
    </xf>
    <xf numFmtId="178" fontId="30" fillId="0" borderId="5" xfId="30" applyNumberFormat="1" applyFont="1" applyFill="1" applyBorder="1">
      <alignment vertical="center"/>
    </xf>
    <xf numFmtId="178" fontId="30" fillId="0" borderId="49" xfId="30" applyNumberFormat="1" applyFont="1" applyFill="1" applyBorder="1">
      <alignment vertical="center"/>
    </xf>
    <xf numFmtId="0" fontId="28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30" fillId="0" borderId="53" xfId="30" applyFont="1" applyFill="1" applyBorder="1">
      <alignment vertical="center"/>
    </xf>
    <xf numFmtId="38" fontId="30" fillId="0" borderId="51" xfId="30" applyFont="1" applyFill="1" applyBorder="1">
      <alignment vertical="center"/>
    </xf>
    <xf numFmtId="38" fontId="31" fillId="0" borderId="51" xfId="30" applyFont="1" applyFill="1" applyBorder="1">
      <alignment vertical="center"/>
    </xf>
    <xf numFmtId="38" fontId="30" fillId="0" borderId="54" xfId="30" applyFont="1" applyFill="1" applyBorder="1">
      <alignment vertical="center"/>
    </xf>
    <xf numFmtId="38" fontId="30" fillId="0" borderId="55" xfId="30" applyFont="1" applyFill="1" applyBorder="1">
      <alignment vertical="center"/>
    </xf>
    <xf numFmtId="38" fontId="30" fillId="0" borderId="52" xfId="30" applyFont="1" applyFill="1" applyBorder="1">
      <alignment vertical="center"/>
    </xf>
    <xf numFmtId="178" fontId="29" fillId="7" borderId="1" xfId="30" applyNumberFormat="1" applyFont="1" applyFill="1" applyBorder="1">
      <alignment vertical="center"/>
    </xf>
    <xf numFmtId="0" fontId="28" fillId="7" borderId="21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16" fillId="0" borderId="18" xfId="26" applyFont="1" applyBorder="1" applyAlignment="1">
      <alignment horizontal="center" vertical="center" shrinkToFit="1"/>
    </xf>
    <xf numFmtId="178" fontId="30" fillId="0" borderId="41" xfId="30" applyNumberFormat="1" applyFont="1" applyFill="1" applyBorder="1">
      <alignment vertical="center"/>
    </xf>
    <xf numFmtId="178" fontId="30" fillId="0" borderId="20" xfId="30" applyNumberFormat="1" applyFont="1" applyFill="1" applyBorder="1">
      <alignment vertical="center"/>
    </xf>
    <xf numFmtId="38" fontId="30" fillId="5" borderId="21" xfId="30" applyFont="1" applyFill="1" applyBorder="1">
      <alignment vertical="center"/>
    </xf>
    <xf numFmtId="38" fontId="30" fillId="6" borderId="20" xfId="30" applyFont="1" applyFill="1" applyBorder="1">
      <alignment vertical="center"/>
    </xf>
    <xf numFmtId="38" fontId="27" fillId="5" borderId="40" xfId="30" applyFont="1" applyFill="1" applyBorder="1">
      <alignment vertical="center"/>
    </xf>
    <xf numFmtId="38" fontId="27" fillId="5" borderId="21" xfId="30" applyFont="1" applyFill="1" applyBorder="1">
      <alignment vertical="center"/>
    </xf>
    <xf numFmtId="38" fontId="27" fillId="6" borderId="20" xfId="30" applyFont="1" applyFill="1" applyBorder="1">
      <alignment vertical="center"/>
    </xf>
    <xf numFmtId="38" fontId="27" fillId="2" borderId="1" xfId="30" applyFont="1" applyFill="1" applyBorder="1">
      <alignment vertical="center"/>
    </xf>
    <xf numFmtId="38" fontId="27" fillId="5" borderId="1" xfId="30" applyFont="1" applyFill="1" applyBorder="1">
      <alignment vertical="center"/>
    </xf>
    <xf numFmtId="38" fontId="27" fillId="8" borderId="1" xfId="30" applyFont="1" applyFill="1" applyBorder="1">
      <alignment vertical="center"/>
    </xf>
    <xf numFmtId="0" fontId="28" fillId="7" borderId="1" xfId="0" applyFont="1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178" fontId="30" fillId="5" borderId="44" xfId="30" applyNumberFormat="1" applyFont="1" applyFill="1" applyBorder="1">
      <alignment vertical="center"/>
    </xf>
    <xf numFmtId="178" fontId="30" fillId="6" borderId="45" xfId="30" applyNumberFormat="1" applyFont="1" applyFill="1" applyBorder="1">
      <alignment vertical="center"/>
    </xf>
    <xf numFmtId="178" fontId="27" fillId="5" borderId="46" xfId="30" applyNumberFormat="1" applyFont="1" applyFill="1" applyBorder="1">
      <alignment vertical="center"/>
    </xf>
    <xf numFmtId="178" fontId="27" fillId="5" borderId="44" xfId="30" applyNumberFormat="1" applyFont="1" applyFill="1" applyBorder="1">
      <alignment vertical="center"/>
    </xf>
    <xf numFmtId="178" fontId="27" fillId="6" borderId="45" xfId="30" applyNumberFormat="1" applyFont="1" applyFill="1" applyBorder="1">
      <alignment vertical="center"/>
    </xf>
    <xf numFmtId="0" fontId="28" fillId="7" borderId="42" xfId="0" applyFont="1" applyFill="1" applyBorder="1" applyAlignment="1">
      <alignment horizontal="center" vertical="center"/>
    </xf>
    <xf numFmtId="0" fontId="28" fillId="7" borderId="51" xfId="0" applyFont="1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179" fontId="30" fillId="0" borderId="51" xfId="30" applyNumberFormat="1" applyFont="1" applyFill="1" applyBorder="1">
      <alignment vertical="center"/>
    </xf>
    <xf numFmtId="178" fontId="30" fillId="0" borderId="55" xfId="30" applyNumberFormat="1" applyFont="1" applyFill="1" applyBorder="1">
      <alignment vertical="center"/>
    </xf>
    <xf numFmtId="178" fontId="30" fillId="0" borderId="52" xfId="30" applyNumberFormat="1" applyFont="1" applyFill="1" applyBorder="1">
      <alignment vertical="center"/>
    </xf>
    <xf numFmtId="38" fontId="30" fillId="5" borderId="44" xfId="30" applyFont="1" applyFill="1" applyBorder="1">
      <alignment vertical="center"/>
    </xf>
    <xf numFmtId="179" fontId="30" fillId="0" borderId="44" xfId="30" applyNumberFormat="1" applyFont="1" applyBorder="1">
      <alignment vertical="center"/>
    </xf>
    <xf numFmtId="38" fontId="30" fillId="6" borderId="45" xfId="30" applyFont="1" applyFill="1" applyBorder="1">
      <alignment vertical="center"/>
    </xf>
    <xf numFmtId="0" fontId="28" fillId="7" borderId="29" xfId="0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8" fillId="7" borderId="44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178" fontId="30" fillId="0" borderId="35" xfId="30" applyNumberFormat="1" applyFont="1" applyFill="1" applyBorder="1">
      <alignment vertical="center"/>
    </xf>
    <xf numFmtId="0" fontId="28" fillId="7" borderId="55" xfId="0" applyFont="1" applyFill="1" applyBorder="1" applyAlignment="1">
      <alignment horizontal="center" vertical="center"/>
    </xf>
    <xf numFmtId="0" fontId="16" fillId="0" borderId="55" xfId="26" applyFont="1" applyBorder="1" applyAlignment="1">
      <alignment horizontal="center" vertical="center" shrinkToFit="1"/>
    </xf>
    <xf numFmtId="0" fontId="16" fillId="9" borderId="1" xfId="28" applyFont="1" applyFill="1" applyBorder="1" applyAlignment="1">
      <alignment horizontal="left" vertical="center" wrapText="1" shrinkToFit="1"/>
    </xf>
    <xf numFmtId="178" fontId="27" fillId="0" borderId="0" xfId="30" applyNumberFormat="1" applyFont="1" applyBorder="1">
      <alignment vertical="center"/>
    </xf>
    <xf numFmtId="178" fontId="30" fillId="0" borderId="0" xfId="30" applyNumberFormat="1" applyFont="1" applyFill="1" applyBorder="1">
      <alignment vertical="center"/>
    </xf>
    <xf numFmtId="178" fontId="31" fillId="0" borderId="0" xfId="30" applyNumberFormat="1" applyFont="1" applyFill="1" applyBorder="1">
      <alignment vertical="center"/>
    </xf>
    <xf numFmtId="178" fontId="27" fillId="5" borderId="0" xfId="30" applyNumberFormat="1" applyFont="1" applyFill="1" applyBorder="1">
      <alignment vertical="center"/>
    </xf>
    <xf numFmtId="178" fontId="27" fillId="6" borderId="0" xfId="30" applyNumberFormat="1" applyFont="1" applyFill="1" applyBorder="1">
      <alignment vertical="center"/>
    </xf>
    <xf numFmtId="38" fontId="27" fillId="5" borderId="0" xfId="30" applyFont="1" applyFill="1" applyBorder="1">
      <alignment vertical="center"/>
    </xf>
    <xf numFmtId="38" fontId="27" fillId="8" borderId="0" xfId="30" applyFont="1" applyFill="1" applyBorder="1">
      <alignment vertical="center"/>
    </xf>
    <xf numFmtId="181" fontId="30" fillId="0" borderId="0" xfId="0" applyNumberFormat="1" applyFont="1">
      <alignment vertical="center"/>
    </xf>
    <xf numFmtId="178" fontId="29" fillId="2" borderId="1" xfId="30" applyNumberFormat="1" applyFont="1" applyFill="1" applyBorder="1">
      <alignment vertical="center"/>
    </xf>
    <xf numFmtId="0" fontId="28" fillId="2" borderId="2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38" fontId="33" fillId="0" borderId="21" xfId="30" applyFont="1" applyFill="1" applyBorder="1">
      <alignment vertical="center"/>
    </xf>
    <xf numFmtId="38" fontId="33" fillId="11" borderId="21" xfId="30" applyFont="1" applyFill="1" applyBorder="1">
      <alignment vertical="center"/>
    </xf>
    <xf numFmtId="38" fontId="31" fillId="11" borderId="21" xfId="30" applyFont="1" applyFill="1" applyBorder="1">
      <alignment vertical="center"/>
    </xf>
    <xf numFmtId="178" fontId="33" fillId="0" borderId="41" xfId="30" applyNumberFormat="1" applyFont="1" applyFill="1" applyBorder="1">
      <alignment vertical="center"/>
    </xf>
    <xf numFmtId="178" fontId="33" fillId="0" borderId="20" xfId="30" applyNumberFormat="1" applyFont="1" applyFill="1" applyBorder="1">
      <alignment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38" fontId="27" fillId="5" borderId="0" xfId="30" applyFont="1" applyFill="1">
      <alignment vertical="center"/>
    </xf>
    <xf numFmtId="38" fontId="27" fillId="6" borderId="0" xfId="30" applyFont="1" applyFill="1">
      <alignment vertical="center"/>
    </xf>
    <xf numFmtId="0" fontId="28" fillId="8" borderId="21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38" fontId="31" fillId="0" borderId="41" xfId="30" applyFont="1" applyFill="1" applyBorder="1">
      <alignment vertical="center"/>
    </xf>
    <xf numFmtId="178" fontId="31" fillId="0" borderId="41" xfId="30" applyNumberFormat="1" applyFont="1" applyFill="1" applyBorder="1">
      <alignment vertical="center"/>
    </xf>
    <xf numFmtId="178" fontId="31" fillId="0" borderId="20" xfId="30" applyNumberFormat="1" applyFont="1" applyFill="1" applyBorder="1">
      <alignment vertical="center"/>
    </xf>
    <xf numFmtId="178" fontId="27" fillId="5" borderId="21" xfId="30" applyNumberFormat="1" applyFont="1" applyFill="1" applyBorder="1">
      <alignment vertical="center"/>
    </xf>
    <xf numFmtId="178" fontId="27" fillId="0" borderId="21" xfId="30" applyNumberFormat="1" applyFont="1" applyBorder="1">
      <alignment vertical="center"/>
    </xf>
    <xf numFmtId="178" fontId="27" fillId="6" borderId="20" xfId="30" applyNumberFormat="1" applyFont="1" applyFill="1" applyBorder="1">
      <alignment vertical="center"/>
    </xf>
    <xf numFmtId="181" fontId="30" fillId="0" borderId="1" xfId="0" applyNumberFormat="1" applyFont="1" applyBorder="1">
      <alignment vertical="center"/>
    </xf>
    <xf numFmtId="0" fontId="28" fillId="8" borderId="44" xfId="0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38" fontId="31" fillId="0" borderId="47" xfId="30" applyFont="1" applyFill="1" applyBorder="1">
      <alignment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0" xfId="0" applyFont="1" applyFill="1" applyBorder="1" applyAlignment="1">
      <alignment horizontal="center" vertical="center"/>
    </xf>
    <xf numFmtId="38" fontId="33" fillId="0" borderId="44" xfId="30" applyFont="1" applyFill="1" applyBorder="1">
      <alignment vertical="center"/>
    </xf>
    <xf numFmtId="0" fontId="28" fillId="8" borderId="0" xfId="0" applyFont="1" applyFill="1" applyAlignment="1">
      <alignment horizontal="center" vertical="center"/>
    </xf>
    <xf numFmtId="178" fontId="31" fillId="0" borderId="47" xfId="30" applyNumberFormat="1" applyFont="1" applyFill="1" applyBorder="1">
      <alignment vertical="center"/>
    </xf>
    <xf numFmtId="38" fontId="30" fillId="0" borderId="1" xfId="30" applyFont="1" applyFill="1" applyBorder="1">
      <alignment vertical="center"/>
    </xf>
    <xf numFmtId="38" fontId="33" fillId="5" borderId="0" xfId="30" applyFont="1" applyFill="1">
      <alignment vertical="center"/>
    </xf>
    <xf numFmtId="38" fontId="30" fillId="5" borderId="0" xfId="30" applyFont="1" applyFill="1">
      <alignment vertical="center"/>
    </xf>
    <xf numFmtId="38" fontId="30" fillId="6" borderId="0" xfId="30" applyFont="1" applyFill="1">
      <alignment vertical="center"/>
    </xf>
    <xf numFmtId="38" fontId="29" fillId="5" borderId="0" xfId="30" applyFont="1" applyFill="1">
      <alignment vertical="center"/>
    </xf>
    <xf numFmtId="38" fontId="31" fillId="2" borderId="21" xfId="30" applyFont="1" applyFill="1" applyBorder="1">
      <alignment vertical="center"/>
    </xf>
    <xf numFmtId="0" fontId="28" fillId="0" borderId="0" xfId="0" applyFont="1">
      <alignment vertical="center"/>
    </xf>
    <xf numFmtId="0" fontId="28" fillId="10" borderId="21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38" fontId="31" fillId="10" borderId="21" xfId="30" applyFont="1" applyFill="1" applyBorder="1">
      <alignment vertical="center"/>
    </xf>
    <xf numFmtId="0" fontId="28" fillId="10" borderId="44" xfId="0" applyFont="1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38" fontId="31" fillId="0" borderId="20" xfId="30" applyFont="1" applyFill="1" applyBorder="1">
      <alignment vertical="center"/>
    </xf>
    <xf numFmtId="40" fontId="32" fillId="7" borderId="1" xfId="12" applyNumberFormat="1" applyFont="1" applyFill="1" applyBorder="1">
      <alignment vertical="center"/>
    </xf>
    <xf numFmtId="0" fontId="28" fillId="13" borderId="21" xfId="0" applyFont="1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28" fillId="13" borderId="44" xfId="0" applyFont="1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9" fontId="28" fillId="0" borderId="46" xfId="31" applyFont="1" applyFill="1" applyBorder="1">
      <alignment vertical="center"/>
    </xf>
    <xf numFmtId="9" fontId="28" fillId="0" borderId="44" xfId="31" applyFont="1" applyFill="1" applyBorder="1">
      <alignment vertical="center"/>
    </xf>
    <xf numFmtId="9" fontId="27" fillId="0" borderId="44" xfId="31" applyFont="1" applyFill="1" applyBorder="1">
      <alignment vertical="center"/>
    </xf>
    <xf numFmtId="9" fontId="21" fillId="0" borderId="44" xfId="31" applyFont="1" applyFill="1" applyBorder="1">
      <alignment vertical="center"/>
    </xf>
    <xf numFmtId="9" fontId="27" fillId="0" borderId="47" xfId="31" applyFont="1" applyFill="1" applyBorder="1">
      <alignment vertical="center"/>
    </xf>
    <xf numFmtId="9" fontId="27" fillId="0" borderId="36" xfId="31" applyFont="1" applyFill="1" applyBorder="1">
      <alignment vertical="center"/>
    </xf>
    <xf numFmtId="38" fontId="27" fillId="5" borderId="44" xfId="30" applyFont="1" applyFill="1" applyBorder="1">
      <alignment vertical="center"/>
    </xf>
    <xf numFmtId="38" fontId="27" fillId="6" borderId="45" xfId="30" applyFont="1" applyFill="1" applyBorder="1">
      <alignment vertical="center"/>
    </xf>
    <xf numFmtId="38" fontId="27" fillId="5" borderId="46" xfId="30" applyFont="1" applyFill="1" applyBorder="1">
      <alignment vertical="center"/>
    </xf>
    <xf numFmtId="0" fontId="27" fillId="0" borderId="5" xfId="0" applyFont="1" applyBorder="1">
      <alignment vertical="center"/>
    </xf>
    <xf numFmtId="38" fontId="0" fillId="0" borderId="0" xfId="12" applyFont="1" applyBorder="1">
      <alignment vertical="center"/>
    </xf>
    <xf numFmtId="38" fontId="28" fillId="0" borderId="0" xfId="30" applyFont="1" applyFill="1" applyBorder="1">
      <alignment vertical="center"/>
    </xf>
    <xf numFmtId="38" fontId="21" fillId="0" borderId="0" xfId="30" applyFont="1" applyFill="1" applyBorder="1">
      <alignment vertical="center"/>
    </xf>
    <xf numFmtId="38" fontId="27" fillId="6" borderId="0" xfId="30" applyFont="1" applyFill="1" applyBorder="1">
      <alignment vertical="center"/>
    </xf>
    <xf numFmtId="38" fontId="34" fillId="0" borderId="21" xfId="30" applyFont="1" applyFill="1" applyBorder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82" fontId="7" fillId="0" borderId="2" xfId="22" applyNumberFormat="1" applyFont="1" applyFill="1" applyBorder="1" applyAlignment="1">
      <alignment horizontal="center" vertical="center"/>
    </xf>
    <xf numFmtId="182" fontId="7" fillId="0" borderId="9" xfId="22" applyNumberFormat="1" applyFont="1" applyFill="1" applyBorder="1" applyAlignment="1">
      <alignment horizontal="center" vertical="center"/>
    </xf>
    <xf numFmtId="2" fontId="7" fillId="0" borderId="2" xfId="22" applyNumberFormat="1" applyFont="1" applyFill="1" applyBorder="1" applyAlignment="1">
      <alignment horizontal="center" vertical="center"/>
    </xf>
    <xf numFmtId="2" fontId="7" fillId="0" borderId="9" xfId="22" applyNumberFormat="1" applyFont="1" applyFill="1" applyBorder="1" applyAlignment="1">
      <alignment horizontal="center" vertical="center"/>
    </xf>
    <xf numFmtId="184" fontId="7" fillId="0" borderId="2" xfId="22" applyNumberFormat="1" applyFont="1" applyFill="1" applyBorder="1" applyAlignment="1">
      <alignment horizontal="center" vertical="center"/>
    </xf>
    <xf numFmtId="184" fontId="7" fillId="0" borderId="9" xfId="22" applyNumberFormat="1" applyFont="1" applyFill="1" applyBorder="1" applyAlignment="1">
      <alignment horizontal="center" vertical="center"/>
    </xf>
    <xf numFmtId="179" fontId="7" fillId="0" borderId="2" xfId="30" applyNumberFormat="1" applyFont="1" applyFill="1" applyBorder="1" applyAlignment="1">
      <alignment horizontal="center" vertical="center"/>
    </xf>
    <xf numFmtId="179" fontId="7" fillId="0" borderId="9" xfId="30" applyNumberFormat="1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 wrapText="1"/>
    </xf>
    <xf numFmtId="0" fontId="7" fillId="0" borderId="4" xfId="17" applyFont="1" applyFill="1" applyBorder="1" applyAlignment="1">
      <alignment horizontal="center" vertical="center" wrapText="1"/>
    </xf>
    <xf numFmtId="0" fontId="7" fillId="0" borderId="6" xfId="17" applyFont="1" applyFill="1" applyBorder="1" applyAlignment="1">
      <alignment horizontal="center" vertical="center" wrapText="1"/>
    </xf>
    <xf numFmtId="0" fontId="7" fillId="0" borderId="10" xfId="17" applyFont="1" applyFill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 wrapText="1"/>
    </xf>
    <xf numFmtId="0" fontId="7" fillId="0" borderId="11" xfId="17" applyFont="1" applyFill="1" applyBorder="1" applyAlignment="1">
      <alignment horizontal="center" vertical="center" wrapText="1"/>
    </xf>
    <xf numFmtId="182" fontId="7" fillId="0" borderId="3" xfId="17" applyNumberFormat="1" applyFont="1" applyFill="1" applyBorder="1" applyAlignment="1">
      <alignment horizontal="center" vertical="center" wrapText="1"/>
    </xf>
    <xf numFmtId="182" fontId="7" fillId="0" borderId="5" xfId="17" applyNumberFormat="1" applyFont="1" applyFill="1" applyBorder="1" applyAlignment="1">
      <alignment horizontal="center" vertical="center" wrapText="1"/>
    </xf>
    <xf numFmtId="182" fontId="7" fillId="0" borderId="4" xfId="17" applyNumberFormat="1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182" fontId="7" fillId="0" borderId="3" xfId="23" applyNumberFormat="1" applyFont="1" applyFill="1" applyBorder="1" applyAlignment="1">
      <alignment horizontal="center" vertical="center"/>
    </xf>
    <xf numFmtId="182" fontId="7" fillId="0" borderId="4" xfId="17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/>
    </xf>
    <xf numFmtId="0" fontId="2" fillId="0" borderId="2" xfId="16" applyFont="1" applyFill="1" applyBorder="1" applyAlignment="1">
      <alignment horizontal="center" vertical="center"/>
    </xf>
    <xf numFmtId="0" fontId="2" fillId="0" borderId="9" xfId="16" applyFont="1" applyFill="1" applyBorder="1" applyAlignment="1">
      <alignment horizontal="center" vertical="center"/>
    </xf>
    <xf numFmtId="182" fontId="2" fillId="0" borderId="2" xfId="16" applyNumberFormat="1" applyFont="1" applyFill="1" applyBorder="1" applyAlignment="1">
      <alignment horizontal="center" vertical="center"/>
    </xf>
    <xf numFmtId="182" fontId="2" fillId="0" borderId="9" xfId="16" applyNumberFormat="1" applyFont="1" applyFill="1" applyBorder="1" applyAlignment="1">
      <alignment horizontal="center" vertical="center"/>
    </xf>
    <xf numFmtId="0" fontId="2" fillId="0" borderId="2" xfId="17" applyFont="1" applyFill="1" applyBorder="1" applyAlignment="1">
      <alignment horizontal="center" vertical="center" wrapText="1"/>
    </xf>
    <xf numFmtId="0" fontId="2" fillId="0" borderId="9" xfId="17" applyFont="1" applyFill="1" applyBorder="1" applyAlignment="1">
      <alignment horizontal="center" vertical="center" wrapText="1"/>
    </xf>
    <xf numFmtId="182" fontId="2" fillId="0" borderId="2" xfId="17" applyNumberFormat="1" applyFont="1" applyFill="1" applyBorder="1" applyAlignment="1">
      <alignment horizontal="center" vertical="center" wrapText="1"/>
    </xf>
    <xf numFmtId="182" fontId="2" fillId="0" borderId="9" xfId="17" applyNumberFormat="1" applyFont="1" applyFill="1" applyBorder="1" applyAlignment="1">
      <alignment horizontal="center" vertical="center" wrapText="1"/>
    </xf>
    <xf numFmtId="0" fontId="2" fillId="3" borderId="2" xfId="17" applyFont="1" applyFill="1" applyBorder="1" applyAlignment="1">
      <alignment horizontal="center" vertical="center" wrapText="1"/>
    </xf>
    <xf numFmtId="0" fontId="2" fillId="3" borderId="9" xfId="17" applyFont="1" applyFill="1" applyBorder="1" applyAlignment="1">
      <alignment horizontal="center" vertical="center" wrapText="1"/>
    </xf>
    <xf numFmtId="179" fontId="2" fillId="0" borderId="2" xfId="30" applyNumberFormat="1" applyFont="1" applyFill="1" applyBorder="1" applyAlignment="1">
      <alignment horizontal="center" vertical="center"/>
    </xf>
    <xf numFmtId="179" fontId="2" fillId="0" borderId="9" xfId="30" applyNumberFormat="1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 wrapText="1"/>
    </xf>
    <xf numFmtId="182" fontId="2" fillId="0" borderId="1" xfId="17" applyNumberFormat="1" applyFont="1" applyFill="1" applyBorder="1" applyAlignment="1">
      <alignment horizontal="center" vertical="center" wrapText="1"/>
    </xf>
    <xf numFmtId="0" fontId="2" fillId="0" borderId="1" xfId="28" applyNumberFormat="1" applyFont="1" applyFill="1" applyBorder="1" applyAlignment="1">
      <alignment horizontal="center" vertical="center" shrinkToFit="1"/>
    </xf>
    <xf numFmtId="182" fontId="2" fillId="0" borderId="1" xfId="28" applyNumberFormat="1" applyFont="1" applyFill="1" applyBorder="1" applyAlignment="1">
      <alignment horizontal="center" vertical="center" shrinkToFit="1"/>
    </xf>
    <xf numFmtId="0" fontId="2" fillId="0" borderId="3" xfId="17" applyFont="1" applyFill="1" applyBorder="1" applyAlignment="1">
      <alignment horizontal="center" vertical="center"/>
    </xf>
    <xf numFmtId="0" fontId="2" fillId="0" borderId="5" xfId="17" applyFont="1" applyFill="1" applyBorder="1" applyAlignment="1">
      <alignment horizontal="center" vertical="center"/>
    </xf>
    <xf numFmtId="0" fontId="2" fillId="0" borderId="4" xfId="17" applyFont="1" applyFill="1" applyBorder="1" applyAlignment="1">
      <alignment horizontal="center" vertical="center"/>
    </xf>
    <xf numFmtId="0" fontId="2" fillId="0" borderId="3" xfId="17" applyFont="1" applyFill="1" applyBorder="1" applyAlignment="1">
      <alignment horizontal="center" vertical="center" wrapText="1"/>
    </xf>
    <xf numFmtId="0" fontId="2" fillId="0" borderId="4" xfId="17" applyFont="1" applyFill="1" applyBorder="1" applyAlignment="1">
      <alignment horizontal="center" vertical="center" wrapText="1"/>
    </xf>
    <xf numFmtId="0" fontId="2" fillId="0" borderId="6" xfId="17" applyFont="1" applyFill="1" applyBorder="1" applyAlignment="1">
      <alignment horizontal="center" vertical="center" wrapText="1"/>
    </xf>
    <xf numFmtId="0" fontId="2" fillId="0" borderId="10" xfId="17" applyFont="1" applyFill="1" applyBorder="1" applyAlignment="1">
      <alignment horizontal="center" vertical="center" wrapText="1"/>
    </xf>
    <xf numFmtId="0" fontId="2" fillId="0" borderId="7" xfId="17" applyFont="1" applyFill="1" applyBorder="1" applyAlignment="1">
      <alignment horizontal="center" vertical="center" wrapText="1"/>
    </xf>
    <xf numFmtId="0" fontId="2" fillId="0" borderId="11" xfId="17" applyFont="1" applyFill="1" applyBorder="1" applyAlignment="1">
      <alignment horizontal="center" vertical="center" wrapText="1"/>
    </xf>
    <xf numFmtId="0" fontId="2" fillId="0" borderId="5" xfId="17" applyFont="1" applyFill="1" applyBorder="1" applyAlignment="1">
      <alignment horizontal="center" vertical="center" wrapText="1"/>
    </xf>
    <xf numFmtId="0" fontId="2" fillId="0" borderId="8" xfId="17" applyFont="1" applyFill="1" applyBorder="1" applyAlignment="1">
      <alignment horizontal="center" vertical="center"/>
    </xf>
    <xf numFmtId="0" fontId="2" fillId="0" borderId="7" xfId="17" applyFont="1" applyFill="1" applyBorder="1" applyAlignment="1">
      <alignment horizontal="center" vertical="center"/>
    </xf>
    <xf numFmtId="0" fontId="17" fillId="0" borderId="8" xfId="22" applyFont="1" applyBorder="1" applyAlignment="1">
      <alignment horizontal="center" vertical="center"/>
    </xf>
    <xf numFmtId="0" fontId="17" fillId="0" borderId="14" xfId="22" applyFont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28" fillId="8" borderId="19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57" xfId="0" applyFont="1" applyFill="1" applyBorder="1" applyAlignment="1">
      <alignment horizontal="center" vertical="center"/>
    </xf>
    <xf numFmtId="0" fontId="28" fillId="8" borderId="53" xfId="0" applyFont="1" applyFill="1" applyBorder="1" applyAlignment="1">
      <alignment horizontal="center" vertical="center"/>
    </xf>
    <xf numFmtId="0" fontId="21" fillId="5" borderId="8" xfId="27" applyFont="1" applyFill="1" applyBorder="1" applyAlignment="1">
      <alignment horizontal="left" vertical="center" shrinkToFit="1"/>
    </xf>
    <xf numFmtId="0" fontId="21" fillId="5" borderId="14" xfId="27" applyFont="1" applyFill="1" applyBorder="1" applyAlignment="1">
      <alignment horizontal="left" vertical="center" shrinkToFit="1"/>
    </xf>
    <xf numFmtId="0" fontId="21" fillId="6" borderId="2" xfId="27" applyFont="1" applyFill="1" applyBorder="1" applyAlignment="1">
      <alignment horizontal="center" vertical="center" shrinkToFit="1"/>
    </xf>
    <xf numFmtId="0" fontId="21" fillId="6" borderId="9" xfId="27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6" fillId="0" borderId="17" xfId="27" applyFont="1" applyBorder="1" applyAlignment="1">
      <alignment horizontal="center" vertical="center" wrapText="1"/>
    </xf>
    <xf numFmtId="0" fontId="16" fillId="0" borderId="18" xfId="25" applyFont="1" applyBorder="1" applyAlignment="1">
      <alignment horizontal="center" vertical="center"/>
    </xf>
    <xf numFmtId="0" fontId="16" fillId="0" borderId="19" xfId="25" applyFont="1" applyBorder="1" applyAlignment="1">
      <alignment horizontal="center" vertical="center"/>
    </xf>
    <xf numFmtId="0" fontId="14" fillId="0" borderId="22" xfId="27" applyFont="1" applyBorder="1" applyAlignment="1">
      <alignment horizontal="center" vertical="center" wrapText="1" shrinkToFit="1"/>
    </xf>
    <xf numFmtId="0" fontId="14" fillId="0" borderId="23" xfId="27" applyFont="1" applyBorder="1" applyAlignment="1">
      <alignment horizontal="center" vertical="center" wrapText="1" shrinkToFit="1"/>
    </xf>
    <xf numFmtId="0" fontId="0" fillId="0" borderId="24" xfId="0" applyBorder="1">
      <alignment vertical="center"/>
    </xf>
    <xf numFmtId="0" fontId="14" fillId="0" borderId="25" xfId="27" applyFont="1" applyBorder="1" applyAlignment="1">
      <alignment horizontal="center" vertical="center" wrapText="1" shrinkToFit="1"/>
    </xf>
    <xf numFmtId="0" fontId="14" fillId="0" borderId="5" xfId="27" applyFont="1" applyBorder="1" applyAlignment="1">
      <alignment horizontal="center" vertical="center" wrapText="1" shrinkToFit="1"/>
    </xf>
    <xf numFmtId="0" fontId="0" fillId="0" borderId="26" xfId="0" applyBorder="1">
      <alignment vertical="center"/>
    </xf>
    <xf numFmtId="0" fontId="16" fillId="0" borderId="25" xfId="27" applyFont="1" applyBorder="1" applyAlignment="1">
      <alignment horizontal="center" vertical="center" wrapText="1" shrinkToFit="1"/>
    </xf>
    <xf numFmtId="0" fontId="16" fillId="0" borderId="5" xfId="27" applyFont="1" applyBorder="1" applyAlignment="1">
      <alignment horizontal="center" vertical="center" wrapText="1" shrinkToFit="1"/>
    </xf>
    <xf numFmtId="0" fontId="16" fillId="4" borderId="25" xfId="27" applyFont="1" applyFill="1" applyBorder="1" applyAlignment="1">
      <alignment horizontal="center" vertical="center" wrapText="1" shrinkToFit="1"/>
    </xf>
    <xf numFmtId="0" fontId="16" fillId="4" borderId="5" xfId="27" applyFont="1" applyFill="1" applyBorder="1" applyAlignment="1">
      <alignment horizontal="center" vertical="center" shrinkToFit="1"/>
    </xf>
    <xf numFmtId="0" fontId="0" fillId="4" borderId="26" xfId="0" applyFill="1" applyBorder="1">
      <alignment vertical="center"/>
    </xf>
    <xf numFmtId="0" fontId="16" fillId="0" borderId="25" xfId="27" applyFont="1" applyBorder="1" applyAlignment="1">
      <alignment horizontal="center" vertical="center" shrinkToFit="1"/>
    </xf>
    <xf numFmtId="0" fontId="16" fillId="0" borderId="5" xfId="27" applyFont="1" applyBorder="1" applyAlignment="1">
      <alignment horizontal="center" vertical="center" shrinkToFit="1"/>
    </xf>
    <xf numFmtId="0" fontId="16" fillId="0" borderId="25" xfId="27" applyFont="1" applyBorder="1" applyAlignment="1">
      <alignment horizontal="center" vertical="center" wrapText="1"/>
    </xf>
    <xf numFmtId="0" fontId="16" fillId="0" borderId="5" xfId="27" applyFont="1" applyBorder="1" applyAlignment="1">
      <alignment horizontal="center" vertical="center" wrapText="1"/>
    </xf>
    <xf numFmtId="0" fontId="17" fillId="0" borderId="25" xfId="27" applyFont="1" applyBorder="1" applyAlignment="1">
      <alignment horizontal="center" vertical="center" shrinkToFit="1"/>
    </xf>
    <xf numFmtId="0" fontId="17" fillId="0" borderId="5" xfId="27" applyFont="1" applyBorder="1" applyAlignment="1">
      <alignment horizontal="center" vertical="center" shrinkToFit="1"/>
    </xf>
    <xf numFmtId="0" fontId="16" fillId="0" borderId="27" xfId="27" applyFont="1" applyBorder="1" applyAlignment="1">
      <alignment horizontal="center" vertical="center" wrapText="1"/>
    </xf>
    <xf numFmtId="0" fontId="16" fillId="0" borderId="29" xfId="27" applyFont="1" applyBorder="1" applyAlignment="1">
      <alignment horizontal="center" vertical="center" wrapText="1"/>
    </xf>
    <xf numFmtId="0" fontId="16" fillId="0" borderId="32" xfId="27" applyFont="1" applyBorder="1" applyAlignment="1">
      <alignment horizontal="center" vertical="center" wrapText="1"/>
    </xf>
    <xf numFmtId="0" fontId="16" fillId="0" borderId="6" xfId="27" applyFont="1" applyBorder="1" applyAlignment="1">
      <alignment horizontal="center" vertical="center" wrapText="1"/>
    </xf>
    <xf numFmtId="0" fontId="16" fillId="0" borderId="0" xfId="27" applyFont="1" applyAlignment="1">
      <alignment horizontal="center" vertical="center" wrapText="1"/>
    </xf>
    <xf numFmtId="0" fontId="16" fillId="0" borderId="10" xfId="27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34" xfId="27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37" xfId="27" applyFont="1" applyBorder="1" applyAlignment="1">
      <alignment horizontal="center" vertical="center" wrapText="1"/>
    </xf>
    <xf numFmtId="0" fontId="16" fillId="0" borderId="38" xfId="27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43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 wrapText="1"/>
    </xf>
    <xf numFmtId="0" fontId="28" fillId="8" borderId="42" xfId="0" applyFont="1" applyFill="1" applyBorder="1" applyAlignment="1">
      <alignment horizontal="center" vertical="center"/>
    </xf>
    <xf numFmtId="0" fontId="28" fillId="8" borderId="4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 wrapText="1"/>
    </xf>
    <xf numFmtId="0" fontId="28" fillId="10" borderId="42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 vertical="center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42" xfId="0" applyFont="1" applyFill="1" applyBorder="1" applyAlignment="1">
      <alignment horizontal="center" vertical="center"/>
    </xf>
    <xf numFmtId="0" fontId="28" fillId="13" borderId="19" xfId="0" applyFont="1" applyFill="1" applyBorder="1" applyAlignment="1">
      <alignment horizontal="center" vertical="center"/>
    </xf>
    <xf numFmtId="0" fontId="28" fillId="13" borderId="43" xfId="0" applyFont="1" applyFill="1" applyBorder="1" applyAlignment="1">
      <alignment horizontal="center" vertical="center"/>
    </xf>
    <xf numFmtId="0" fontId="12" fillId="0" borderId="35" xfId="27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39" xfId="27" applyFont="1" applyBorder="1" applyAlignment="1">
      <alignment horizontal="center" vertical="center" wrapText="1"/>
    </xf>
  </cellXfs>
  <cellStyles count="32">
    <cellStyle name="パーセント" xfId="31" builtinId="5"/>
    <cellStyle name="桁区切り" xfId="30" builtinId="6"/>
    <cellStyle name="桁区切り 10 2" xfId="1"/>
    <cellStyle name="桁区切り 10 2 3" xfId="2"/>
    <cellStyle name="桁区切り 16 6 2 3 2" xfId="3"/>
    <cellStyle name="桁区切り 16 6 2 4 2" xfId="4"/>
    <cellStyle name="桁区切り 16 6 5" xfId="5"/>
    <cellStyle name="桁区切り 2" xfId="6"/>
    <cellStyle name="桁区切り 2 2" xfId="7"/>
    <cellStyle name="桁区切り 2 3" xfId="8"/>
    <cellStyle name="桁区切り 2 4 2" xfId="9"/>
    <cellStyle name="桁区切り 3" xfId="10"/>
    <cellStyle name="桁区切り 3 2" xfId="11"/>
    <cellStyle name="桁区切り 8 2 2" xfId="12"/>
    <cellStyle name="桁区切り 8 2 2 2" xfId="13"/>
    <cellStyle name="通貨 2" xfId="29"/>
    <cellStyle name="標準" xfId="0" builtinId="0"/>
    <cellStyle name="標準 10" xfId="14"/>
    <cellStyle name="標準 11 4 2" xfId="15"/>
    <cellStyle name="標準 14" xfId="16"/>
    <cellStyle name="標準 14 2" xfId="17"/>
    <cellStyle name="標準 14 3" xfId="18"/>
    <cellStyle name="標準 2" xfId="19"/>
    <cellStyle name="標準 2 3" xfId="20"/>
    <cellStyle name="標準 3" xfId="21"/>
    <cellStyle name="標準 4" xfId="22"/>
    <cellStyle name="標準 4 2" xfId="23"/>
    <cellStyle name="標準 5" xfId="24"/>
    <cellStyle name="標準 9" xfId="25"/>
    <cellStyle name="標準_【80全国】説01_県別箇所別調書" xfId="27"/>
    <cellStyle name="標準_Sheet1" xfId="26"/>
    <cellStyle name="標準_様式①" xfId="28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</xdr:row>
      <xdr:rowOff>71755</xdr:rowOff>
    </xdr:from>
    <xdr:to>
      <xdr:col>15</xdr:col>
      <xdr:colOff>697230</xdr:colOff>
      <xdr:row>1</xdr:row>
      <xdr:rowOff>441960</xdr:rowOff>
    </xdr:to>
    <xdr:sp macro="" textlink="">
      <xdr:nvSpPr>
        <xdr:cNvPr id="2" name="テキスト ボックス 1"/>
        <xdr:cNvSpPr txBox="1"/>
      </xdr:nvSpPr>
      <xdr:spPr>
        <a:xfrm>
          <a:off x="21736050" y="71755"/>
          <a:ext cx="1163955" cy="37020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精 査 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TorS&#12398;&#12496;&#12483;&#12463;&#12450;&#12483;&#12503;\04_&#35336;&#30011;\&#12302;H22%20&#35336;&#30011;&#20418;&#38306;&#36899;&#12303;\&#65320;&#65298;&#65299;\03%20H23&#27010;&#31639;&#65288;&#35336;&#25968;&#12475;&#12483;&#12488;&#24460;&#65289;\01%20&#25972;&#20633;&#23616;&#20381;&#38972;\09%20H22.6.3%20&#27096;&#24335;2&#12392;&#27096;&#24335;4&#26368;&#26032;&#29256;\81%20&#21271;&#28023;&#36947;\080714&#35500;-6_&#21271;&#28023;&#36947;&#12304;BD&#12305;&#65308;&#22269;&#38450;&#12498;&#12450;ver02&#65310;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4b5\&#25913;&#31689;&#20849;&#26377;\Documents%20and%20Settings\mt004\&#12487;&#12473;&#12463;&#12488;&#12483;&#12503;\&#12304;&#40165;&#21462;&#12305;&#9312;&#31623;&#25152;&#21029;&#65316;&#65314;(H21&#20104;&#31639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4b5\&#25913;&#31689;&#20849;&#26377;\028%20H21&#27010;&#31639;&#35201;&#27714;\06%20&#20107;&#21209;&#25152;&#25552;&#20986;\01&#21508;&#20107;&#21209;&#25152;&#25552;&#20986;\741&#20185;&#21488;\&#27096;&#24335;&#9313;H21&#27010;&#31639;&#31623;&#25152;&#21029;&#65316;&#65314;(&#65313;&#65298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TorS&#12398;&#12496;&#12483;&#12463;&#12450;&#12483;&#12503;\04_&#35336;&#30011;\&#12302;H22%20&#35336;&#30011;&#20418;&#38306;&#36899;&#12303;\&#65320;&#65298;&#65299;\03%20H23&#27010;&#31639;&#65288;&#35336;&#25968;&#12475;&#12483;&#12488;&#24460;&#65289;\01%20&#25972;&#20633;&#23616;&#20381;&#38972;\09%20H22.6.3%20&#27096;&#24335;2&#12392;&#27096;&#24335;4&#26368;&#26032;&#29256;\81%20&#21271;&#28023;&#36947;\081101H21&#20104;&#35519;PM&#23637;&#3828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2000b4\&#36947;&#36335;&#37096;&#20849;&#26377;&#12501;&#12449;&#12452;&#12523;\04_&#35336;&#30011;\&#12302;H21%20&#35336;&#30011;&#20418;&#38306;&#36899;&#12303;\&#65320;&#65298;&#65298;\01%20H22&#27010;&#31639;\09.&#35211;&#30452;&#26412;&#30058;&#65288;091010-11&#65289;\09-7.H22&#27010;&#31639;&#35211;&#30452;&#12375;&#31623;&#25152;&#34920;&#12304;091014&#1230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1%20&#35336;&#30011;&#20418;&#38306;&#36899;&#12303;\&#65320;&#65298;&#65298;\04.H22&#27770;&#23450;\091120_&#27010;&#31639;&#35211;&#30452;&#12375;DB&#20316;&#25104;&#20381;&#38972;\091201%20H22&#20808;&#21462;&#12426;&#65288;H21&#65298;&#27425;&#35036;&#27491;(&#12476;&#12525;&#22269;&#20661;))&#12475;&#12483;&#12488;\&#12471;&#12473;&#12486;&#12512;&#30331;&#37682;&#27096;&#24335;\&#12304;&#35036;&#27491;&#65306;&#22320;&#25972;&#21029;&#12305;&#22269;&#36947;&#38450;&#28797;&#35506;(&#30452;&#36676;)&#65339;&#26412;&#30465;&#6534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1%20&#35336;&#30011;&#20418;&#38306;&#36899;&#12303;\&#65320;&#65298;&#65298;\01_H22&#27010;&#31639;\07.&#20104;&#31639;&#27010;&#31639;&#35201;&#27714;&#37325;&#28857;&#21270;&#26528;&#35336;&#25968;&#30331;&#37682;&#65288;090731&#65289;\01-7.&#31639;&#20986;&#29992;&#12496;&#12483;&#12463;&#12487;&#12540;&#12479;\04_&#35336;&#30011;\&#12302;&#35336;&#30011;&#20418;&#38306;&#36899;&#12303;\H20\01.H20&#27010;&#31639;\08.&#32244;&#32722;\00.&#20107;&#21069;&#28310;&#20633;\02.&#26032;&#27096;&#24335;\01.JK&#32207;&#25324;&#34920;\&#12471;&#12473;&#12486;&#12512;&#30331;&#37682;\&#12304;&#20280;&#29575;&#34920;&#12305;&#22269;&#36947;&#35506;(&#30452;&#3667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ui-c16\files_1\&#32173;&#25345;&#31532;&#65297;&#20418;&#21729;\files_1\MAIN\6&#20104;&#31639;\H11&#27010;&#31639;&#35201;&#27714;\H11&#27010;&#35519;&#2636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13;&#31689;&#20849;&#26377;\01&#20418;&#20849;&#36890;\&#65320;&#65298;&#65302;&#27010;&#31639;&#35201;&#27714;\&#9675;&#26412;&#30465;&#27010;&#31639;&#12498;&#12450;&#12522;&#12531;&#12464;&#65288;&#65301;&#26376;&#65289;\130411&#12304;&#20381;&#38972;&#12305;&#24179;&#25104;&#65298;&#65302;&#24180;&#24230;&#30452;&#36676;&#36947;&#36335;&#20107;&#26989;&#65288;&#25913;&#31689;&#65289;&#27010;&#31639;&#35201;&#27714;&#12395;&#12388;&#12356;&#12390;\H23&#27010;&#31639;&#65288;&#32244;&#32722;&#65289;&#27096;&#24335;\&#12304;&#20280;&#29575;&#34920;&#12305;&#22269;&#36947;&#38450;&#28797;&#35506;(&#30452;&#36676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ui-c16\files_1\My%20Documents\EXCEL&#65420;&#65387;&#65433;&#65408;&#65438;\&#65320;&#65305;&#20869;&#31034;&#65283;&#65320;&#65304;&#20316;&#26989;&#12398;&#65320;&#65305;&#20869;&#31034;&#12501;&#12449;&#12452;&#1252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1%20&#35336;&#30011;&#20418;&#38306;&#36899;&#12303;\&#65320;&#65298;&#65298;\01%20H22&#27010;&#31639;\06.&#26412;&#30058;&#65288;090729-30&#65289;\01-6.H22&#27010;&#31639;&#31623;&#25152;&#34920;&#12304;090729&#12305;&#65288;&#26412;&#3005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HD-WLSU2%20(G)\NDD01\NDD004N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0%20&#35336;&#30011;&#20418;&#38306;&#36899;&#12303;\&#65320;&#65298;&#65297;\01.H21&#27010;&#31639;\08.&#26412;&#30058;\&#30333;&#12497;&#12531;&#35336;&#25968;\&#12304;80&#20840;&#22269;&#12305;H20&#27770;&#23450;DB&#12304;&#26412;&#30058;&#12289;&#30333;&#12497;&#12531;&#35336;&#25968;&#12305;0808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-ro-mentefs\&#32173;&#25345;&#35506;_20&#26989;&#21209;Disk\&#35036;&#32202;&#36664;&#2431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KKDNT030\s\H23&#24180;&#24230;\&#12304;02&#12305;&#20104;&#31639;\07_H24&#24180;&#24230;&#27770;&#23450;\09_&#65298;&#26376;&#26178;&#28857;&#35211;&#30452;&#12375;&#12498;&#12450;&#12522;&#12531;&#12464;&#27096;&#24335;\04_&#20877;&#20462;&#27491;\&#12304;&#27096;&#24335;&#65293;1&#12305;H24&#20132;&#36890;&#23433;&#20840;&#20107;&#26989;&#31623;&#25152;&#21029;D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4b5\&#25913;&#31689;&#20849;&#26377;\H24&#24180;&#24230;\&#12304;03&#12305;&#20104;&#31639;\02%20H25&#27010;&#31639;&#35201;&#27714;\10%20H25&#27010;&#31639;&#35201;&#27714;&#65288;&#26412;&#30058;&#65289;_120820\08%20&#25972;&#20633;&#23616;&#36890;&#30693;\01%20&#12392;&#12426;&#12414;&#12392;&#12417;\&#27096;&#24335;1_&#12304;80&#12305;H25&#27010;&#31639;&#35201;&#27714;&#31623;&#25152;&#21029;DB&#65288;&#26412;&#30058;&#65289;_120914&#65288;&#25152;&#31649;&#30452;&#25509;&#20837;&#21147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Users\oota-k23z\Desktop\&#35036;&#27491;&#65306;&#20107;&#26989;&#36027;&#22269;&#36027;&#32207;&#25324;&#34920;(&#30446;&#21029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orS&#12398;&#12496;&#12483;&#12463;&#12450;&#12483;&#12503;\04_&#35336;&#30011;\&#12302;H24%20&#35336;&#30011;&#20418;&#38306;&#36899;&#12303;\H25\24%20&#37197;&#20998;\02_&#12471;&#12473;&#12486;&#12512;&#30331;&#37682;&#20316;&#26989;&#9733;&#9733;&#9733;\&#36890;&#24120;\&#12304;&#30476;&#37197;(&#20107;)&#12305;&#22269;&#36947;&#38450;&#28797;&#35506;(&#30452;&#36676;)&#65339;&#26412;&#30465;&#65341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ui-c16\files_1\My%20Documents\EXCEL&#65420;&#65387;&#65433;&#65408;&#65438;\H9&#20104;&#31639;&#35519;&#65283;H9&#20104;&#31639;&#35201;&#27714;&#12398;&#25972;&#29702;&#35519;&#2636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-ro-mentefs\&#32173;&#25345;&#35506;_20&#26989;&#21209;Disk\&#32173;&#25345;&#31532;&#65297;&#20418;&#21729;\files_1\MAIN\6&#20104;&#31639;\H11&#27010;&#31639;&#35201;&#27714;\H11&#27010;&#35519;&#2636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TorS&#12398;&#12496;&#12483;&#12463;&#12450;&#12483;&#12503;\04_&#35336;&#30011;\&#12302;H22%20&#35336;&#30011;&#20418;&#38306;&#36899;&#12303;\&#65320;&#65298;&#65299;\03%20H23&#27010;&#31639;&#65288;&#35336;&#25968;&#12475;&#12483;&#12488;&#24460;&#65289;\01%20&#25972;&#20633;&#23616;&#20381;&#38972;\09%20H22.6.3%20&#27096;&#24335;2&#12392;&#27096;&#24335;4&#26368;&#26032;&#29256;\81%20&#21271;&#28023;&#36947;\&#20803;&#12487;&#12540;&#12479;\090608H22&#27010;&#31639;PM&#23637;&#38283;(&#20225;1&#25913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1%20&#35336;&#30011;&#20418;&#38306;&#36899;&#12303;\&#65320;&#65298;&#65298;\01%20H22&#27010;&#31639;\09.&#35211;&#30452;&#26412;&#30058;&#65288;091010-11&#65289;\09-7.H22&#27010;&#31639;&#35211;&#30452;&#12375;&#31623;&#25152;&#34920;&#12304;091014&#123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e\&#20849;&#26377;&#25991;&#26360;&#65298;\&#36947;&#36335;&#38450;&#28797;&#23550;&#31574;&#23460;\&#9734;&#30740;&#20462;&#21729;&#12487;&#12540;&#12479;&#65288;H12&#65374;&#65289;&#9734;\H18&#12487;&#12540;&#12479;&#65288;&#30740;&#20462;&#21729;&#65289;\20&#12288;&#65320;&#65297;&#65304;&#20104;&#31639;\&#65320;&#65297;&#65305;&#37197;&#20998;\02&#12288;&#65316;&#65314;&#38306;&#20418;\&#12487;&#12540;&#12479;&#12505;&#12540;&#12473;&#12304;&#30452;&#36676;&#12305;&#9679;\&#65296;&#65296;&#12288;&#35036;&#21161;&#65316;&#65314;&#12304;&#12392;&#12426;&#12414;&#12392;&#12417;&#1230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0%20&#35336;&#30011;&#20418;&#38306;&#36899;&#12303;\&#65320;&#65298;&#65297;\01.H21&#27010;&#31639;\03.&#29305;&#23450;&#12539;&#20808;&#21462;\&#35506;&#20869;&#35500;&#26126;&#29992;\H20&#37197;&#20998;D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0%20&#35336;&#30011;&#20418;&#38306;&#36899;&#12303;\&#65320;&#65298;&#65297;\01.H21&#27010;&#31639;\08.&#26412;&#30058;\&#30333;&#12497;&#12531;&#35336;&#25968;\&#12304;&#26412;&#30058;&#12305;H21&#27010;&#31639;DB&#65288;&#30333;&#12497;&#12531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04_&#35336;&#30011;\&#12302;H21%20&#35336;&#30011;&#20418;&#38306;&#36899;&#12303;\&#65320;&#65298;&#65298;\01_H22&#27010;&#31639;\07.&#20104;&#31639;&#27010;&#31639;&#35201;&#27714;&#37325;&#28857;&#21270;&#26528;&#35336;&#25968;&#30331;&#37682;&#65288;090731&#65289;\01-7.&#31639;&#20986;&#29992;&#12496;&#12483;&#12463;&#12487;&#12540;&#12479;\00.&#12304;&#21442;&#32771;&#12305;H19&#27770;&#23450;JK\&#9734;H19&#27770;&#23450;DB&#65288;&#26412;&#30058;&#65289;&#65288;&#26368;&#32066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_hk_dr_pc069\HD-WLSU2%20(G)\Users\matsumoto-k8315\Desktop\H22&#37117;&#36947;&#24220;&#30476;&#21029;&#37197;&#20998;(&#30446;&#21029;&#65306;&#22269;&#36027;)&#65339;&#21512;&#35336;&#6534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69;&#36947;&#35506;&#65288;&#24037;&#20107;&#35519;&#25972;&#20418;&#65289;/&#24179;&#25104;&#65298;&#65303;&#24180;&#24230;/00&#20104;&#31639;/08_H28&#37197;&#20998;/160314&#26481;&#20140;&#65297;&#65294;&#65296;/&#12304;&#30476;&#37197;(&#20107;)&#12305;&#22269;&#36947;&#38450;&#28797;&#35506;(&#30452;&#36676;)&#65339;&#26412;&#30465;&#65341;&#26481;&#20140;&#65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グラフ （シェア）"/>
      <sheetName val="部局展開"/>
      <sheetName val="部局グラフ"/>
      <sheetName val="路線種別グラフ"/>
      <sheetName val="070129路線種別グラフ"/>
      <sheetName val="080702路線種別グラフ"/>
      <sheetName val="★路線別合計チェック"/>
      <sheetName val="展開基礎表（A）"/>
      <sheetName val="展開基礎表（A'）"/>
      <sheetName val="展開基礎表（B）"/>
      <sheetName val="展開基礎表（地高）"/>
      <sheetName val="展開基礎表（一般）"/>
      <sheetName val="展開基礎表（防災）"/>
      <sheetName val="展開基礎表（説-6）"/>
      <sheetName val="Sheet1"/>
      <sheetName val="県・事務所・事業種別"/>
      <sheetName val="080714説-6_北海道【BD】＜国防ヒアver02＞9"/>
      <sheetName val="県別その他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別ＤＢ "/>
      <sheetName val="工種コード表"/>
      <sheetName val="work_area"/>
    </sheetNames>
    <sheetDataSet>
      <sheetData sheetId="0"/>
      <sheetData sheetId="1">
        <row r="2">
          <cell r="A2" t="str">
            <v>工種</v>
          </cell>
        </row>
        <row r="3">
          <cell r="A3">
            <v>1</v>
          </cell>
          <cell r="B3" t="str">
            <v>01歩道</v>
          </cell>
        </row>
        <row r="5">
          <cell r="A5">
            <v>2</v>
          </cell>
          <cell r="B5" t="str">
            <v>02自転車歩行車道</v>
          </cell>
        </row>
        <row r="9">
          <cell r="A9">
            <v>3</v>
          </cell>
          <cell r="B9" t="str">
            <v>03自転車道</v>
          </cell>
        </row>
        <row r="11">
          <cell r="A11">
            <v>4</v>
          </cell>
          <cell r="B11" t="str">
            <v>04横断歩道橋</v>
          </cell>
        </row>
        <row r="13">
          <cell r="A13">
            <v>5</v>
          </cell>
          <cell r="B13" t="str">
            <v>05横断地下道</v>
          </cell>
        </row>
        <row r="15">
          <cell r="A15">
            <v>6</v>
          </cell>
          <cell r="B15" t="str">
            <v>06中央帯</v>
          </cell>
        </row>
        <row r="16">
          <cell r="A16">
            <v>7</v>
          </cell>
          <cell r="B16" t="str">
            <v>07交差点改良</v>
          </cell>
        </row>
        <row r="17">
          <cell r="A17">
            <v>8</v>
          </cell>
          <cell r="B17" t="str">
            <v>08視距改良</v>
          </cell>
        </row>
        <row r="18">
          <cell r="A18">
            <v>9</v>
          </cell>
          <cell r="B18" t="str">
            <v>09車両停車帯</v>
          </cell>
        </row>
        <row r="19">
          <cell r="A19">
            <v>10</v>
          </cell>
          <cell r="B19" t="str">
            <v>10路肩改良</v>
          </cell>
        </row>
        <row r="20">
          <cell r="A20">
            <v>11</v>
          </cell>
          <cell r="B20" t="str">
            <v>11登坂車線</v>
          </cell>
        </row>
        <row r="21">
          <cell r="A21">
            <v>12</v>
          </cell>
          <cell r="B21" t="str">
            <v>12付加車線</v>
          </cell>
        </row>
        <row r="22">
          <cell r="A22">
            <v>13</v>
          </cell>
          <cell r="B22" t="str">
            <v>13道路照明</v>
          </cell>
        </row>
        <row r="23">
          <cell r="A23">
            <v>14</v>
          </cell>
          <cell r="B23" t="str">
            <v>14防護柵</v>
          </cell>
        </row>
        <row r="24">
          <cell r="A24">
            <v>15</v>
          </cell>
          <cell r="B24" t="str">
            <v>15道路標識</v>
          </cell>
        </row>
        <row r="25">
          <cell r="A25">
            <v>16</v>
          </cell>
          <cell r="B25" t="str">
            <v>16区画線</v>
          </cell>
        </row>
        <row r="26">
          <cell r="A26">
            <v>17</v>
          </cell>
          <cell r="B26" t="str">
            <v>17視線誘導標</v>
          </cell>
        </row>
        <row r="27">
          <cell r="A27">
            <v>18</v>
          </cell>
          <cell r="B27" t="str">
            <v>18道路反射鏡</v>
          </cell>
        </row>
        <row r="28">
          <cell r="A28">
            <v>19</v>
          </cell>
          <cell r="B28" t="str">
            <v>19自転車駐車場</v>
          </cell>
        </row>
        <row r="29">
          <cell r="A29">
            <v>20</v>
          </cell>
          <cell r="B29" t="str">
            <v>20情報機器</v>
          </cell>
        </row>
        <row r="51">
          <cell r="A51">
            <v>21</v>
          </cell>
          <cell r="B51" t="str">
            <v>21地点標</v>
          </cell>
        </row>
        <row r="52">
          <cell r="A52">
            <v>22</v>
          </cell>
          <cell r="B52" t="str">
            <v>22地下駐車場</v>
          </cell>
        </row>
        <row r="53">
          <cell r="A53">
            <v>23</v>
          </cell>
          <cell r="B53" t="str">
            <v>23路上駐車施設</v>
          </cell>
        </row>
        <row r="54">
          <cell r="A54">
            <v>24</v>
          </cell>
          <cell r="B54" t="str">
            <v>24簡易パーキング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別ＤＢ "/>
      <sheetName val="工種コード表"/>
      <sheetName val="内訳表"/>
    </sheetNames>
    <sheetDataSet>
      <sheetData sheetId="0"/>
      <sheetData sheetId="1">
        <row r="2">
          <cell r="A2" t="str">
            <v>工種</v>
          </cell>
        </row>
        <row r="3">
          <cell r="A3">
            <v>1</v>
          </cell>
          <cell r="B3" t="str">
            <v>01歩道</v>
          </cell>
        </row>
        <row r="5">
          <cell r="A5">
            <v>2</v>
          </cell>
          <cell r="B5" t="str">
            <v>02自転車歩行車道</v>
          </cell>
        </row>
        <row r="9">
          <cell r="A9">
            <v>3</v>
          </cell>
          <cell r="B9" t="str">
            <v>03自転車道</v>
          </cell>
        </row>
        <row r="11">
          <cell r="A11">
            <v>4</v>
          </cell>
          <cell r="B11" t="str">
            <v>04横断歩道橋</v>
          </cell>
        </row>
        <row r="13">
          <cell r="A13">
            <v>5</v>
          </cell>
          <cell r="B13" t="str">
            <v>05横断地下道</v>
          </cell>
        </row>
        <row r="15">
          <cell r="A15">
            <v>6</v>
          </cell>
          <cell r="B15" t="str">
            <v>06中央帯</v>
          </cell>
        </row>
        <row r="16">
          <cell r="A16">
            <v>7</v>
          </cell>
          <cell r="B16" t="str">
            <v>07交差点改良</v>
          </cell>
        </row>
        <row r="17">
          <cell r="A17">
            <v>8</v>
          </cell>
          <cell r="B17" t="str">
            <v>08視距改良</v>
          </cell>
        </row>
        <row r="18">
          <cell r="A18">
            <v>9</v>
          </cell>
          <cell r="B18" t="str">
            <v>09車両停車帯</v>
          </cell>
        </row>
        <row r="19">
          <cell r="A19">
            <v>10</v>
          </cell>
          <cell r="B19" t="str">
            <v>10路肩改良</v>
          </cell>
        </row>
        <row r="20">
          <cell r="A20">
            <v>11</v>
          </cell>
          <cell r="B20" t="str">
            <v>11登坂車線</v>
          </cell>
        </row>
        <row r="21">
          <cell r="A21">
            <v>12</v>
          </cell>
          <cell r="B21" t="str">
            <v>12付加車線</v>
          </cell>
        </row>
        <row r="22">
          <cell r="A22">
            <v>13</v>
          </cell>
          <cell r="B22" t="str">
            <v>13道路照明</v>
          </cell>
        </row>
        <row r="23">
          <cell r="A23">
            <v>14</v>
          </cell>
          <cell r="B23" t="str">
            <v>14防護柵</v>
          </cell>
        </row>
        <row r="24">
          <cell r="A24">
            <v>15</v>
          </cell>
          <cell r="B24" t="str">
            <v>15道路標識</v>
          </cell>
        </row>
        <row r="25">
          <cell r="A25">
            <v>16</v>
          </cell>
          <cell r="B25" t="str">
            <v>16区画線</v>
          </cell>
        </row>
        <row r="26">
          <cell r="A26">
            <v>17</v>
          </cell>
          <cell r="B26" t="str">
            <v>17視線誘導標</v>
          </cell>
        </row>
        <row r="27">
          <cell r="A27">
            <v>18</v>
          </cell>
          <cell r="B27" t="str">
            <v>18道路反射鏡</v>
          </cell>
        </row>
        <row r="28">
          <cell r="A28">
            <v>19</v>
          </cell>
          <cell r="B28" t="str">
            <v>19自転車駐車場</v>
          </cell>
        </row>
        <row r="29">
          <cell r="A29">
            <v>20</v>
          </cell>
          <cell r="B29" t="str">
            <v>20情報機器</v>
          </cell>
        </row>
        <row r="51">
          <cell r="A51">
            <v>21</v>
          </cell>
          <cell r="B51" t="str">
            <v>21地点標</v>
          </cell>
        </row>
        <row r="52">
          <cell r="A52">
            <v>22</v>
          </cell>
          <cell r="B52" t="str">
            <v>22地下駐車場</v>
          </cell>
        </row>
        <row r="53">
          <cell r="A53">
            <v>23</v>
          </cell>
          <cell r="B53" t="str">
            <v>23路上駐車施設</v>
          </cell>
        </row>
        <row r="54">
          <cell r="A54">
            <v>24</v>
          </cell>
          <cell r="B54" t="str">
            <v>24簡易パーキング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区間DB"/>
      <sheetName val="箇所DB"/>
      <sheetName val="グラフ"/>
      <sheetName val="全体展開"/>
      <sheetName val="部局グラフ"/>
      <sheetName val="リスト"/>
      <sheetName val="JK用"/>
      <sheetName val="work_area"/>
      <sheetName val="工種コード表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新千歳空港関連</v>
          </cell>
          <cell r="D7">
            <v>1</v>
          </cell>
          <cell r="F7" t="str">
            <v>石狩</v>
          </cell>
          <cell r="H7" t="str">
            <v>既</v>
          </cell>
          <cell r="J7" t="str">
            <v>札幌</v>
          </cell>
          <cell r="L7" t="str">
            <v>札幌</v>
          </cell>
          <cell r="N7" t="str">
            <v>工事</v>
          </cell>
          <cell r="P7" t="str">
            <v>建設</v>
          </cell>
          <cell r="R7" t="str">
            <v>ｱｸｾｽ</v>
          </cell>
          <cell r="T7" t="str">
            <v>防</v>
          </cell>
        </row>
        <row r="8">
          <cell r="B8" t="str">
            <v>泉郷道路</v>
          </cell>
          <cell r="D8">
            <v>2</v>
          </cell>
          <cell r="F8" t="str">
            <v>渡島</v>
          </cell>
          <cell r="H8" t="str">
            <v>未</v>
          </cell>
          <cell r="J8" t="str">
            <v>函館</v>
          </cell>
          <cell r="L8" t="str">
            <v>岩見沢</v>
          </cell>
          <cell r="N8" t="str">
            <v>第１工事</v>
          </cell>
          <cell r="P8" t="str">
            <v>第１建設</v>
          </cell>
        </row>
        <row r="9">
          <cell r="B9" t="str">
            <v>中樹林道路</v>
          </cell>
          <cell r="D9">
            <v>3</v>
          </cell>
          <cell r="F9" t="str">
            <v>檜山</v>
          </cell>
          <cell r="J9" t="str">
            <v>小樽</v>
          </cell>
          <cell r="L9" t="str">
            <v>千歳</v>
          </cell>
          <cell r="N9" t="str">
            <v>第２工事</v>
          </cell>
          <cell r="P9" t="str">
            <v>第２建設</v>
          </cell>
        </row>
        <row r="10">
          <cell r="B10" t="str">
            <v>美原道路</v>
          </cell>
          <cell r="D10">
            <v>4</v>
          </cell>
          <cell r="F10" t="str">
            <v>後志</v>
          </cell>
          <cell r="J10" t="str">
            <v>旭川</v>
          </cell>
          <cell r="L10" t="str">
            <v>滝川</v>
          </cell>
          <cell r="N10" t="str">
            <v>第３工事</v>
          </cell>
          <cell r="P10" t="str">
            <v>第３建設</v>
          </cell>
        </row>
        <row r="11">
          <cell r="B11" t="str">
            <v>苗穂交差点</v>
          </cell>
          <cell r="D11">
            <v>5</v>
          </cell>
          <cell r="F11" t="str">
            <v>空知</v>
          </cell>
          <cell r="J11" t="str">
            <v>室蘭</v>
          </cell>
          <cell r="L11" t="str">
            <v>深川</v>
          </cell>
          <cell r="N11" t="str">
            <v>工務</v>
          </cell>
          <cell r="P11" t="str">
            <v>第１工務</v>
          </cell>
        </row>
        <row r="12">
          <cell r="B12" t="str">
            <v>江別道路</v>
          </cell>
          <cell r="D12">
            <v>6</v>
          </cell>
          <cell r="F12" t="str">
            <v>上川</v>
          </cell>
          <cell r="J12" t="str">
            <v>釧路</v>
          </cell>
          <cell r="L12" t="str">
            <v>函館</v>
          </cell>
          <cell r="N12" t="str">
            <v>第１道路</v>
          </cell>
          <cell r="P12" t="str">
            <v>第２工務</v>
          </cell>
        </row>
        <row r="13">
          <cell r="B13" t="str">
            <v>峰延道路</v>
          </cell>
          <cell r="D13">
            <v>7</v>
          </cell>
          <cell r="F13" t="str">
            <v>留萌</v>
          </cell>
          <cell r="J13" t="str">
            <v>帯広</v>
          </cell>
          <cell r="L13" t="str">
            <v>江差</v>
          </cell>
          <cell r="N13" t="str">
            <v>第２道路</v>
          </cell>
          <cell r="P13" t="str">
            <v>第３工務</v>
          </cell>
        </row>
        <row r="14">
          <cell r="B14" t="str">
            <v>美唄拡幅</v>
          </cell>
          <cell r="D14">
            <v>8</v>
          </cell>
          <cell r="F14" t="str">
            <v>宗谷</v>
          </cell>
          <cell r="J14" t="str">
            <v>網走</v>
          </cell>
          <cell r="L14" t="str">
            <v>八雲</v>
          </cell>
          <cell r="N14" t="str">
            <v>道路</v>
          </cell>
        </row>
        <row r="15">
          <cell r="B15" t="str">
            <v>赤平バイパス</v>
          </cell>
          <cell r="D15">
            <v>9</v>
          </cell>
          <cell r="F15" t="str">
            <v>網走</v>
          </cell>
          <cell r="J15" t="str">
            <v>留萌</v>
          </cell>
          <cell r="L15" t="str">
            <v>小樽</v>
          </cell>
        </row>
        <row r="16">
          <cell r="B16" t="str">
            <v>小金湯拡幅</v>
          </cell>
          <cell r="D16">
            <v>10</v>
          </cell>
          <cell r="F16" t="str">
            <v>胆振</v>
          </cell>
          <cell r="J16" t="str">
            <v>稚内</v>
          </cell>
          <cell r="L16" t="str">
            <v>倶知安</v>
          </cell>
        </row>
        <row r="17">
          <cell r="B17" t="str">
            <v>雄冬防災</v>
          </cell>
          <cell r="D17">
            <v>11</v>
          </cell>
          <cell r="F17" t="str">
            <v>日高</v>
          </cell>
          <cell r="L17" t="str">
            <v>岩内</v>
          </cell>
        </row>
        <row r="18">
          <cell r="B18" t="str">
            <v>江別北道路</v>
          </cell>
          <cell r="D18">
            <v>12</v>
          </cell>
          <cell r="F18" t="str">
            <v>十勝</v>
          </cell>
          <cell r="L18" t="str">
            <v>旭川</v>
          </cell>
        </row>
        <row r="19">
          <cell r="B19" t="str">
            <v>蕨岱拡幅</v>
          </cell>
          <cell r="F19" t="str">
            <v>釧路</v>
          </cell>
          <cell r="L19" t="str">
            <v>士別</v>
          </cell>
        </row>
        <row r="20">
          <cell r="B20" t="str">
            <v>幌加内峠</v>
          </cell>
          <cell r="F20" t="str">
            <v>根室</v>
          </cell>
          <cell r="L20" t="str">
            <v>富良野</v>
          </cell>
        </row>
        <row r="21">
          <cell r="B21" t="str">
            <v>当別バイパス</v>
          </cell>
          <cell r="L21" t="str">
            <v>苫小牧</v>
          </cell>
        </row>
        <row r="22">
          <cell r="B22" t="str">
            <v>シューパロダム関連</v>
          </cell>
          <cell r="L22" t="str">
            <v>室蘭</v>
          </cell>
        </row>
        <row r="23">
          <cell r="B23" t="str">
            <v>桂沢ダム関連</v>
          </cell>
          <cell r="L23" t="str">
            <v>有珠</v>
          </cell>
        </row>
        <row r="24">
          <cell r="B24" t="str">
            <v>北芦別道路</v>
          </cell>
          <cell r="L24" t="str">
            <v>浦河</v>
          </cell>
        </row>
        <row r="25">
          <cell r="B25" t="str">
            <v>盤の沢道路</v>
          </cell>
          <cell r="L25" t="str">
            <v>日高</v>
          </cell>
        </row>
        <row r="26">
          <cell r="B26" t="str">
            <v>札幌駅前通地下歩行空間</v>
          </cell>
          <cell r="L26" t="str">
            <v>釧路</v>
          </cell>
        </row>
        <row r="27">
          <cell r="B27" t="str">
            <v>北海道12号環境整備</v>
          </cell>
          <cell r="L27" t="str">
            <v>弟子屈</v>
          </cell>
        </row>
        <row r="28">
          <cell r="B28" t="str">
            <v>12号耐震補強</v>
          </cell>
          <cell r="L28" t="str">
            <v>中標津</v>
          </cell>
        </row>
        <row r="29">
          <cell r="B29" t="str">
            <v>長沼南幌道路</v>
          </cell>
          <cell r="L29" t="str">
            <v>根室</v>
          </cell>
        </row>
        <row r="30">
          <cell r="B30" t="str">
            <v>231号耐震補強</v>
          </cell>
          <cell r="L30" t="str">
            <v>帯広</v>
          </cell>
        </row>
        <row r="31">
          <cell r="B31" t="str">
            <v>定山渓道路</v>
          </cell>
          <cell r="L31" t="str">
            <v>広尾</v>
          </cell>
        </row>
        <row r="32">
          <cell r="B32" t="str">
            <v>七飯～大沼</v>
          </cell>
          <cell r="L32" t="str">
            <v>足寄</v>
          </cell>
        </row>
        <row r="33">
          <cell r="B33" t="str">
            <v>函館茂辺地道路</v>
          </cell>
          <cell r="L33" t="str">
            <v>北見</v>
          </cell>
        </row>
        <row r="34">
          <cell r="B34" t="str">
            <v>茂辺地木古内道路</v>
          </cell>
          <cell r="L34" t="str">
            <v>網走</v>
          </cell>
        </row>
        <row r="35">
          <cell r="B35" t="str">
            <v>空港道路</v>
          </cell>
          <cell r="L35" t="str">
            <v>遠軽</v>
          </cell>
        </row>
        <row r="36">
          <cell r="B36" t="str">
            <v>国縫道路</v>
          </cell>
          <cell r="L36" t="str">
            <v>興部</v>
          </cell>
        </row>
        <row r="37">
          <cell r="B37" t="str">
            <v>上磯拡幅</v>
          </cell>
          <cell r="L37" t="str">
            <v>留萌</v>
          </cell>
        </row>
        <row r="38">
          <cell r="B38" t="str">
            <v>雲石道路</v>
          </cell>
          <cell r="L38" t="str">
            <v>羽幌</v>
          </cell>
        </row>
        <row r="39">
          <cell r="B39" t="str">
            <v>尾札部道路</v>
          </cell>
          <cell r="L39" t="str">
            <v>稚内</v>
          </cell>
        </row>
        <row r="40">
          <cell r="B40" t="str">
            <v>鹿部道路</v>
          </cell>
          <cell r="L40" t="str">
            <v>浜頓別</v>
          </cell>
        </row>
        <row r="41">
          <cell r="B41" t="str">
            <v>美谷防災</v>
          </cell>
        </row>
        <row r="42">
          <cell r="B42" t="str">
            <v>雲石道路（延伸）</v>
          </cell>
        </row>
        <row r="43">
          <cell r="B43" t="str">
            <v>５号耐震補強（函館）</v>
          </cell>
        </row>
        <row r="44">
          <cell r="B44" t="str">
            <v>黒松内道路</v>
          </cell>
        </row>
        <row r="45">
          <cell r="B45" t="str">
            <v>忍路防災</v>
          </cell>
        </row>
        <row r="46">
          <cell r="B46" t="str">
            <v>積丹防災</v>
          </cell>
        </row>
        <row r="47">
          <cell r="B47" t="str">
            <v>岩内改良</v>
          </cell>
        </row>
        <row r="48">
          <cell r="B48" t="str">
            <v>岩内共和道路</v>
          </cell>
        </row>
        <row r="49">
          <cell r="B49" t="str">
            <v>赤井川道路</v>
          </cell>
        </row>
        <row r="50">
          <cell r="B50" t="str">
            <v>共和余市道路</v>
          </cell>
        </row>
        <row r="51">
          <cell r="B51" t="str">
            <v>黒松内共和道路</v>
          </cell>
        </row>
        <row r="52">
          <cell r="B52" t="str">
            <v>島牧防災</v>
          </cell>
        </row>
        <row r="53">
          <cell r="B53" t="str">
            <v>塩谷防災</v>
          </cell>
        </row>
        <row r="54">
          <cell r="B54" t="str">
            <v>望洋道路</v>
          </cell>
        </row>
        <row r="55">
          <cell r="B55" t="str">
            <v>余市道路</v>
          </cell>
        </row>
        <row r="56">
          <cell r="B56" t="str">
            <v>貫気別道路</v>
          </cell>
        </row>
        <row r="57">
          <cell r="B57" t="str">
            <v>５号耐震補強（小樽）</v>
          </cell>
        </row>
        <row r="58">
          <cell r="B58" t="str">
            <v>蘭島道路</v>
          </cell>
        </row>
        <row r="59">
          <cell r="B59" t="str">
            <v>国富ＩＣ関連</v>
          </cell>
        </row>
        <row r="60">
          <cell r="B60" t="str">
            <v>士別剣淵～名寄</v>
          </cell>
        </row>
        <row r="61">
          <cell r="B61" t="str">
            <v>上川上越道路</v>
          </cell>
        </row>
        <row r="62">
          <cell r="B62" t="str">
            <v>名寄バイパス</v>
          </cell>
        </row>
        <row r="63">
          <cell r="B63" t="str">
            <v>美深道路</v>
          </cell>
        </row>
        <row r="64">
          <cell r="B64" t="str">
            <v>音威子府バイパス</v>
          </cell>
        </row>
        <row r="65">
          <cell r="B65" t="str">
            <v>富良野北道路</v>
          </cell>
        </row>
        <row r="66">
          <cell r="B66" t="str">
            <v>富良野道路</v>
          </cell>
        </row>
        <row r="67">
          <cell r="B67" t="str">
            <v>旭川新道</v>
          </cell>
        </row>
        <row r="68">
          <cell r="B68" t="str">
            <v>層雲峡改良</v>
          </cell>
        </row>
        <row r="69">
          <cell r="B69" t="str">
            <v>神楽拡幅</v>
          </cell>
        </row>
        <row r="70">
          <cell r="B70" t="str">
            <v>五稜道路</v>
          </cell>
        </row>
        <row r="71">
          <cell r="B71" t="str">
            <v>神居古潭道路</v>
          </cell>
        </row>
        <row r="72">
          <cell r="B72" t="str">
            <v>門別厚賀道路</v>
          </cell>
        </row>
        <row r="73">
          <cell r="B73" t="str">
            <v>厚賀静内道路</v>
          </cell>
        </row>
        <row r="74">
          <cell r="B74" t="str">
            <v>登別拡幅</v>
          </cell>
        </row>
        <row r="75">
          <cell r="B75" t="str">
            <v>早来橋架替</v>
          </cell>
        </row>
        <row r="76">
          <cell r="B76" t="str">
            <v>ウェンザル道路</v>
          </cell>
        </row>
        <row r="77">
          <cell r="B77" t="str">
            <v>襟広防災（室蘭）</v>
          </cell>
        </row>
        <row r="78">
          <cell r="B78" t="str">
            <v>蟠渓道路</v>
          </cell>
        </row>
        <row r="79">
          <cell r="B79" t="str">
            <v>北海道36号環境整備</v>
          </cell>
        </row>
        <row r="80">
          <cell r="B80" t="str">
            <v>緑跨線橋</v>
          </cell>
        </row>
        <row r="81">
          <cell r="B81" t="str">
            <v>渓流大橋</v>
          </cell>
        </row>
        <row r="82">
          <cell r="B82" t="str">
            <v>ウェンザル防災</v>
          </cell>
        </row>
        <row r="83">
          <cell r="B83" t="str">
            <v>36号耐震補強</v>
          </cell>
        </row>
        <row r="84">
          <cell r="B84" t="str">
            <v>本別～釧路（釧路）</v>
          </cell>
        </row>
        <row r="85">
          <cell r="B85" t="str">
            <v>釧路外環状道路</v>
          </cell>
        </row>
        <row r="86">
          <cell r="B86" t="str">
            <v>根室道路</v>
          </cell>
        </row>
        <row r="87">
          <cell r="B87" t="str">
            <v>上別保道路</v>
          </cell>
        </row>
        <row r="88">
          <cell r="B88" t="str">
            <v>阿歴内道路</v>
          </cell>
        </row>
        <row r="89">
          <cell r="B89" t="str">
            <v>釧路新道</v>
          </cell>
        </row>
        <row r="90">
          <cell r="B90" t="str">
            <v>根室防雪</v>
          </cell>
        </row>
        <row r="91">
          <cell r="B91" t="str">
            <v>徹別道路</v>
          </cell>
        </row>
        <row r="92">
          <cell r="B92" t="str">
            <v>釧路東インター関連</v>
          </cell>
        </row>
        <row r="93">
          <cell r="B93" t="str">
            <v>上茶路防災</v>
          </cell>
        </row>
        <row r="94">
          <cell r="B94" t="str">
            <v>深山道路</v>
          </cell>
        </row>
        <row r="95">
          <cell r="B95" t="str">
            <v>本別～釧路（帯広）</v>
          </cell>
        </row>
        <row r="96">
          <cell r="B96" t="str">
            <v>足寄～北見（帯広）</v>
          </cell>
        </row>
        <row r="97">
          <cell r="B97" t="str">
            <v>川西中札内道路</v>
          </cell>
        </row>
        <row r="98">
          <cell r="B98" t="str">
            <v>中札内大樹道路</v>
          </cell>
        </row>
        <row r="99">
          <cell r="B99" t="str">
            <v>足寄道路</v>
          </cell>
        </row>
        <row r="100">
          <cell r="B100" t="str">
            <v>帯広北バイパス</v>
          </cell>
        </row>
        <row r="101">
          <cell r="B101" t="str">
            <v>千代田大橋架替</v>
          </cell>
        </row>
        <row r="102">
          <cell r="B102" t="str">
            <v>士幌防災</v>
          </cell>
        </row>
        <row r="103">
          <cell r="B103" t="str">
            <v>襟広防災（帯広）</v>
          </cell>
        </row>
        <row r="104">
          <cell r="B104" t="str">
            <v>浦幌道路</v>
          </cell>
        </row>
        <row r="105">
          <cell r="B105" t="str">
            <v>大樹広尾道路</v>
          </cell>
        </row>
        <row r="106">
          <cell r="B106" t="str">
            <v>上厚内防災</v>
          </cell>
        </row>
        <row r="107">
          <cell r="B107" t="str">
            <v>黒石平防災</v>
          </cell>
        </row>
        <row r="108">
          <cell r="B108" t="str">
            <v>幕別バイパス</v>
          </cell>
        </row>
        <row r="109">
          <cell r="B109" t="str">
            <v>日勝峠防災</v>
          </cell>
        </row>
        <row r="110">
          <cell r="B110" t="str">
            <v>狩勝道路</v>
          </cell>
        </row>
        <row r="111">
          <cell r="B111" t="str">
            <v>帯広川西ＩＣ関連</v>
          </cell>
        </row>
        <row r="112">
          <cell r="B112" t="str">
            <v>川西中札内ＩＣ関連</v>
          </cell>
        </row>
        <row r="113">
          <cell r="B113" t="str">
            <v>木野道路</v>
          </cell>
        </row>
        <row r="114">
          <cell r="B114" t="str">
            <v>天馬道路</v>
          </cell>
        </row>
        <row r="115">
          <cell r="B115" t="str">
            <v>清水市街拡幅</v>
          </cell>
        </row>
        <row r="116">
          <cell r="B116" t="str">
            <v>川西インター線</v>
          </cell>
        </row>
        <row r="117">
          <cell r="B117" t="str">
            <v>足寄～北見（網走）</v>
          </cell>
        </row>
        <row r="118">
          <cell r="B118" t="str">
            <v>白滝丸瀬布道路</v>
          </cell>
        </row>
        <row r="119">
          <cell r="B119" t="str">
            <v>丸瀬布遠軽道路</v>
          </cell>
        </row>
        <row r="120">
          <cell r="B120" t="str">
            <v>北見道路</v>
          </cell>
        </row>
        <row r="121">
          <cell r="B121" t="str">
            <v>生田原道路</v>
          </cell>
        </row>
        <row r="122">
          <cell r="B122" t="str">
            <v>紋別地区震災対策</v>
          </cell>
        </row>
        <row r="123">
          <cell r="B123" t="str">
            <v>紋別防雪</v>
          </cell>
        </row>
        <row r="124">
          <cell r="B124" t="str">
            <v>佐呂間防災</v>
          </cell>
        </row>
        <row r="125">
          <cell r="B125" t="str">
            <v>宇登呂道路</v>
          </cell>
        </row>
        <row r="126">
          <cell r="B126" t="str">
            <v>真鯉道路</v>
          </cell>
        </row>
        <row r="127">
          <cell r="B127" t="str">
            <v>峰浜道路</v>
          </cell>
        </row>
        <row r="128">
          <cell r="B128" t="str">
            <v>緋牛内道路</v>
          </cell>
        </row>
        <row r="129">
          <cell r="B129" t="str">
            <v>網走地区震災対策</v>
          </cell>
        </row>
        <row r="130">
          <cell r="B130" t="str">
            <v>斜里地区震災対策</v>
          </cell>
        </row>
        <row r="131">
          <cell r="B131" t="str">
            <v>幌糠留萌道路</v>
          </cell>
        </row>
        <row r="132">
          <cell r="B132" t="str">
            <v>幌富バイパス（留萌）</v>
          </cell>
        </row>
        <row r="133">
          <cell r="B133" t="str">
            <v>留萌拡幅</v>
          </cell>
        </row>
        <row r="134">
          <cell r="B134" t="str">
            <v>天塩バイパス</v>
          </cell>
        </row>
        <row r="135">
          <cell r="B135" t="str">
            <v>天塩防災</v>
          </cell>
        </row>
        <row r="136">
          <cell r="B136" t="str">
            <v>暑寒防災</v>
          </cell>
        </row>
        <row r="137">
          <cell r="B137" t="str">
            <v>築別道路</v>
          </cell>
        </row>
        <row r="138">
          <cell r="B138" t="str">
            <v>円山道路</v>
          </cell>
        </row>
        <row r="139">
          <cell r="B139" t="str">
            <v>霧立防災</v>
          </cell>
        </row>
        <row r="140">
          <cell r="B140" t="str">
            <v>幌富バイパス（稚内）</v>
          </cell>
        </row>
        <row r="141">
          <cell r="B141" t="str">
            <v>更喜苫内防雪</v>
          </cell>
        </row>
        <row r="142">
          <cell r="B142" t="str">
            <v>浜猿防災</v>
          </cell>
        </row>
      </sheetData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表（施策編）"/>
      <sheetName val="（予算編）"/>
      <sheetName val="沿環"/>
      <sheetName val="結節点"/>
      <sheetName val="→"/>
      <sheetName val="→以下リンク"/>
      <sheetName val="H22概算練習JK総括表"/>
      <sheetName val="県別・地整別（本番）"/>
      <sheetName val="改築計（事業費）"/>
      <sheetName val="提出様式→"/>
      <sheetName val="直轄改築（地環課用）"/>
      <sheetName val="経調1係"/>
      <sheetName val="経調2係"/>
      <sheetName val="経調3係"/>
      <sheetName val="①防対室"/>
      <sheetName val="②保全室"/>
      <sheetName val="地環課"/>
      <sheetName val="交安室"/>
      <sheetName val="環調室"/>
      <sheetName val="地調室"/>
      <sheetName val="路政課"/>
      <sheetName val="省白パン用"/>
      <sheetName val="歩道"/>
      <sheetName val="生活幹線道路"/>
      <sheetName val="リスト"/>
      <sheetName val="09-7.H22概算見直し箇所表【091014】"/>
    </sheetNames>
    <sheetDataSet>
      <sheetData sheetId="0">
        <row r="21">
          <cell r="EO21">
            <v>0</v>
          </cell>
        </row>
        <row r="22">
          <cell r="EO22">
            <v>0</v>
          </cell>
        </row>
        <row r="23">
          <cell r="EO23">
            <v>0</v>
          </cell>
        </row>
        <row r="24">
          <cell r="EO24">
            <v>0</v>
          </cell>
        </row>
        <row r="25">
          <cell r="EO25">
            <v>0</v>
          </cell>
        </row>
        <row r="26">
          <cell r="EO26">
            <v>0</v>
          </cell>
        </row>
        <row r="27">
          <cell r="EO27">
            <v>0</v>
          </cell>
        </row>
        <row r="28">
          <cell r="EO28">
            <v>1</v>
          </cell>
        </row>
        <row r="29">
          <cell r="EO29">
            <v>0</v>
          </cell>
        </row>
        <row r="30">
          <cell r="EO30">
            <v>0</v>
          </cell>
        </row>
        <row r="31">
          <cell r="EO31">
            <v>0</v>
          </cell>
        </row>
        <row r="32">
          <cell r="EO32">
            <v>0</v>
          </cell>
        </row>
        <row r="33">
          <cell r="EO33">
            <v>0</v>
          </cell>
        </row>
        <row r="34">
          <cell r="EO34">
            <v>0</v>
          </cell>
        </row>
        <row r="35">
          <cell r="EO35">
            <v>0</v>
          </cell>
        </row>
        <row r="36">
          <cell r="EO36">
            <v>0</v>
          </cell>
        </row>
        <row r="37">
          <cell r="EO37">
            <v>0</v>
          </cell>
        </row>
        <row r="38">
          <cell r="EO38">
            <v>0</v>
          </cell>
        </row>
        <row r="39">
          <cell r="EO39">
            <v>0</v>
          </cell>
        </row>
        <row r="40">
          <cell r="EO40">
            <v>0</v>
          </cell>
        </row>
        <row r="41">
          <cell r="EO41">
            <v>0</v>
          </cell>
        </row>
        <row r="42">
          <cell r="EO42">
            <v>0</v>
          </cell>
        </row>
        <row r="43">
          <cell r="EO43">
            <v>0</v>
          </cell>
        </row>
        <row r="44">
          <cell r="EO44">
            <v>0</v>
          </cell>
        </row>
        <row r="45">
          <cell r="EO45">
            <v>0</v>
          </cell>
        </row>
        <row r="46">
          <cell r="EO46">
            <v>0</v>
          </cell>
        </row>
        <row r="47">
          <cell r="EO47">
            <v>0</v>
          </cell>
        </row>
        <row r="48">
          <cell r="EO48">
            <v>0</v>
          </cell>
        </row>
        <row r="49">
          <cell r="EO49">
            <v>0</v>
          </cell>
        </row>
        <row r="50">
          <cell r="EO50">
            <v>0</v>
          </cell>
        </row>
        <row r="51">
          <cell r="EO51">
            <v>0</v>
          </cell>
        </row>
        <row r="52">
          <cell r="EO52">
            <v>0</v>
          </cell>
        </row>
        <row r="53">
          <cell r="EO53">
            <v>0</v>
          </cell>
        </row>
        <row r="54">
          <cell r="EO54">
            <v>0</v>
          </cell>
        </row>
        <row r="55">
          <cell r="EO55">
            <v>0</v>
          </cell>
        </row>
        <row r="56">
          <cell r="EO56">
            <v>0</v>
          </cell>
        </row>
        <row r="57">
          <cell r="EO57">
            <v>1</v>
          </cell>
        </row>
        <row r="58">
          <cell r="EO58">
            <v>0</v>
          </cell>
        </row>
        <row r="59">
          <cell r="EO59">
            <v>0</v>
          </cell>
        </row>
        <row r="60">
          <cell r="EO60">
            <v>0</v>
          </cell>
        </row>
        <row r="61">
          <cell r="EO61">
            <v>0</v>
          </cell>
        </row>
        <row r="62">
          <cell r="EO62">
            <v>0</v>
          </cell>
        </row>
        <row r="63">
          <cell r="EO63">
            <v>0</v>
          </cell>
        </row>
        <row r="64">
          <cell r="EO64">
            <v>0</v>
          </cell>
        </row>
        <row r="65">
          <cell r="EO65">
            <v>0</v>
          </cell>
        </row>
        <row r="66">
          <cell r="EO66">
            <v>0</v>
          </cell>
        </row>
        <row r="67">
          <cell r="EO67">
            <v>0</v>
          </cell>
        </row>
        <row r="68">
          <cell r="EO68">
            <v>0</v>
          </cell>
        </row>
        <row r="69">
          <cell r="EO69">
            <v>0</v>
          </cell>
        </row>
        <row r="70">
          <cell r="EO70">
            <v>0</v>
          </cell>
        </row>
        <row r="71">
          <cell r="EO71">
            <v>0</v>
          </cell>
        </row>
        <row r="72">
          <cell r="EO72">
            <v>0</v>
          </cell>
        </row>
        <row r="73">
          <cell r="EO73">
            <v>0</v>
          </cell>
        </row>
        <row r="74">
          <cell r="EO74">
            <v>0</v>
          </cell>
        </row>
        <row r="75">
          <cell r="EO75">
            <v>0</v>
          </cell>
        </row>
        <row r="76">
          <cell r="EO76">
            <v>0</v>
          </cell>
        </row>
        <row r="77">
          <cell r="EO77">
            <v>0</v>
          </cell>
        </row>
        <row r="78">
          <cell r="EO78">
            <v>0</v>
          </cell>
        </row>
        <row r="79">
          <cell r="EO79">
            <v>0</v>
          </cell>
        </row>
        <row r="80">
          <cell r="EO80">
            <v>0</v>
          </cell>
        </row>
        <row r="81">
          <cell r="EO81">
            <v>0</v>
          </cell>
        </row>
        <row r="82">
          <cell r="EO82">
            <v>0</v>
          </cell>
        </row>
        <row r="83">
          <cell r="EO83">
            <v>0</v>
          </cell>
        </row>
        <row r="84">
          <cell r="EO84">
            <v>0</v>
          </cell>
        </row>
        <row r="85">
          <cell r="EO85">
            <v>0</v>
          </cell>
        </row>
        <row r="86">
          <cell r="EO86">
            <v>0</v>
          </cell>
        </row>
        <row r="87">
          <cell r="EO87">
            <v>0</v>
          </cell>
        </row>
        <row r="88">
          <cell r="EO88">
            <v>0</v>
          </cell>
        </row>
        <row r="89">
          <cell r="EO89">
            <v>0</v>
          </cell>
        </row>
        <row r="90">
          <cell r="EO90">
            <v>0</v>
          </cell>
        </row>
        <row r="91">
          <cell r="EO91">
            <v>0</v>
          </cell>
        </row>
        <row r="92">
          <cell r="EO92">
            <v>0</v>
          </cell>
        </row>
        <row r="93">
          <cell r="EO93">
            <v>0</v>
          </cell>
        </row>
        <row r="94">
          <cell r="EO94">
            <v>0</v>
          </cell>
        </row>
        <row r="95">
          <cell r="EO95">
            <v>0</v>
          </cell>
        </row>
        <row r="96">
          <cell r="EO96">
            <v>0</v>
          </cell>
        </row>
        <row r="97">
          <cell r="EO97">
            <v>0</v>
          </cell>
        </row>
        <row r="98">
          <cell r="EO98">
            <v>0</v>
          </cell>
        </row>
        <row r="99">
          <cell r="EO99">
            <v>0</v>
          </cell>
        </row>
        <row r="100">
          <cell r="EO100">
            <v>0</v>
          </cell>
        </row>
        <row r="101">
          <cell r="EO101">
            <v>0</v>
          </cell>
        </row>
        <row r="102">
          <cell r="EO102">
            <v>0</v>
          </cell>
        </row>
        <row r="103">
          <cell r="EO103">
            <v>0</v>
          </cell>
        </row>
        <row r="104">
          <cell r="EO104">
            <v>0</v>
          </cell>
        </row>
        <row r="105">
          <cell r="EO105">
            <v>0</v>
          </cell>
        </row>
        <row r="106">
          <cell r="EO106">
            <v>0</v>
          </cell>
        </row>
        <row r="107">
          <cell r="EO107">
            <v>0</v>
          </cell>
        </row>
        <row r="108">
          <cell r="EO108">
            <v>0</v>
          </cell>
        </row>
        <row r="109">
          <cell r="EO109">
            <v>0</v>
          </cell>
        </row>
        <row r="110">
          <cell r="EO110">
            <v>0</v>
          </cell>
        </row>
        <row r="111">
          <cell r="EO111">
            <v>0</v>
          </cell>
        </row>
        <row r="112">
          <cell r="EO112">
            <v>0</v>
          </cell>
        </row>
        <row r="113">
          <cell r="EO113">
            <v>1</v>
          </cell>
        </row>
        <row r="114">
          <cell r="EO114">
            <v>0</v>
          </cell>
        </row>
        <row r="115">
          <cell r="EO115">
            <v>1</v>
          </cell>
        </row>
        <row r="116">
          <cell r="EO116">
            <v>0</v>
          </cell>
        </row>
        <row r="117">
          <cell r="EO117">
            <v>0</v>
          </cell>
        </row>
        <row r="118">
          <cell r="EO118">
            <v>0</v>
          </cell>
        </row>
        <row r="119">
          <cell r="EO119">
            <v>0</v>
          </cell>
        </row>
        <row r="120">
          <cell r="EO120">
            <v>0</v>
          </cell>
        </row>
        <row r="121">
          <cell r="EO121">
            <v>0</v>
          </cell>
        </row>
        <row r="122">
          <cell r="EO122">
            <v>0</v>
          </cell>
        </row>
        <row r="123">
          <cell r="EO123">
            <v>0</v>
          </cell>
        </row>
        <row r="124">
          <cell r="EO124">
            <v>0</v>
          </cell>
        </row>
        <row r="125">
          <cell r="EO125">
            <v>0</v>
          </cell>
        </row>
        <row r="126">
          <cell r="EO126">
            <v>0</v>
          </cell>
        </row>
        <row r="127">
          <cell r="EO127">
            <v>0</v>
          </cell>
        </row>
        <row r="128">
          <cell r="EO128">
            <v>0</v>
          </cell>
        </row>
        <row r="129">
          <cell r="EO129">
            <v>0</v>
          </cell>
        </row>
        <row r="130">
          <cell r="EO130">
            <v>1</v>
          </cell>
        </row>
        <row r="131">
          <cell r="EO131">
            <v>0</v>
          </cell>
        </row>
        <row r="132">
          <cell r="EO132">
            <v>0</v>
          </cell>
        </row>
        <row r="133">
          <cell r="EO133">
            <v>0</v>
          </cell>
        </row>
        <row r="134">
          <cell r="EO134">
            <v>0</v>
          </cell>
        </row>
        <row r="135">
          <cell r="EO135">
            <v>0</v>
          </cell>
        </row>
        <row r="136">
          <cell r="EO136">
            <v>0</v>
          </cell>
        </row>
        <row r="137">
          <cell r="EO137">
            <v>1</v>
          </cell>
        </row>
        <row r="138">
          <cell r="EO138">
            <v>1</v>
          </cell>
        </row>
        <row r="139">
          <cell r="EO139">
            <v>0</v>
          </cell>
        </row>
        <row r="140">
          <cell r="EO140">
            <v>0</v>
          </cell>
        </row>
        <row r="141">
          <cell r="EO141">
            <v>0</v>
          </cell>
        </row>
        <row r="142">
          <cell r="EO142">
            <v>0</v>
          </cell>
        </row>
        <row r="143">
          <cell r="EO143">
            <v>0</v>
          </cell>
        </row>
        <row r="144">
          <cell r="EO144">
            <v>0</v>
          </cell>
        </row>
        <row r="145">
          <cell r="EO145">
            <v>0</v>
          </cell>
        </row>
        <row r="146">
          <cell r="EO146">
            <v>0</v>
          </cell>
        </row>
        <row r="147">
          <cell r="EO147">
            <v>0</v>
          </cell>
        </row>
        <row r="148">
          <cell r="EO148">
            <v>0</v>
          </cell>
        </row>
        <row r="149">
          <cell r="EO149">
            <v>0</v>
          </cell>
        </row>
        <row r="150">
          <cell r="EO150">
            <v>0</v>
          </cell>
        </row>
        <row r="151">
          <cell r="EO151">
            <v>0</v>
          </cell>
        </row>
        <row r="152">
          <cell r="EO152">
            <v>0</v>
          </cell>
        </row>
        <row r="153">
          <cell r="EO153">
            <v>0</v>
          </cell>
        </row>
        <row r="154">
          <cell r="EO154">
            <v>0</v>
          </cell>
        </row>
        <row r="155">
          <cell r="EO155">
            <v>0</v>
          </cell>
        </row>
        <row r="156">
          <cell r="EO156">
            <v>0</v>
          </cell>
        </row>
        <row r="157">
          <cell r="EO157">
            <v>0</v>
          </cell>
        </row>
        <row r="158">
          <cell r="EO158">
            <v>0</v>
          </cell>
        </row>
        <row r="159">
          <cell r="EO159">
            <v>0</v>
          </cell>
        </row>
        <row r="160">
          <cell r="EO160">
            <v>0</v>
          </cell>
        </row>
        <row r="161">
          <cell r="EO161">
            <v>0</v>
          </cell>
        </row>
        <row r="162">
          <cell r="EO162">
            <v>0</v>
          </cell>
        </row>
        <row r="163">
          <cell r="EO163">
            <v>0</v>
          </cell>
        </row>
        <row r="164">
          <cell r="EO164">
            <v>1</v>
          </cell>
        </row>
        <row r="165">
          <cell r="EO165">
            <v>0</v>
          </cell>
        </row>
        <row r="166">
          <cell r="EO166">
            <v>0</v>
          </cell>
        </row>
        <row r="167">
          <cell r="EO167">
            <v>0</v>
          </cell>
        </row>
        <row r="168">
          <cell r="EO168">
            <v>0</v>
          </cell>
        </row>
        <row r="169">
          <cell r="EO169">
            <v>0</v>
          </cell>
        </row>
        <row r="170">
          <cell r="EO170">
            <v>0</v>
          </cell>
        </row>
        <row r="171">
          <cell r="EO171">
            <v>0</v>
          </cell>
        </row>
        <row r="172">
          <cell r="EO172">
            <v>0</v>
          </cell>
        </row>
        <row r="173">
          <cell r="EO173">
            <v>0</v>
          </cell>
        </row>
        <row r="174">
          <cell r="EO174">
            <v>0</v>
          </cell>
        </row>
        <row r="175">
          <cell r="EO175">
            <v>0</v>
          </cell>
        </row>
        <row r="176">
          <cell r="EO176">
            <v>0</v>
          </cell>
        </row>
        <row r="177">
          <cell r="EO177">
            <v>0</v>
          </cell>
        </row>
        <row r="178">
          <cell r="EO178">
            <v>0</v>
          </cell>
        </row>
        <row r="179">
          <cell r="EO179">
            <v>0</v>
          </cell>
        </row>
        <row r="180">
          <cell r="EO180">
            <v>1</v>
          </cell>
        </row>
        <row r="181">
          <cell r="EO181">
            <v>1</v>
          </cell>
        </row>
        <row r="182">
          <cell r="EO182">
            <v>0</v>
          </cell>
        </row>
        <row r="183">
          <cell r="EO183">
            <v>0</v>
          </cell>
        </row>
        <row r="184">
          <cell r="EO184">
            <v>0</v>
          </cell>
        </row>
        <row r="185">
          <cell r="EO185">
            <v>0</v>
          </cell>
        </row>
        <row r="186">
          <cell r="EO186">
            <v>0</v>
          </cell>
        </row>
        <row r="187">
          <cell r="EO187">
            <v>0</v>
          </cell>
        </row>
        <row r="188">
          <cell r="EO188">
            <v>0</v>
          </cell>
        </row>
        <row r="189">
          <cell r="EO189">
            <v>0</v>
          </cell>
        </row>
        <row r="190">
          <cell r="EO190">
            <v>0</v>
          </cell>
        </row>
        <row r="191">
          <cell r="EO191">
            <v>0</v>
          </cell>
        </row>
        <row r="192">
          <cell r="EO192">
            <v>0</v>
          </cell>
        </row>
        <row r="193">
          <cell r="EO193">
            <v>0</v>
          </cell>
        </row>
        <row r="194">
          <cell r="EO194">
            <v>0</v>
          </cell>
        </row>
        <row r="195">
          <cell r="EO195">
            <v>0</v>
          </cell>
        </row>
        <row r="196">
          <cell r="EO196">
            <v>0</v>
          </cell>
        </row>
        <row r="197">
          <cell r="EO197">
            <v>0</v>
          </cell>
        </row>
        <row r="198">
          <cell r="EO198">
            <v>0</v>
          </cell>
        </row>
        <row r="199">
          <cell r="EO199">
            <v>0</v>
          </cell>
        </row>
        <row r="200">
          <cell r="EO200">
            <v>0</v>
          </cell>
        </row>
        <row r="201">
          <cell r="EO201">
            <v>0</v>
          </cell>
        </row>
        <row r="202">
          <cell r="EO202">
            <v>0</v>
          </cell>
        </row>
        <row r="203">
          <cell r="EO203">
            <v>0</v>
          </cell>
        </row>
        <row r="204">
          <cell r="EO204">
            <v>0</v>
          </cell>
        </row>
        <row r="205">
          <cell r="EO205">
            <v>0</v>
          </cell>
        </row>
        <row r="206">
          <cell r="EO206">
            <v>0</v>
          </cell>
        </row>
        <row r="207">
          <cell r="EO207">
            <v>0</v>
          </cell>
        </row>
        <row r="208">
          <cell r="EO208">
            <v>0</v>
          </cell>
        </row>
        <row r="209">
          <cell r="EO209">
            <v>0</v>
          </cell>
        </row>
        <row r="210">
          <cell r="EO210">
            <v>0</v>
          </cell>
        </row>
        <row r="211">
          <cell r="EO211">
            <v>0</v>
          </cell>
        </row>
        <row r="212">
          <cell r="EO212">
            <v>0</v>
          </cell>
        </row>
        <row r="213">
          <cell r="EO213">
            <v>0</v>
          </cell>
        </row>
        <row r="214">
          <cell r="EO214">
            <v>0</v>
          </cell>
        </row>
        <row r="215">
          <cell r="EO215">
            <v>0</v>
          </cell>
        </row>
        <row r="216">
          <cell r="EO216">
            <v>0</v>
          </cell>
        </row>
        <row r="217">
          <cell r="EO217">
            <v>0</v>
          </cell>
        </row>
        <row r="218">
          <cell r="EO218">
            <v>0</v>
          </cell>
        </row>
        <row r="219">
          <cell r="EO219">
            <v>0</v>
          </cell>
        </row>
        <row r="220">
          <cell r="EO220">
            <v>0</v>
          </cell>
        </row>
        <row r="221">
          <cell r="EO221">
            <v>0</v>
          </cell>
        </row>
        <row r="222">
          <cell r="EO222">
            <v>0</v>
          </cell>
        </row>
        <row r="223">
          <cell r="EO223">
            <v>0</v>
          </cell>
        </row>
        <row r="224">
          <cell r="EO224">
            <v>0</v>
          </cell>
        </row>
        <row r="225">
          <cell r="EO225">
            <v>0</v>
          </cell>
        </row>
        <row r="226">
          <cell r="EO226">
            <v>0</v>
          </cell>
        </row>
        <row r="227">
          <cell r="EO227">
            <v>0</v>
          </cell>
        </row>
        <row r="228">
          <cell r="EO228">
            <v>0</v>
          </cell>
        </row>
        <row r="229">
          <cell r="EO229">
            <v>0</v>
          </cell>
        </row>
        <row r="230">
          <cell r="EO230">
            <v>0</v>
          </cell>
        </row>
        <row r="231">
          <cell r="EO231">
            <v>0</v>
          </cell>
        </row>
        <row r="232">
          <cell r="EO232">
            <v>0</v>
          </cell>
        </row>
        <row r="233">
          <cell r="EO233">
            <v>0</v>
          </cell>
        </row>
        <row r="234">
          <cell r="EO234">
            <v>0</v>
          </cell>
        </row>
        <row r="235">
          <cell r="EO235">
            <v>0</v>
          </cell>
        </row>
        <row r="236">
          <cell r="EO236">
            <v>0</v>
          </cell>
        </row>
        <row r="237">
          <cell r="EO237">
            <v>0</v>
          </cell>
        </row>
        <row r="238">
          <cell r="EO238">
            <v>0</v>
          </cell>
        </row>
        <row r="239">
          <cell r="EO239">
            <v>0</v>
          </cell>
        </row>
        <row r="240">
          <cell r="EO240">
            <v>0</v>
          </cell>
        </row>
        <row r="241">
          <cell r="EO241">
            <v>0</v>
          </cell>
        </row>
        <row r="242">
          <cell r="EO242">
            <v>0</v>
          </cell>
        </row>
        <row r="243">
          <cell r="EO243">
            <v>0</v>
          </cell>
        </row>
        <row r="244">
          <cell r="EO244">
            <v>0</v>
          </cell>
        </row>
        <row r="245">
          <cell r="EO245">
            <v>0</v>
          </cell>
        </row>
        <row r="246">
          <cell r="EO246">
            <v>0</v>
          </cell>
        </row>
        <row r="247">
          <cell r="EO247">
            <v>0</v>
          </cell>
        </row>
        <row r="248">
          <cell r="EO248">
            <v>0</v>
          </cell>
        </row>
        <row r="249">
          <cell r="EO249">
            <v>0</v>
          </cell>
        </row>
        <row r="250">
          <cell r="EO250">
            <v>0</v>
          </cell>
        </row>
        <row r="251">
          <cell r="EO251">
            <v>0</v>
          </cell>
        </row>
        <row r="252">
          <cell r="EO252">
            <v>0</v>
          </cell>
        </row>
        <row r="253">
          <cell r="EO253">
            <v>0</v>
          </cell>
        </row>
        <row r="254">
          <cell r="EO254">
            <v>0</v>
          </cell>
        </row>
        <row r="255">
          <cell r="EO255">
            <v>0</v>
          </cell>
        </row>
        <row r="256">
          <cell r="EO256">
            <v>0</v>
          </cell>
        </row>
        <row r="257">
          <cell r="EO257">
            <v>0</v>
          </cell>
        </row>
        <row r="258">
          <cell r="EO258">
            <v>0</v>
          </cell>
        </row>
        <row r="259">
          <cell r="EO259">
            <v>0</v>
          </cell>
        </row>
        <row r="260">
          <cell r="EO260">
            <v>0</v>
          </cell>
        </row>
        <row r="261">
          <cell r="EO261">
            <v>0</v>
          </cell>
        </row>
        <row r="262">
          <cell r="EO262">
            <v>0</v>
          </cell>
        </row>
        <row r="263">
          <cell r="EO263">
            <v>0</v>
          </cell>
        </row>
        <row r="264">
          <cell r="EO264">
            <v>0</v>
          </cell>
        </row>
        <row r="265">
          <cell r="EO265">
            <v>0</v>
          </cell>
        </row>
        <row r="266">
          <cell r="EO266">
            <v>0</v>
          </cell>
        </row>
        <row r="267">
          <cell r="EO267">
            <v>0</v>
          </cell>
        </row>
        <row r="268">
          <cell r="EO268">
            <v>0</v>
          </cell>
        </row>
        <row r="269">
          <cell r="EO269">
            <v>0</v>
          </cell>
        </row>
        <row r="270">
          <cell r="EO270">
            <v>0</v>
          </cell>
        </row>
        <row r="271">
          <cell r="EO271">
            <v>0</v>
          </cell>
        </row>
        <row r="272">
          <cell r="EO272">
            <v>0</v>
          </cell>
        </row>
        <row r="273">
          <cell r="EO273">
            <v>0</v>
          </cell>
        </row>
        <row r="274">
          <cell r="EO274">
            <v>0</v>
          </cell>
        </row>
        <row r="275">
          <cell r="EO275">
            <v>0</v>
          </cell>
        </row>
        <row r="276">
          <cell r="EO276">
            <v>0</v>
          </cell>
        </row>
        <row r="277">
          <cell r="EO277">
            <v>0</v>
          </cell>
        </row>
        <row r="278">
          <cell r="EO278">
            <v>0</v>
          </cell>
        </row>
        <row r="279">
          <cell r="EO279">
            <v>0</v>
          </cell>
        </row>
        <row r="280">
          <cell r="EO280">
            <v>0</v>
          </cell>
        </row>
        <row r="281">
          <cell r="EO281">
            <v>0</v>
          </cell>
        </row>
        <row r="282">
          <cell r="EO282">
            <v>0</v>
          </cell>
        </row>
        <row r="283">
          <cell r="EO283">
            <v>0</v>
          </cell>
        </row>
        <row r="284">
          <cell r="EO284">
            <v>0</v>
          </cell>
        </row>
        <row r="285">
          <cell r="EO285">
            <v>0</v>
          </cell>
        </row>
        <row r="286">
          <cell r="EO286">
            <v>0</v>
          </cell>
        </row>
        <row r="287">
          <cell r="EO287">
            <v>0</v>
          </cell>
        </row>
        <row r="288">
          <cell r="EO288">
            <v>0</v>
          </cell>
        </row>
        <row r="289">
          <cell r="EO289">
            <v>0</v>
          </cell>
        </row>
        <row r="290">
          <cell r="EO290">
            <v>0</v>
          </cell>
        </row>
        <row r="291">
          <cell r="EO291">
            <v>0</v>
          </cell>
        </row>
        <row r="292">
          <cell r="EO292">
            <v>0</v>
          </cell>
        </row>
        <row r="293">
          <cell r="EO293">
            <v>0</v>
          </cell>
        </row>
        <row r="294">
          <cell r="EO294">
            <v>0</v>
          </cell>
        </row>
        <row r="295">
          <cell r="EO295">
            <v>0</v>
          </cell>
        </row>
        <row r="296">
          <cell r="EO296">
            <v>0</v>
          </cell>
        </row>
        <row r="297">
          <cell r="EO297">
            <v>0</v>
          </cell>
        </row>
        <row r="298">
          <cell r="EO298">
            <v>0</v>
          </cell>
        </row>
        <row r="299">
          <cell r="EO299">
            <v>0</v>
          </cell>
        </row>
        <row r="300">
          <cell r="EO300">
            <v>0</v>
          </cell>
        </row>
        <row r="301">
          <cell r="EO301">
            <v>0</v>
          </cell>
        </row>
        <row r="302">
          <cell r="EO302">
            <v>0</v>
          </cell>
        </row>
        <row r="303">
          <cell r="EO303">
            <v>0</v>
          </cell>
        </row>
        <row r="304">
          <cell r="EO304">
            <v>1</v>
          </cell>
        </row>
        <row r="305">
          <cell r="EO305">
            <v>0</v>
          </cell>
        </row>
        <row r="306">
          <cell r="EO306">
            <v>0</v>
          </cell>
        </row>
        <row r="307">
          <cell r="EO307">
            <v>0</v>
          </cell>
        </row>
        <row r="308">
          <cell r="EO308">
            <v>0</v>
          </cell>
        </row>
        <row r="309">
          <cell r="EO309">
            <v>0</v>
          </cell>
        </row>
        <row r="310">
          <cell r="EO310">
            <v>0</v>
          </cell>
        </row>
        <row r="311">
          <cell r="EO311">
            <v>0</v>
          </cell>
        </row>
        <row r="312">
          <cell r="EO312">
            <v>0</v>
          </cell>
        </row>
        <row r="313">
          <cell r="EO313">
            <v>0</v>
          </cell>
        </row>
        <row r="314">
          <cell r="EO314">
            <v>0</v>
          </cell>
        </row>
        <row r="315">
          <cell r="EO315">
            <v>0</v>
          </cell>
        </row>
        <row r="316">
          <cell r="EO316">
            <v>1</v>
          </cell>
        </row>
        <row r="317">
          <cell r="EO317">
            <v>1</v>
          </cell>
        </row>
        <row r="318">
          <cell r="EO318">
            <v>0</v>
          </cell>
        </row>
        <row r="319">
          <cell r="EO319">
            <v>0</v>
          </cell>
        </row>
        <row r="320">
          <cell r="EO320">
            <v>0</v>
          </cell>
        </row>
        <row r="321">
          <cell r="EO321">
            <v>0</v>
          </cell>
        </row>
        <row r="322">
          <cell r="EO322">
            <v>0</v>
          </cell>
        </row>
        <row r="323">
          <cell r="EO323">
            <v>0</v>
          </cell>
        </row>
        <row r="324">
          <cell r="EO324">
            <v>0</v>
          </cell>
        </row>
        <row r="325">
          <cell r="EO325">
            <v>0</v>
          </cell>
        </row>
        <row r="326">
          <cell r="EO326">
            <v>1</v>
          </cell>
        </row>
        <row r="327">
          <cell r="EO327">
            <v>0</v>
          </cell>
        </row>
        <row r="328">
          <cell r="EO328">
            <v>0</v>
          </cell>
        </row>
        <row r="329">
          <cell r="EO329">
            <v>0</v>
          </cell>
        </row>
        <row r="330">
          <cell r="EO330">
            <v>0</v>
          </cell>
        </row>
        <row r="331">
          <cell r="EO331">
            <v>0</v>
          </cell>
        </row>
        <row r="332">
          <cell r="EO332">
            <v>0</v>
          </cell>
        </row>
        <row r="333">
          <cell r="EO333">
            <v>0</v>
          </cell>
        </row>
        <row r="334">
          <cell r="EO334">
            <v>0</v>
          </cell>
        </row>
        <row r="335">
          <cell r="EO335">
            <v>0</v>
          </cell>
        </row>
        <row r="336">
          <cell r="EO336">
            <v>0</v>
          </cell>
        </row>
        <row r="337">
          <cell r="EO337">
            <v>0</v>
          </cell>
        </row>
        <row r="338">
          <cell r="EO338">
            <v>0</v>
          </cell>
        </row>
        <row r="339">
          <cell r="EO339">
            <v>0</v>
          </cell>
        </row>
        <row r="340">
          <cell r="EO340">
            <v>0</v>
          </cell>
        </row>
        <row r="341">
          <cell r="EO341">
            <v>0</v>
          </cell>
        </row>
        <row r="342">
          <cell r="EO342">
            <v>0</v>
          </cell>
        </row>
        <row r="343">
          <cell r="EO343">
            <v>0</v>
          </cell>
        </row>
        <row r="344">
          <cell r="EO344">
            <v>0</v>
          </cell>
        </row>
        <row r="345">
          <cell r="EO345">
            <v>0</v>
          </cell>
        </row>
        <row r="346">
          <cell r="EO346">
            <v>0</v>
          </cell>
        </row>
        <row r="347">
          <cell r="EO347">
            <v>0</v>
          </cell>
        </row>
        <row r="348">
          <cell r="EO348">
            <v>0</v>
          </cell>
        </row>
        <row r="349">
          <cell r="EO349">
            <v>0</v>
          </cell>
        </row>
        <row r="350">
          <cell r="EO350">
            <v>0</v>
          </cell>
        </row>
        <row r="351">
          <cell r="EO351">
            <v>0</v>
          </cell>
        </row>
        <row r="352">
          <cell r="EO352">
            <v>0</v>
          </cell>
        </row>
        <row r="353">
          <cell r="EO353">
            <v>0</v>
          </cell>
        </row>
        <row r="354">
          <cell r="EO354">
            <v>0</v>
          </cell>
        </row>
        <row r="355">
          <cell r="EO355">
            <v>0</v>
          </cell>
        </row>
        <row r="356">
          <cell r="EO356">
            <v>0</v>
          </cell>
        </row>
        <row r="357">
          <cell r="EO357">
            <v>0</v>
          </cell>
        </row>
        <row r="358">
          <cell r="EO358">
            <v>0</v>
          </cell>
        </row>
        <row r="359">
          <cell r="EO359">
            <v>0</v>
          </cell>
        </row>
        <row r="360">
          <cell r="EO360">
            <v>0</v>
          </cell>
        </row>
        <row r="361">
          <cell r="EO361">
            <v>0</v>
          </cell>
        </row>
        <row r="362">
          <cell r="EO362">
            <v>0</v>
          </cell>
        </row>
        <row r="363">
          <cell r="EO363">
            <v>0</v>
          </cell>
        </row>
        <row r="364">
          <cell r="EO364">
            <v>0</v>
          </cell>
        </row>
        <row r="365">
          <cell r="EO365">
            <v>0</v>
          </cell>
        </row>
        <row r="366">
          <cell r="EO366">
            <v>0</v>
          </cell>
        </row>
        <row r="367">
          <cell r="EO367">
            <v>0</v>
          </cell>
        </row>
        <row r="368">
          <cell r="EO368">
            <v>0</v>
          </cell>
        </row>
        <row r="369">
          <cell r="EO369">
            <v>0</v>
          </cell>
        </row>
        <row r="370">
          <cell r="EO370">
            <v>0</v>
          </cell>
        </row>
        <row r="371">
          <cell r="EO371">
            <v>0</v>
          </cell>
        </row>
        <row r="372">
          <cell r="EO372">
            <v>0</v>
          </cell>
        </row>
        <row r="373">
          <cell r="EO373">
            <v>0</v>
          </cell>
        </row>
        <row r="374">
          <cell r="EO374">
            <v>0</v>
          </cell>
        </row>
        <row r="375">
          <cell r="EO375">
            <v>0</v>
          </cell>
        </row>
        <row r="376">
          <cell r="EO376">
            <v>0</v>
          </cell>
        </row>
        <row r="377">
          <cell r="EO377">
            <v>0</v>
          </cell>
        </row>
        <row r="378">
          <cell r="EO378">
            <v>0</v>
          </cell>
        </row>
        <row r="379">
          <cell r="EO379">
            <v>0</v>
          </cell>
        </row>
        <row r="380">
          <cell r="EO380">
            <v>0</v>
          </cell>
        </row>
        <row r="381">
          <cell r="EO381">
            <v>0</v>
          </cell>
        </row>
        <row r="382">
          <cell r="EO382">
            <v>1</v>
          </cell>
        </row>
        <row r="383">
          <cell r="EO383">
            <v>1</v>
          </cell>
        </row>
        <row r="384">
          <cell r="EO384">
            <v>0</v>
          </cell>
        </row>
        <row r="385">
          <cell r="EO385">
            <v>0</v>
          </cell>
        </row>
        <row r="386">
          <cell r="EO386">
            <v>1</v>
          </cell>
        </row>
        <row r="387">
          <cell r="EO387">
            <v>1</v>
          </cell>
        </row>
        <row r="388">
          <cell r="EO388">
            <v>0</v>
          </cell>
        </row>
        <row r="389">
          <cell r="EO389">
            <v>1</v>
          </cell>
        </row>
        <row r="390">
          <cell r="EO390">
            <v>0</v>
          </cell>
        </row>
        <row r="391">
          <cell r="EO391">
            <v>0</v>
          </cell>
        </row>
        <row r="392">
          <cell r="EO392">
            <v>0</v>
          </cell>
        </row>
        <row r="393">
          <cell r="EO393">
            <v>0</v>
          </cell>
        </row>
        <row r="394">
          <cell r="EO394">
            <v>0</v>
          </cell>
        </row>
        <row r="395">
          <cell r="EO395">
            <v>0</v>
          </cell>
        </row>
        <row r="396">
          <cell r="EO396">
            <v>0</v>
          </cell>
        </row>
        <row r="397">
          <cell r="EO397">
            <v>0</v>
          </cell>
        </row>
        <row r="398">
          <cell r="EO398">
            <v>0</v>
          </cell>
        </row>
        <row r="399">
          <cell r="EO399">
            <v>0</v>
          </cell>
        </row>
        <row r="400">
          <cell r="EO400">
            <v>0</v>
          </cell>
        </row>
        <row r="401">
          <cell r="EO401">
            <v>0</v>
          </cell>
        </row>
        <row r="402">
          <cell r="EO402">
            <v>0</v>
          </cell>
        </row>
        <row r="403">
          <cell r="EO403">
            <v>0</v>
          </cell>
        </row>
        <row r="404">
          <cell r="EO404">
            <v>0</v>
          </cell>
        </row>
        <row r="405">
          <cell r="EO405">
            <v>0</v>
          </cell>
        </row>
        <row r="406">
          <cell r="EO406">
            <v>0</v>
          </cell>
        </row>
        <row r="407">
          <cell r="EO407">
            <v>0</v>
          </cell>
        </row>
        <row r="408">
          <cell r="EO408">
            <v>0</v>
          </cell>
        </row>
        <row r="409">
          <cell r="EO409">
            <v>0</v>
          </cell>
        </row>
        <row r="410">
          <cell r="EO410">
            <v>0</v>
          </cell>
        </row>
        <row r="411">
          <cell r="EO411">
            <v>0</v>
          </cell>
        </row>
        <row r="412">
          <cell r="EO412">
            <v>0</v>
          </cell>
        </row>
        <row r="413">
          <cell r="EO413">
            <v>0</v>
          </cell>
        </row>
        <row r="414">
          <cell r="EO414">
            <v>0</v>
          </cell>
        </row>
        <row r="415">
          <cell r="EO415">
            <v>0</v>
          </cell>
        </row>
        <row r="416">
          <cell r="EO416">
            <v>0</v>
          </cell>
        </row>
        <row r="417">
          <cell r="EO417">
            <v>0</v>
          </cell>
        </row>
        <row r="418">
          <cell r="EO418">
            <v>0</v>
          </cell>
        </row>
        <row r="419">
          <cell r="EO419">
            <v>0</v>
          </cell>
        </row>
        <row r="420">
          <cell r="EO420">
            <v>0</v>
          </cell>
        </row>
        <row r="421">
          <cell r="EO421">
            <v>0</v>
          </cell>
        </row>
        <row r="422">
          <cell r="EO422">
            <v>0</v>
          </cell>
        </row>
        <row r="423">
          <cell r="EO423">
            <v>0</v>
          </cell>
        </row>
        <row r="424">
          <cell r="EO424">
            <v>0</v>
          </cell>
        </row>
        <row r="425">
          <cell r="EO425">
            <v>0</v>
          </cell>
        </row>
        <row r="426">
          <cell r="EO426">
            <v>0</v>
          </cell>
        </row>
        <row r="427">
          <cell r="EO427">
            <v>0</v>
          </cell>
        </row>
        <row r="428">
          <cell r="EO428">
            <v>0</v>
          </cell>
        </row>
        <row r="429">
          <cell r="EO429">
            <v>0</v>
          </cell>
        </row>
        <row r="430">
          <cell r="EO430">
            <v>0</v>
          </cell>
        </row>
        <row r="431">
          <cell r="EO431">
            <v>0</v>
          </cell>
        </row>
        <row r="432">
          <cell r="EO432">
            <v>0</v>
          </cell>
        </row>
        <row r="433">
          <cell r="EO433">
            <v>0</v>
          </cell>
        </row>
        <row r="434">
          <cell r="EO434">
            <v>0</v>
          </cell>
        </row>
        <row r="435">
          <cell r="EO435">
            <v>0</v>
          </cell>
        </row>
        <row r="436">
          <cell r="EO436">
            <v>0</v>
          </cell>
        </row>
        <row r="437">
          <cell r="EO437">
            <v>0</v>
          </cell>
        </row>
        <row r="438">
          <cell r="EO438">
            <v>0</v>
          </cell>
        </row>
        <row r="439">
          <cell r="EO439">
            <v>0</v>
          </cell>
        </row>
        <row r="440">
          <cell r="EO440">
            <v>0</v>
          </cell>
        </row>
        <row r="441">
          <cell r="EO441">
            <v>0</v>
          </cell>
        </row>
        <row r="442">
          <cell r="EO442">
            <v>0</v>
          </cell>
        </row>
        <row r="443">
          <cell r="EO443">
            <v>0</v>
          </cell>
        </row>
        <row r="444">
          <cell r="EO444">
            <v>0</v>
          </cell>
        </row>
        <row r="445">
          <cell r="EO445">
            <v>0</v>
          </cell>
        </row>
        <row r="446">
          <cell r="EO446">
            <v>0</v>
          </cell>
        </row>
        <row r="447">
          <cell r="EO447">
            <v>1</v>
          </cell>
        </row>
        <row r="448">
          <cell r="EO448">
            <v>0</v>
          </cell>
        </row>
        <row r="449">
          <cell r="EO449">
            <v>0</v>
          </cell>
        </row>
        <row r="450">
          <cell r="EO450">
            <v>0</v>
          </cell>
        </row>
        <row r="451">
          <cell r="EO451">
            <v>0</v>
          </cell>
        </row>
        <row r="452">
          <cell r="EO452">
            <v>0</v>
          </cell>
        </row>
        <row r="453">
          <cell r="EO453">
            <v>0</v>
          </cell>
        </row>
        <row r="454">
          <cell r="EO454">
            <v>0</v>
          </cell>
        </row>
        <row r="455">
          <cell r="EO455">
            <v>0</v>
          </cell>
        </row>
        <row r="456">
          <cell r="EO456">
            <v>0</v>
          </cell>
        </row>
        <row r="457">
          <cell r="EO457">
            <v>0</v>
          </cell>
        </row>
        <row r="458">
          <cell r="EO458">
            <v>0</v>
          </cell>
        </row>
        <row r="459">
          <cell r="EO459">
            <v>0</v>
          </cell>
        </row>
        <row r="460">
          <cell r="EO460">
            <v>0</v>
          </cell>
        </row>
        <row r="461">
          <cell r="EO461">
            <v>0</v>
          </cell>
        </row>
        <row r="462">
          <cell r="EO462">
            <v>1</v>
          </cell>
        </row>
        <row r="463">
          <cell r="EO463">
            <v>0</v>
          </cell>
        </row>
        <row r="464">
          <cell r="EO464">
            <v>0</v>
          </cell>
        </row>
        <row r="465">
          <cell r="EO465">
            <v>0</v>
          </cell>
        </row>
        <row r="466">
          <cell r="EO466">
            <v>0</v>
          </cell>
        </row>
        <row r="467">
          <cell r="EO467">
            <v>0</v>
          </cell>
        </row>
        <row r="468">
          <cell r="EO468">
            <v>0</v>
          </cell>
        </row>
        <row r="469">
          <cell r="EO469">
            <v>0</v>
          </cell>
        </row>
        <row r="470">
          <cell r="EO470">
            <v>0</v>
          </cell>
        </row>
        <row r="471">
          <cell r="EO471">
            <v>1</v>
          </cell>
        </row>
        <row r="472">
          <cell r="EO472">
            <v>0</v>
          </cell>
        </row>
        <row r="473">
          <cell r="EO473">
            <v>0</v>
          </cell>
        </row>
        <row r="474">
          <cell r="EO474">
            <v>1</v>
          </cell>
        </row>
        <row r="475">
          <cell r="EO475">
            <v>1</v>
          </cell>
        </row>
        <row r="476">
          <cell r="EO476">
            <v>1</v>
          </cell>
        </row>
        <row r="477">
          <cell r="EO477">
            <v>0</v>
          </cell>
        </row>
        <row r="478">
          <cell r="EO478">
            <v>0</v>
          </cell>
        </row>
        <row r="479">
          <cell r="EO479">
            <v>0</v>
          </cell>
        </row>
        <row r="480">
          <cell r="EO480">
            <v>0</v>
          </cell>
        </row>
        <row r="481">
          <cell r="EO481">
            <v>0</v>
          </cell>
        </row>
        <row r="482">
          <cell r="EO482">
            <v>0</v>
          </cell>
        </row>
        <row r="483">
          <cell r="EO483">
            <v>0</v>
          </cell>
        </row>
        <row r="484">
          <cell r="EO484">
            <v>0</v>
          </cell>
        </row>
        <row r="485">
          <cell r="EO485">
            <v>0</v>
          </cell>
        </row>
        <row r="486">
          <cell r="EO486">
            <v>0</v>
          </cell>
        </row>
        <row r="487">
          <cell r="EO487">
            <v>0</v>
          </cell>
        </row>
        <row r="488">
          <cell r="EO488">
            <v>0</v>
          </cell>
        </row>
        <row r="489">
          <cell r="EO489">
            <v>0</v>
          </cell>
        </row>
        <row r="490">
          <cell r="EO490">
            <v>0</v>
          </cell>
        </row>
        <row r="491">
          <cell r="EO491">
            <v>0</v>
          </cell>
        </row>
        <row r="492">
          <cell r="EO492">
            <v>0</v>
          </cell>
        </row>
        <row r="493">
          <cell r="EO493">
            <v>0</v>
          </cell>
        </row>
        <row r="494">
          <cell r="EO494">
            <v>0</v>
          </cell>
        </row>
        <row r="495">
          <cell r="EO495">
            <v>0</v>
          </cell>
        </row>
        <row r="496">
          <cell r="EO496">
            <v>0</v>
          </cell>
        </row>
        <row r="497">
          <cell r="EO497">
            <v>0</v>
          </cell>
        </row>
        <row r="498">
          <cell r="EO498">
            <v>0</v>
          </cell>
        </row>
        <row r="499">
          <cell r="EO499">
            <v>0</v>
          </cell>
        </row>
        <row r="500">
          <cell r="EO500">
            <v>0</v>
          </cell>
        </row>
        <row r="501">
          <cell r="EO501">
            <v>0</v>
          </cell>
        </row>
        <row r="502">
          <cell r="EO502">
            <v>0</v>
          </cell>
        </row>
        <row r="503">
          <cell r="EO503">
            <v>0</v>
          </cell>
        </row>
        <row r="504">
          <cell r="EO504">
            <v>0</v>
          </cell>
        </row>
        <row r="505">
          <cell r="EO505">
            <v>0</v>
          </cell>
        </row>
        <row r="506">
          <cell r="EO506">
            <v>0</v>
          </cell>
        </row>
        <row r="507">
          <cell r="EO507">
            <v>0</v>
          </cell>
        </row>
        <row r="508">
          <cell r="EO508">
            <v>0</v>
          </cell>
        </row>
        <row r="509">
          <cell r="EO509">
            <v>0</v>
          </cell>
        </row>
        <row r="510">
          <cell r="EO510">
            <v>0</v>
          </cell>
        </row>
        <row r="511">
          <cell r="EO511">
            <v>0</v>
          </cell>
        </row>
        <row r="512">
          <cell r="EO512">
            <v>0</v>
          </cell>
        </row>
        <row r="513">
          <cell r="EO513">
            <v>0</v>
          </cell>
        </row>
        <row r="514">
          <cell r="EO514">
            <v>0</v>
          </cell>
        </row>
        <row r="515">
          <cell r="EO515">
            <v>0</v>
          </cell>
        </row>
        <row r="516">
          <cell r="EO516">
            <v>0</v>
          </cell>
        </row>
        <row r="517">
          <cell r="EO517">
            <v>0</v>
          </cell>
        </row>
        <row r="518">
          <cell r="EO518">
            <v>0</v>
          </cell>
        </row>
        <row r="519">
          <cell r="EO519">
            <v>0</v>
          </cell>
        </row>
        <row r="520">
          <cell r="EO520">
            <v>0</v>
          </cell>
        </row>
        <row r="521">
          <cell r="EO521">
            <v>0</v>
          </cell>
        </row>
        <row r="522">
          <cell r="EO522">
            <v>0</v>
          </cell>
        </row>
        <row r="523">
          <cell r="EO523">
            <v>0</v>
          </cell>
        </row>
        <row r="524">
          <cell r="EO524">
            <v>0</v>
          </cell>
        </row>
        <row r="525">
          <cell r="EO525">
            <v>0</v>
          </cell>
        </row>
        <row r="526">
          <cell r="EO526">
            <v>0</v>
          </cell>
        </row>
        <row r="527">
          <cell r="EO527">
            <v>0</v>
          </cell>
        </row>
        <row r="528">
          <cell r="EO528">
            <v>0</v>
          </cell>
        </row>
        <row r="529">
          <cell r="EO529">
            <v>0</v>
          </cell>
        </row>
        <row r="530">
          <cell r="EO530">
            <v>0</v>
          </cell>
        </row>
        <row r="531">
          <cell r="EO531">
            <v>0</v>
          </cell>
        </row>
        <row r="532">
          <cell r="EO532">
            <v>0</v>
          </cell>
        </row>
        <row r="533">
          <cell r="EO533">
            <v>0</v>
          </cell>
        </row>
        <row r="534">
          <cell r="EO534">
            <v>0</v>
          </cell>
        </row>
        <row r="535">
          <cell r="EO535">
            <v>0</v>
          </cell>
        </row>
        <row r="536">
          <cell r="EO536">
            <v>0</v>
          </cell>
        </row>
        <row r="537">
          <cell r="EO537">
            <v>0</v>
          </cell>
        </row>
        <row r="538">
          <cell r="EO538">
            <v>0</v>
          </cell>
        </row>
        <row r="539">
          <cell r="EO539">
            <v>0</v>
          </cell>
        </row>
        <row r="540">
          <cell r="EO540">
            <v>0</v>
          </cell>
        </row>
        <row r="541">
          <cell r="EO541">
            <v>0</v>
          </cell>
        </row>
        <row r="542">
          <cell r="EO542">
            <v>0</v>
          </cell>
        </row>
        <row r="543">
          <cell r="EO543">
            <v>0</v>
          </cell>
        </row>
        <row r="544">
          <cell r="EO544">
            <v>0</v>
          </cell>
        </row>
        <row r="545">
          <cell r="EO545">
            <v>0</v>
          </cell>
        </row>
        <row r="546">
          <cell r="EO546">
            <v>0</v>
          </cell>
        </row>
        <row r="547">
          <cell r="EO547">
            <v>0</v>
          </cell>
        </row>
        <row r="548">
          <cell r="EO548">
            <v>0</v>
          </cell>
        </row>
        <row r="549">
          <cell r="EO549">
            <v>0</v>
          </cell>
        </row>
        <row r="550">
          <cell r="EO550">
            <v>0</v>
          </cell>
        </row>
        <row r="551">
          <cell r="EO551">
            <v>0</v>
          </cell>
        </row>
        <row r="552">
          <cell r="EO552">
            <v>0</v>
          </cell>
        </row>
        <row r="553">
          <cell r="EO553">
            <v>0</v>
          </cell>
        </row>
        <row r="554">
          <cell r="EO554">
            <v>0</v>
          </cell>
        </row>
        <row r="555">
          <cell r="EO555">
            <v>0</v>
          </cell>
        </row>
        <row r="556">
          <cell r="EO556">
            <v>0</v>
          </cell>
        </row>
        <row r="557">
          <cell r="EO557">
            <v>0</v>
          </cell>
        </row>
        <row r="558">
          <cell r="EO558">
            <v>0</v>
          </cell>
        </row>
        <row r="559">
          <cell r="EO559">
            <v>0</v>
          </cell>
        </row>
        <row r="560">
          <cell r="EO560">
            <v>0</v>
          </cell>
        </row>
        <row r="561">
          <cell r="EO561">
            <v>0</v>
          </cell>
        </row>
        <row r="562">
          <cell r="EO562">
            <v>0</v>
          </cell>
        </row>
        <row r="563">
          <cell r="EO563">
            <v>0</v>
          </cell>
        </row>
        <row r="564">
          <cell r="EO564">
            <v>0</v>
          </cell>
        </row>
        <row r="565">
          <cell r="EO565">
            <v>0</v>
          </cell>
        </row>
        <row r="566">
          <cell r="EO566">
            <v>0</v>
          </cell>
        </row>
        <row r="567">
          <cell r="EO567">
            <v>0</v>
          </cell>
        </row>
        <row r="568">
          <cell r="EO568">
            <v>0</v>
          </cell>
        </row>
        <row r="569">
          <cell r="EO569">
            <v>0</v>
          </cell>
        </row>
        <row r="570">
          <cell r="EO570">
            <v>0</v>
          </cell>
        </row>
        <row r="571">
          <cell r="EO571">
            <v>0</v>
          </cell>
        </row>
        <row r="572">
          <cell r="EO572">
            <v>0</v>
          </cell>
        </row>
        <row r="573">
          <cell r="EO573">
            <v>0</v>
          </cell>
        </row>
        <row r="574">
          <cell r="EO574">
            <v>0</v>
          </cell>
        </row>
        <row r="575">
          <cell r="EO575">
            <v>0</v>
          </cell>
        </row>
        <row r="576">
          <cell r="EO576">
            <v>0</v>
          </cell>
        </row>
        <row r="577">
          <cell r="EO577">
            <v>0</v>
          </cell>
        </row>
        <row r="578">
          <cell r="EO578">
            <v>0</v>
          </cell>
        </row>
        <row r="579">
          <cell r="EO579">
            <v>0</v>
          </cell>
        </row>
        <row r="580">
          <cell r="EO580">
            <v>0</v>
          </cell>
        </row>
        <row r="581">
          <cell r="EO581">
            <v>0</v>
          </cell>
        </row>
        <row r="582">
          <cell r="EO582">
            <v>0</v>
          </cell>
        </row>
        <row r="583">
          <cell r="EO583">
            <v>0</v>
          </cell>
        </row>
        <row r="584">
          <cell r="EO584">
            <v>0</v>
          </cell>
        </row>
        <row r="585">
          <cell r="EO585">
            <v>0</v>
          </cell>
        </row>
        <row r="586">
          <cell r="EO586">
            <v>0</v>
          </cell>
        </row>
        <row r="587">
          <cell r="EO587">
            <v>0</v>
          </cell>
        </row>
        <row r="588">
          <cell r="EO588">
            <v>0</v>
          </cell>
        </row>
        <row r="589">
          <cell r="EO589">
            <v>0</v>
          </cell>
        </row>
        <row r="590">
          <cell r="EO590">
            <v>0</v>
          </cell>
        </row>
        <row r="591">
          <cell r="EO591">
            <v>0</v>
          </cell>
        </row>
        <row r="592">
          <cell r="EO592">
            <v>0</v>
          </cell>
        </row>
        <row r="593">
          <cell r="EO593">
            <v>0</v>
          </cell>
        </row>
        <row r="594">
          <cell r="EO594">
            <v>0</v>
          </cell>
        </row>
        <row r="595">
          <cell r="EO595">
            <v>0</v>
          </cell>
        </row>
        <row r="596">
          <cell r="EO596">
            <v>0</v>
          </cell>
        </row>
        <row r="597">
          <cell r="EO597">
            <v>0</v>
          </cell>
        </row>
        <row r="598">
          <cell r="EO598">
            <v>0</v>
          </cell>
        </row>
        <row r="599">
          <cell r="EO599">
            <v>0</v>
          </cell>
        </row>
        <row r="600">
          <cell r="EO600">
            <v>0</v>
          </cell>
        </row>
        <row r="601">
          <cell r="EO601">
            <v>0</v>
          </cell>
        </row>
        <row r="602">
          <cell r="EO602">
            <v>0</v>
          </cell>
        </row>
        <row r="603">
          <cell r="EO603">
            <v>0</v>
          </cell>
        </row>
        <row r="604">
          <cell r="EO604">
            <v>0</v>
          </cell>
        </row>
        <row r="605">
          <cell r="EO605">
            <v>0</v>
          </cell>
        </row>
        <row r="606">
          <cell r="EO606">
            <v>0</v>
          </cell>
        </row>
        <row r="607">
          <cell r="EO607">
            <v>1</v>
          </cell>
        </row>
        <row r="608">
          <cell r="EO608">
            <v>1</v>
          </cell>
        </row>
        <row r="609">
          <cell r="EO609">
            <v>0</v>
          </cell>
        </row>
        <row r="610">
          <cell r="EO610">
            <v>0</v>
          </cell>
        </row>
        <row r="611">
          <cell r="EO611">
            <v>0</v>
          </cell>
        </row>
        <row r="612">
          <cell r="EO612">
            <v>0</v>
          </cell>
        </row>
        <row r="613">
          <cell r="EO613">
            <v>0</v>
          </cell>
        </row>
        <row r="614">
          <cell r="EO614">
            <v>1</v>
          </cell>
        </row>
        <row r="615">
          <cell r="EO615">
            <v>0</v>
          </cell>
        </row>
        <row r="616">
          <cell r="EO616">
            <v>0</v>
          </cell>
        </row>
        <row r="617">
          <cell r="EO617">
            <v>0</v>
          </cell>
        </row>
        <row r="618">
          <cell r="EO618">
            <v>0</v>
          </cell>
        </row>
        <row r="619">
          <cell r="EO619">
            <v>0</v>
          </cell>
        </row>
        <row r="620">
          <cell r="EO620">
            <v>0</v>
          </cell>
        </row>
        <row r="621">
          <cell r="EO621">
            <v>0</v>
          </cell>
        </row>
        <row r="622">
          <cell r="EO622">
            <v>0</v>
          </cell>
        </row>
        <row r="623">
          <cell r="EO623">
            <v>0</v>
          </cell>
        </row>
        <row r="624">
          <cell r="EO624">
            <v>0</v>
          </cell>
        </row>
        <row r="625">
          <cell r="EO625">
            <v>0</v>
          </cell>
        </row>
        <row r="626">
          <cell r="EO626">
            <v>0</v>
          </cell>
        </row>
        <row r="627">
          <cell r="EO627">
            <v>0</v>
          </cell>
        </row>
        <row r="628">
          <cell r="EO628">
            <v>0</v>
          </cell>
        </row>
        <row r="629">
          <cell r="EO629">
            <v>0</v>
          </cell>
        </row>
        <row r="630">
          <cell r="EO630">
            <v>0</v>
          </cell>
        </row>
        <row r="631">
          <cell r="EO631">
            <v>0</v>
          </cell>
        </row>
        <row r="632">
          <cell r="EO632">
            <v>0</v>
          </cell>
        </row>
        <row r="633">
          <cell r="EO633">
            <v>0</v>
          </cell>
        </row>
        <row r="634">
          <cell r="EO634">
            <v>0</v>
          </cell>
        </row>
        <row r="635">
          <cell r="EO635">
            <v>0</v>
          </cell>
        </row>
        <row r="636">
          <cell r="EO636">
            <v>0</v>
          </cell>
        </row>
        <row r="637">
          <cell r="EO637">
            <v>0</v>
          </cell>
        </row>
        <row r="638">
          <cell r="EO638">
            <v>0</v>
          </cell>
        </row>
        <row r="639">
          <cell r="EO639">
            <v>0</v>
          </cell>
        </row>
        <row r="640">
          <cell r="EO640">
            <v>0</v>
          </cell>
        </row>
        <row r="641">
          <cell r="EO641">
            <v>0</v>
          </cell>
        </row>
        <row r="642">
          <cell r="EO642">
            <v>0</v>
          </cell>
        </row>
        <row r="643">
          <cell r="EO643">
            <v>0</v>
          </cell>
        </row>
        <row r="644">
          <cell r="EO644">
            <v>0</v>
          </cell>
        </row>
        <row r="645">
          <cell r="EO645">
            <v>0</v>
          </cell>
        </row>
        <row r="646">
          <cell r="EO646">
            <v>0</v>
          </cell>
        </row>
        <row r="647">
          <cell r="EO647">
            <v>0</v>
          </cell>
        </row>
        <row r="648">
          <cell r="EO648">
            <v>0</v>
          </cell>
        </row>
        <row r="649">
          <cell r="EO649">
            <v>0</v>
          </cell>
        </row>
        <row r="650">
          <cell r="EO650">
            <v>0</v>
          </cell>
        </row>
        <row r="651">
          <cell r="EO651">
            <v>0</v>
          </cell>
        </row>
        <row r="652">
          <cell r="EO652">
            <v>0</v>
          </cell>
        </row>
        <row r="653">
          <cell r="EO653">
            <v>0</v>
          </cell>
        </row>
        <row r="654">
          <cell r="EO654">
            <v>0</v>
          </cell>
        </row>
        <row r="655">
          <cell r="EO655">
            <v>0</v>
          </cell>
        </row>
        <row r="656">
          <cell r="EO656">
            <v>0</v>
          </cell>
        </row>
        <row r="657">
          <cell r="EO657">
            <v>0</v>
          </cell>
        </row>
        <row r="658">
          <cell r="EO658">
            <v>0</v>
          </cell>
        </row>
        <row r="659">
          <cell r="EO659">
            <v>0</v>
          </cell>
        </row>
        <row r="660">
          <cell r="EO660">
            <v>0</v>
          </cell>
        </row>
        <row r="661">
          <cell r="EO661">
            <v>0</v>
          </cell>
        </row>
        <row r="662">
          <cell r="EO662">
            <v>0</v>
          </cell>
        </row>
        <row r="663">
          <cell r="EO663">
            <v>0</v>
          </cell>
        </row>
        <row r="664">
          <cell r="EO664">
            <v>0</v>
          </cell>
        </row>
        <row r="665">
          <cell r="EO665">
            <v>0</v>
          </cell>
        </row>
        <row r="666">
          <cell r="EO666">
            <v>0</v>
          </cell>
        </row>
        <row r="667">
          <cell r="EO667">
            <v>0</v>
          </cell>
        </row>
        <row r="668">
          <cell r="EO668">
            <v>0</v>
          </cell>
        </row>
        <row r="669">
          <cell r="EO669">
            <v>0</v>
          </cell>
        </row>
        <row r="670">
          <cell r="EO670">
            <v>0</v>
          </cell>
        </row>
        <row r="671">
          <cell r="EO671">
            <v>0</v>
          </cell>
        </row>
        <row r="672">
          <cell r="EO672">
            <v>0</v>
          </cell>
        </row>
        <row r="673">
          <cell r="EO673">
            <v>0</v>
          </cell>
        </row>
        <row r="674">
          <cell r="EO674">
            <v>0</v>
          </cell>
        </row>
        <row r="675">
          <cell r="EO675">
            <v>0</v>
          </cell>
        </row>
        <row r="676">
          <cell r="EO676">
            <v>0</v>
          </cell>
        </row>
        <row r="677">
          <cell r="EO677">
            <v>0</v>
          </cell>
        </row>
        <row r="678">
          <cell r="EO678">
            <v>0</v>
          </cell>
        </row>
        <row r="679">
          <cell r="EO679">
            <v>0</v>
          </cell>
        </row>
        <row r="680">
          <cell r="EO680">
            <v>0</v>
          </cell>
        </row>
        <row r="681">
          <cell r="EO681">
            <v>0</v>
          </cell>
        </row>
        <row r="682">
          <cell r="EO682">
            <v>0</v>
          </cell>
        </row>
        <row r="683">
          <cell r="EO683">
            <v>0</v>
          </cell>
        </row>
        <row r="684">
          <cell r="EO684">
            <v>0</v>
          </cell>
        </row>
        <row r="685">
          <cell r="EO685">
            <v>0</v>
          </cell>
        </row>
        <row r="686">
          <cell r="EO686">
            <v>0</v>
          </cell>
        </row>
        <row r="687">
          <cell r="EO687">
            <v>0</v>
          </cell>
        </row>
        <row r="688">
          <cell r="EO688">
            <v>0</v>
          </cell>
        </row>
        <row r="689">
          <cell r="EO689">
            <v>0</v>
          </cell>
        </row>
        <row r="690">
          <cell r="EO690">
            <v>0</v>
          </cell>
        </row>
        <row r="691">
          <cell r="EO691">
            <v>0</v>
          </cell>
        </row>
        <row r="692">
          <cell r="EO692">
            <v>0</v>
          </cell>
        </row>
        <row r="693">
          <cell r="EO693">
            <v>0</v>
          </cell>
        </row>
        <row r="694">
          <cell r="EO694">
            <v>0</v>
          </cell>
        </row>
        <row r="695">
          <cell r="EO695">
            <v>0</v>
          </cell>
        </row>
        <row r="696">
          <cell r="EO696">
            <v>0</v>
          </cell>
        </row>
        <row r="697">
          <cell r="EO697">
            <v>0</v>
          </cell>
        </row>
        <row r="698">
          <cell r="EO698">
            <v>0</v>
          </cell>
        </row>
        <row r="699">
          <cell r="EO699">
            <v>0</v>
          </cell>
        </row>
        <row r="700">
          <cell r="EO700">
            <v>0</v>
          </cell>
        </row>
        <row r="701">
          <cell r="EO701">
            <v>0</v>
          </cell>
        </row>
        <row r="702">
          <cell r="EO702">
            <v>0</v>
          </cell>
        </row>
        <row r="703">
          <cell r="EO703">
            <v>0</v>
          </cell>
        </row>
        <row r="704">
          <cell r="EO704">
            <v>0</v>
          </cell>
        </row>
        <row r="705">
          <cell r="EO705">
            <v>0</v>
          </cell>
        </row>
        <row r="706">
          <cell r="EO706">
            <v>0</v>
          </cell>
        </row>
        <row r="707">
          <cell r="EO707">
            <v>0</v>
          </cell>
        </row>
        <row r="708">
          <cell r="EO708">
            <v>0</v>
          </cell>
        </row>
        <row r="709">
          <cell r="EO709">
            <v>0</v>
          </cell>
        </row>
        <row r="710">
          <cell r="EO710">
            <v>0</v>
          </cell>
        </row>
        <row r="711">
          <cell r="EO711">
            <v>0</v>
          </cell>
        </row>
        <row r="712">
          <cell r="EO712">
            <v>0</v>
          </cell>
        </row>
        <row r="713">
          <cell r="EO713">
            <v>0</v>
          </cell>
        </row>
        <row r="714">
          <cell r="EO714">
            <v>0</v>
          </cell>
        </row>
        <row r="715">
          <cell r="EO715">
            <v>0</v>
          </cell>
        </row>
        <row r="716">
          <cell r="EO716">
            <v>0</v>
          </cell>
        </row>
        <row r="717">
          <cell r="EO717">
            <v>0</v>
          </cell>
        </row>
        <row r="718">
          <cell r="EO718">
            <v>0</v>
          </cell>
        </row>
        <row r="719">
          <cell r="EO719">
            <v>0</v>
          </cell>
        </row>
        <row r="720">
          <cell r="EO720">
            <v>0</v>
          </cell>
        </row>
        <row r="721">
          <cell r="EO721">
            <v>0</v>
          </cell>
        </row>
        <row r="722">
          <cell r="EO722">
            <v>0</v>
          </cell>
        </row>
        <row r="723">
          <cell r="EO723">
            <v>0</v>
          </cell>
        </row>
        <row r="724">
          <cell r="EO724">
            <v>0</v>
          </cell>
        </row>
        <row r="725">
          <cell r="EO725">
            <v>0</v>
          </cell>
        </row>
        <row r="726">
          <cell r="EO726">
            <v>0</v>
          </cell>
        </row>
        <row r="727">
          <cell r="EO727">
            <v>0</v>
          </cell>
        </row>
        <row r="728">
          <cell r="EO728">
            <v>0</v>
          </cell>
        </row>
        <row r="729">
          <cell r="EO729">
            <v>0</v>
          </cell>
        </row>
        <row r="730">
          <cell r="EO730">
            <v>0</v>
          </cell>
        </row>
        <row r="731">
          <cell r="EO731">
            <v>0</v>
          </cell>
        </row>
        <row r="732">
          <cell r="EO732">
            <v>0</v>
          </cell>
        </row>
        <row r="733">
          <cell r="EO733">
            <v>0</v>
          </cell>
        </row>
        <row r="734">
          <cell r="EO734">
            <v>0</v>
          </cell>
        </row>
        <row r="735">
          <cell r="EO735">
            <v>0</v>
          </cell>
        </row>
        <row r="736">
          <cell r="EO736">
            <v>0</v>
          </cell>
        </row>
        <row r="737">
          <cell r="EO737">
            <v>0</v>
          </cell>
        </row>
        <row r="738">
          <cell r="EO738">
            <v>0</v>
          </cell>
        </row>
        <row r="739">
          <cell r="EO739">
            <v>0</v>
          </cell>
        </row>
        <row r="740">
          <cell r="EO740">
            <v>0</v>
          </cell>
        </row>
        <row r="741">
          <cell r="EO741">
            <v>0</v>
          </cell>
        </row>
        <row r="742">
          <cell r="EO742">
            <v>0</v>
          </cell>
        </row>
        <row r="743">
          <cell r="EO743">
            <v>0</v>
          </cell>
        </row>
        <row r="744">
          <cell r="EO744">
            <v>0</v>
          </cell>
        </row>
        <row r="745">
          <cell r="EO745">
            <v>0</v>
          </cell>
        </row>
        <row r="746">
          <cell r="EO746">
            <v>0</v>
          </cell>
        </row>
        <row r="747">
          <cell r="EO747">
            <v>0</v>
          </cell>
        </row>
        <row r="748">
          <cell r="EO748">
            <v>0</v>
          </cell>
        </row>
        <row r="749">
          <cell r="EO749">
            <v>0</v>
          </cell>
        </row>
        <row r="750">
          <cell r="EO750">
            <v>0</v>
          </cell>
        </row>
        <row r="751">
          <cell r="EO751">
            <v>0</v>
          </cell>
        </row>
        <row r="752">
          <cell r="EO752">
            <v>0</v>
          </cell>
        </row>
        <row r="753">
          <cell r="EO753">
            <v>0</v>
          </cell>
        </row>
        <row r="754">
          <cell r="EO754">
            <v>0</v>
          </cell>
        </row>
        <row r="755">
          <cell r="EO755">
            <v>0</v>
          </cell>
        </row>
        <row r="756">
          <cell r="EO756">
            <v>0</v>
          </cell>
        </row>
        <row r="757">
          <cell r="EO757">
            <v>0</v>
          </cell>
        </row>
        <row r="758">
          <cell r="EO758">
            <v>0</v>
          </cell>
        </row>
        <row r="759">
          <cell r="EO759">
            <v>0</v>
          </cell>
        </row>
        <row r="760">
          <cell r="EO760">
            <v>0</v>
          </cell>
        </row>
        <row r="761">
          <cell r="EO761">
            <v>0</v>
          </cell>
        </row>
        <row r="762">
          <cell r="EO762">
            <v>0</v>
          </cell>
        </row>
        <row r="763">
          <cell r="EO763">
            <v>0</v>
          </cell>
        </row>
        <row r="764">
          <cell r="EO764">
            <v>0</v>
          </cell>
        </row>
        <row r="765">
          <cell r="EO765">
            <v>0</v>
          </cell>
        </row>
        <row r="766">
          <cell r="EO766">
            <v>0</v>
          </cell>
        </row>
        <row r="767">
          <cell r="EO767">
            <v>0</v>
          </cell>
        </row>
        <row r="768">
          <cell r="EO768">
            <v>0</v>
          </cell>
        </row>
        <row r="769">
          <cell r="EO769">
            <v>0</v>
          </cell>
        </row>
        <row r="770">
          <cell r="EO770">
            <v>0</v>
          </cell>
        </row>
        <row r="771">
          <cell r="EO771">
            <v>0</v>
          </cell>
        </row>
        <row r="772">
          <cell r="EO772">
            <v>0</v>
          </cell>
        </row>
        <row r="773">
          <cell r="EO773">
            <v>0</v>
          </cell>
        </row>
        <row r="774">
          <cell r="EO774">
            <v>0</v>
          </cell>
        </row>
        <row r="775">
          <cell r="EO775">
            <v>0</v>
          </cell>
        </row>
        <row r="776">
          <cell r="EO776">
            <v>0</v>
          </cell>
        </row>
        <row r="777">
          <cell r="EO777">
            <v>0</v>
          </cell>
        </row>
        <row r="778">
          <cell r="EO778">
            <v>0</v>
          </cell>
        </row>
        <row r="779">
          <cell r="EO779">
            <v>0</v>
          </cell>
        </row>
        <row r="780">
          <cell r="EO780">
            <v>1</v>
          </cell>
        </row>
        <row r="781">
          <cell r="EO781">
            <v>0</v>
          </cell>
        </row>
        <row r="782">
          <cell r="EO782">
            <v>0</v>
          </cell>
        </row>
        <row r="783">
          <cell r="EO783">
            <v>0</v>
          </cell>
        </row>
        <row r="784">
          <cell r="EO784">
            <v>0</v>
          </cell>
        </row>
        <row r="785">
          <cell r="EO785">
            <v>0</v>
          </cell>
        </row>
        <row r="786">
          <cell r="EO786">
            <v>0</v>
          </cell>
        </row>
        <row r="787">
          <cell r="EO787">
            <v>0</v>
          </cell>
        </row>
        <row r="788">
          <cell r="EO788">
            <v>0</v>
          </cell>
        </row>
        <row r="789">
          <cell r="EO789">
            <v>0</v>
          </cell>
        </row>
        <row r="790">
          <cell r="EO790">
            <v>0</v>
          </cell>
        </row>
        <row r="791">
          <cell r="EO791">
            <v>0</v>
          </cell>
        </row>
        <row r="792">
          <cell r="EO792">
            <v>0</v>
          </cell>
        </row>
        <row r="793">
          <cell r="EO793">
            <v>0</v>
          </cell>
        </row>
        <row r="794">
          <cell r="EO794">
            <v>0</v>
          </cell>
        </row>
        <row r="795">
          <cell r="EO795">
            <v>0</v>
          </cell>
        </row>
        <row r="796">
          <cell r="EO796">
            <v>0</v>
          </cell>
        </row>
        <row r="797">
          <cell r="EO797">
            <v>0</v>
          </cell>
        </row>
        <row r="798">
          <cell r="EO798">
            <v>0</v>
          </cell>
        </row>
        <row r="799">
          <cell r="EO799">
            <v>0</v>
          </cell>
        </row>
        <row r="800">
          <cell r="EO800">
            <v>0</v>
          </cell>
        </row>
        <row r="801">
          <cell r="EO801">
            <v>0</v>
          </cell>
        </row>
        <row r="802">
          <cell r="EO802">
            <v>0</v>
          </cell>
        </row>
        <row r="803">
          <cell r="EO803">
            <v>0</v>
          </cell>
        </row>
        <row r="804">
          <cell r="EO804">
            <v>0</v>
          </cell>
        </row>
        <row r="805">
          <cell r="EO805">
            <v>0</v>
          </cell>
        </row>
        <row r="806">
          <cell r="EO806">
            <v>0</v>
          </cell>
        </row>
        <row r="807">
          <cell r="EO807">
            <v>0</v>
          </cell>
        </row>
        <row r="808">
          <cell r="EO808">
            <v>0</v>
          </cell>
        </row>
        <row r="809">
          <cell r="EO809">
            <v>0</v>
          </cell>
        </row>
        <row r="810">
          <cell r="EO810">
            <v>0</v>
          </cell>
        </row>
        <row r="811">
          <cell r="EO811">
            <v>0</v>
          </cell>
        </row>
        <row r="812">
          <cell r="EO812">
            <v>0</v>
          </cell>
        </row>
        <row r="813">
          <cell r="EO813">
            <v>0</v>
          </cell>
        </row>
        <row r="814">
          <cell r="EO814">
            <v>0</v>
          </cell>
        </row>
        <row r="815">
          <cell r="EO815">
            <v>0</v>
          </cell>
        </row>
        <row r="816">
          <cell r="EO816">
            <v>0</v>
          </cell>
        </row>
        <row r="817">
          <cell r="EO817">
            <v>0</v>
          </cell>
        </row>
        <row r="818">
          <cell r="EO818">
            <v>0</v>
          </cell>
        </row>
        <row r="819">
          <cell r="EO819">
            <v>0</v>
          </cell>
        </row>
        <row r="820">
          <cell r="EO820">
            <v>0</v>
          </cell>
        </row>
        <row r="821">
          <cell r="EO821">
            <v>0</v>
          </cell>
        </row>
        <row r="822">
          <cell r="EO822">
            <v>0</v>
          </cell>
        </row>
        <row r="823">
          <cell r="EO823">
            <v>0</v>
          </cell>
        </row>
        <row r="824">
          <cell r="EO824">
            <v>0</v>
          </cell>
        </row>
        <row r="825">
          <cell r="EO825">
            <v>0</v>
          </cell>
        </row>
        <row r="826">
          <cell r="EO826">
            <v>0</v>
          </cell>
        </row>
        <row r="827">
          <cell r="EO827">
            <v>0</v>
          </cell>
        </row>
        <row r="828">
          <cell r="EO828">
            <v>0</v>
          </cell>
        </row>
        <row r="829">
          <cell r="EO829">
            <v>0</v>
          </cell>
        </row>
        <row r="830">
          <cell r="EO830">
            <v>0</v>
          </cell>
        </row>
        <row r="831">
          <cell r="EO831">
            <v>0</v>
          </cell>
        </row>
        <row r="832">
          <cell r="EO832">
            <v>0</v>
          </cell>
        </row>
        <row r="833">
          <cell r="EO833">
            <v>0</v>
          </cell>
        </row>
        <row r="834">
          <cell r="EO834">
            <v>0</v>
          </cell>
        </row>
        <row r="835">
          <cell r="EO835">
            <v>1</v>
          </cell>
        </row>
        <row r="836">
          <cell r="EO836">
            <v>0</v>
          </cell>
        </row>
        <row r="837">
          <cell r="EO837">
            <v>0</v>
          </cell>
        </row>
        <row r="838">
          <cell r="EO838">
            <v>0</v>
          </cell>
        </row>
        <row r="839">
          <cell r="EO839">
            <v>0</v>
          </cell>
        </row>
        <row r="840">
          <cell r="EO840">
            <v>0</v>
          </cell>
        </row>
        <row r="841">
          <cell r="EO841">
            <v>0</v>
          </cell>
        </row>
        <row r="842">
          <cell r="EO842">
            <v>0</v>
          </cell>
        </row>
        <row r="843">
          <cell r="EO843">
            <v>0</v>
          </cell>
        </row>
        <row r="844">
          <cell r="EO844">
            <v>0</v>
          </cell>
        </row>
        <row r="845">
          <cell r="EO845">
            <v>0</v>
          </cell>
        </row>
        <row r="846">
          <cell r="EO846">
            <v>0</v>
          </cell>
        </row>
        <row r="847">
          <cell r="EO847">
            <v>0</v>
          </cell>
        </row>
        <row r="848">
          <cell r="EO848">
            <v>0</v>
          </cell>
        </row>
        <row r="849">
          <cell r="EO849">
            <v>1</v>
          </cell>
        </row>
        <row r="850">
          <cell r="EO850">
            <v>0</v>
          </cell>
        </row>
        <row r="851">
          <cell r="EO851">
            <v>0</v>
          </cell>
        </row>
        <row r="852">
          <cell r="EO852">
            <v>0</v>
          </cell>
        </row>
        <row r="853">
          <cell r="EO853">
            <v>0</v>
          </cell>
        </row>
        <row r="854">
          <cell r="EO854">
            <v>0</v>
          </cell>
        </row>
        <row r="855">
          <cell r="EO855">
            <v>0</v>
          </cell>
        </row>
        <row r="856">
          <cell r="EO856">
            <v>0</v>
          </cell>
        </row>
        <row r="857">
          <cell r="EO857">
            <v>0</v>
          </cell>
        </row>
        <row r="858">
          <cell r="EO858">
            <v>0</v>
          </cell>
        </row>
        <row r="859">
          <cell r="EO859">
            <v>0</v>
          </cell>
        </row>
        <row r="860">
          <cell r="EO860">
            <v>0</v>
          </cell>
        </row>
        <row r="861">
          <cell r="EO861">
            <v>0</v>
          </cell>
        </row>
        <row r="862">
          <cell r="EO862">
            <v>0</v>
          </cell>
        </row>
        <row r="863">
          <cell r="EO863">
            <v>0</v>
          </cell>
        </row>
        <row r="864">
          <cell r="EO864">
            <v>0</v>
          </cell>
        </row>
        <row r="865">
          <cell r="EO865">
            <v>0</v>
          </cell>
        </row>
        <row r="866">
          <cell r="EO866">
            <v>0</v>
          </cell>
        </row>
        <row r="867">
          <cell r="EO867">
            <v>0</v>
          </cell>
        </row>
        <row r="868">
          <cell r="EO868">
            <v>0</v>
          </cell>
        </row>
        <row r="869">
          <cell r="EO869">
            <v>1</v>
          </cell>
        </row>
        <row r="870">
          <cell r="EO870">
            <v>1</v>
          </cell>
        </row>
        <row r="871">
          <cell r="EO871">
            <v>0</v>
          </cell>
        </row>
        <row r="872">
          <cell r="EO872">
            <v>0</v>
          </cell>
        </row>
        <row r="873">
          <cell r="EO873">
            <v>0</v>
          </cell>
        </row>
        <row r="874">
          <cell r="EO874">
            <v>0</v>
          </cell>
        </row>
        <row r="875">
          <cell r="EO875">
            <v>0</v>
          </cell>
        </row>
        <row r="876">
          <cell r="EO876">
            <v>0</v>
          </cell>
        </row>
        <row r="877">
          <cell r="EO877">
            <v>0</v>
          </cell>
        </row>
        <row r="878">
          <cell r="EO878">
            <v>0</v>
          </cell>
        </row>
        <row r="879">
          <cell r="EO879">
            <v>0</v>
          </cell>
        </row>
        <row r="880">
          <cell r="EO880">
            <v>0</v>
          </cell>
        </row>
        <row r="881">
          <cell r="EO881">
            <v>0</v>
          </cell>
        </row>
        <row r="882">
          <cell r="EO882">
            <v>0</v>
          </cell>
        </row>
        <row r="883">
          <cell r="EO883">
            <v>0</v>
          </cell>
        </row>
        <row r="884">
          <cell r="EO884">
            <v>0</v>
          </cell>
        </row>
        <row r="885">
          <cell r="EO885">
            <v>0</v>
          </cell>
        </row>
        <row r="886">
          <cell r="EO886">
            <v>0</v>
          </cell>
        </row>
        <row r="887">
          <cell r="EO887">
            <v>0</v>
          </cell>
        </row>
        <row r="888">
          <cell r="EO888">
            <v>0</v>
          </cell>
        </row>
        <row r="889">
          <cell r="EO889">
            <v>0</v>
          </cell>
        </row>
        <row r="890">
          <cell r="EO890">
            <v>0</v>
          </cell>
        </row>
        <row r="891">
          <cell r="EO891">
            <v>0</v>
          </cell>
        </row>
        <row r="892">
          <cell r="EO892">
            <v>0</v>
          </cell>
        </row>
        <row r="893">
          <cell r="EO893">
            <v>0</v>
          </cell>
        </row>
        <row r="894">
          <cell r="EO894">
            <v>0</v>
          </cell>
        </row>
        <row r="895">
          <cell r="EO895">
            <v>0</v>
          </cell>
        </row>
        <row r="896">
          <cell r="EO896">
            <v>0</v>
          </cell>
        </row>
        <row r="897">
          <cell r="EO897">
            <v>0</v>
          </cell>
        </row>
        <row r="898">
          <cell r="EO898">
            <v>0</v>
          </cell>
        </row>
        <row r="899">
          <cell r="EO899">
            <v>0</v>
          </cell>
        </row>
        <row r="900">
          <cell r="EO900">
            <v>0</v>
          </cell>
        </row>
        <row r="901">
          <cell r="EO901">
            <v>0</v>
          </cell>
        </row>
        <row r="902">
          <cell r="EO902">
            <v>0</v>
          </cell>
        </row>
        <row r="903">
          <cell r="EO903">
            <v>0</v>
          </cell>
        </row>
        <row r="904">
          <cell r="EO904">
            <v>0</v>
          </cell>
        </row>
        <row r="905">
          <cell r="EO905">
            <v>0</v>
          </cell>
        </row>
        <row r="906">
          <cell r="EO906">
            <v>0</v>
          </cell>
        </row>
        <row r="907">
          <cell r="EO907">
            <v>0</v>
          </cell>
        </row>
        <row r="908">
          <cell r="EO908">
            <v>0</v>
          </cell>
        </row>
        <row r="909">
          <cell r="EO909">
            <v>0</v>
          </cell>
        </row>
        <row r="910">
          <cell r="EO910">
            <v>0</v>
          </cell>
        </row>
        <row r="911">
          <cell r="EO911">
            <v>0</v>
          </cell>
        </row>
        <row r="912">
          <cell r="EO912">
            <v>1</v>
          </cell>
        </row>
        <row r="913">
          <cell r="EO913">
            <v>0</v>
          </cell>
        </row>
        <row r="914">
          <cell r="EO914">
            <v>0</v>
          </cell>
        </row>
        <row r="915">
          <cell r="EO915">
            <v>0</v>
          </cell>
        </row>
        <row r="916">
          <cell r="EO916">
            <v>0</v>
          </cell>
        </row>
        <row r="917">
          <cell r="EO917">
            <v>0</v>
          </cell>
        </row>
        <row r="918">
          <cell r="EO918">
            <v>0</v>
          </cell>
        </row>
        <row r="919">
          <cell r="EO919">
            <v>0</v>
          </cell>
        </row>
        <row r="920">
          <cell r="EO920">
            <v>0</v>
          </cell>
        </row>
        <row r="921">
          <cell r="EO921">
            <v>0</v>
          </cell>
        </row>
        <row r="922">
          <cell r="EO922">
            <v>0</v>
          </cell>
        </row>
        <row r="923">
          <cell r="EO923">
            <v>0</v>
          </cell>
        </row>
        <row r="924">
          <cell r="EO924">
            <v>0</v>
          </cell>
        </row>
        <row r="925">
          <cell r="EO925">
            <v>0</v>
          </cell>
        </row>
        <row r="926">
          <cell r="EO926">
            <v>0</v>
          </cell>
        </row>
        <row r="927">
          <cell r="EO927">
            <v>0</v>
          </cell>
        </row>
        <row r="928">
          <cell r="EO928">
            <v>0</v>
          </cell>
        </row>
        <row r="929">
          <cell r="EO929">
            <v>0</v>
          </cell>
        </row>
        <row r="930">
          <cell r="EO930">
            <v>0</v>
          </cell>
        </row>
        <row r="931">
          <cell r="EO931">
            <v>0</v>
          </cell>
        </row>
        <row r="932">
          <cell r="EO932">
            <v>0</v>
          </cell>
        </row>
        <row r="933">
          <cell r="EO933">
            <v>0</v>
          </cell>
        </row>
        <row r="934">
          <cell r="EO934">
            <v>0</v>
          </cell>
        </row>
        <row r="935">
          <cell r="EO935">
            <v>0</v>
          </cell>
        </row>
        <row r="936">
          <cell r="EO936">
            <v>0</v>
          </cell>
        </row>
        <row r="937">
          <cell r="EO937">
            <v>0</v>
          </cell>
        </row>
        <row r="938">
          <cell r="EO938">
            <v>0</v>
          </cell>
        </row>
        <row r="939">
          <cell r="EO939">
            <v>0</v>
          </cell>
        </row>
        <row r="940">
          <cell r="EO940">
            <v>0</v>
          </cell>
        </row>
        <row r="941">
          <cell r="EO941">
            <v>0</v>
          </cell>
        </row>
        <row r="942">
          <cell r="EO942">
            <v>0</v>
          </cell>
        </row>
        <row r="943">
          <cell r="EO943">
            <v>0</v>
          </cell>
        </row>
        <row r="944">
          <cell r="EO944">
            <v>0</v>
          </cell>
        </row>
        <row r="945">
          <cell r="EO945">
            <v>0</v>
          </cell>
        </row>
        <row r="946">
          <cell r="EO946">
            <v>0</v>
          </cell>
        </row>
        <row r="947">
          <cell r="EO947">
            <v>0</v>
          </cell>
        </row>
        <row r="948">
          <cell r="EO948">
            <v>0</v>
          </cell>
        </row>
        <row r="949">
          <cell r="EO949">
            <v>0</v>
          </cell>
        </row>
        <row r="950">
          <cell r="EO950">
            <v>0</v>
          </cell>
        </row>
        <row r="951">
          <cell r="EO951">
            <v>0</v>
          </cell>
        </row>
        <row r="952">
          <cell r="EO952">
            <v>0</v>
          </cell>
        </row>
        <row r="953">
          <cell r="EO953">
            <v>0</v>
          </cell>
        </row>
        <row r="954">
          <cell r="EO954">
            <v>0</v>
          </cell>
        </row>
        <row r="955">
          <cell r="EO955">
            <v>1</v>
          </cell>
        </row>
        <row r="956">
          <cell r="EO956">
            <v>0</v>
          </cell>
        </row>
        <row r="957">
          <cell r="EO957">
            <v>0</v>
          </cell>
        </row>
        <row r="958">
          <cell r="EO958">
            <v>0</v>
          </cell>
        </row>
        <row r="959">
          <cell r="EO959">
            <v>0</v>
          </cell>
        </row>
        <row r="960">
          <cell r="EO960">
            <v>0</v>
          </cell>
        </row>
        <row r="961">
          <cell r="EO961">
            <v>0</v>
          </cell>
        </row>
        <row r="962">
          <cell r="EO962">
            <v>0</v>
          </cell>
        </row>
        <row r="963">
          <cell r="EO963">
            <v>0</v>
          </cell>
        </row>
        <row r="964">
          <cell r="EO964">
            <v>0</v>
          </cell>
        </row>
        <row r="965">
          <cell r="EO965">
            <v>0</v>
          </cell>
        </row>
        <row r="966">
          <cell r="EO966">
            <v>0</v>
          </cell>
        </row>
        <row r="967">
          <cell r="EO967">
            <v>0</v>
          </cell>
        </row>
        <row r="968">
          <cell r="EO968">
            <v>0</v>
          </cell>
        </row>
        <row r="969">
          <cell r="EO969">
            <v>0</v>
          </cell>
        </row>
        <row r="970">
          <cell r="EO970">
            <v>0</v>
          </cell>
        </row>
        <row r="971">
          <cell r="EO971">
            <v>0</v>
          </cell>
        </row>
        <row r="972">
          <cell r="EO972">
            <v>0</v>
          </cell>
        </row>
        <row r="973">
          <cell r="EO973">
            <v>0</v>
          </cell>
        </row>
        <row r="974">
          <cell r="EO974">
            <v>0</v>
          </cell>
        </row>
        <row r="975">
          <cell r="EO975">
            <v>0</v>
          </cell>
        </row>
        <row r="976">
          <cell r="EO976">
            <v>0</v>
          </cell>
        </row>
        <row r="977">
          <cell r="EO977">
            <v>0</v>
          </cell>
        </row>
        <row r="978">
          <cell r="EO978">
            <v>0</v>
          </cell>
        </row>
        <row r="979">
          <cell r="EO979">
            <v>0</v>
          </cell>
        </row>
        <row r="980">
          <cell r="EO980">
            <v>0</v>
          </cell>
        </row>
        <row r="981">
          <cell r="EO981">
            <v>0</v>
          </cell>
        </row>
        <row r="982">
          <cell r="EO982">
            <v>0</v>
          </cell>
        </row>
        <row r="983">
          <cell r="EO983">
            <v>0</v>
          </cell>
        </row>
        <row r="984">
          <cell r="EO984">
            <v>0</v>
          </cell>
        </row>
        <row r="985">
          <cell r="EO985">
            <v>0</v>
          </cell>
        </row>
        <row r="986">
          <cell r="EO986">
            <v>0</v>
          </cell>
        </row>
        <row r="987">
          <cell r="EO987">
            <v>0</v>
          </cell>
        </row>
        <row r="988">
          <cell r="EO988">
            <v>0</v>
          </cell>
        </row>
        <row r="989">
          <cell r="EO989">
            <v>0</v>
          </cell>
        </row>
        <row r="990">
          <cell r="EO990">
            <v>0</v>
          </cell>
        </row>
        <row r="991">
          <cell r="EO991">
            <v>0</v>
          </cell>
        </row>
        <row r="992">
          <cell r="EO992">
            <v>0</v>
          </cell>
        </row>
        <row r="993">
          <cell r="EO993">
            <v>0</v>
          </cell>
        </row>
        <row r="994">
          <cell r="EO994">
            <v>0</v>
          </cell>
        </row>
        <row r="995">
          <cell r="EO995">
            <v>0</v>
          </cell>
        </row>
        <row r="996">
          <cell r="EO996">
            <v>0</v>
          </cell>
        </row>
        <row r="997">
          <cell r="EO997">
            <v>0</v>
          </cell>
        </row>
        <row r="998">
          <cell r="EO998">
            <v>0</v>
          </cell>
        </row>
        <row r="999">
          <cell r="EO999">
            <v>0</v>
          </cell>
        </row>
        <row r="1000">
          <cell r="EO1000">
            <v>0</v>
          </cell>
        </row>
        <row r="1001">
          <cell r="EO1001">
            <v>0</v>
          </cell>
        </row>
        <row r="1002">
          <cell r="EO1002">
            <v>0</v>
          </cell>
        </row>
        <row r="1003">
          <cell r="EO1003">
            <v>0</v>
          </cell>
        </row>
        <row r="1004">
          <cell r="EO1004">
            <v>0</v>
          </cell>
        </row>
        <row r="1005">
          <cell r="EO1005">
            <v>0</v>
          </cell>
        </row>
        <row r="1006">
          <cell r="EO1006">
            <v>0</v>
          </cell>
        </row>
        <row r="1007">
          <cell r="EO1007">
            <v>0</v>
          </cell>
        </row>
        <row r="1008">
          <cell r="EO1008">
            <v>0</v>
          </cell>
        </row>
        <row r="1009">
          <cell r="EO1009">
            <v>0</v>
          </cell>
        </row>
        <row r="1010">
          <cell r="EO1010">
            <v>0</v>
          </cell>
        </row>
        <row r="1011">
          <cell r="EO1011">
            <v>0</v>
          </cell>
        </row>
        <row r="1012">
          <cell r="EO1012">
            <v>0</v>
          </cell>
        </row>
        <row r="1013">
          <cell r="EO1013">
            <v>0</v>
          </cell>
        </row>
        <row r="1014">
          <cell r="EO1014">
            <v>0</v>
          </cell>
        </row>
        <row r="1015">
          <cell r="EO1015">
            <v>0</v>
          </cell>
        </row>
        <row r="1016">
          <cell r="EO1016">
            <v>0</v>
          </cell>
        </row>
        <row r="1017">
          <cell r="EO1017">
            <v>0</v>
          </cell>
        </row>
        <row r="1018">
          <cell r="EO1018">
            <v>0</v>
          </cell>
        </row>
        <row r="1019">
          <cell r="EO1019">
            <v>0</v>
          </cell>
        </row>
        <row r="1020">
          <cell r="EO1020">
            <v>0</v>
          </cell>
        </row>
        <row r="1021">
          <cell r="EO1021">
            <v>0</v>
          </cell>
        </row>
        <row r="1022">
          <cell r="EO1022">
            <v>0</v>
          </cell>
        </row>
        <row r="1023">
          <cell r="EO1023">
            <v>0</v>
          </cell>
        </row>
        <row r="1024">
          <cell r="EO1024">
            <v>0</v>
          </cell>
        </row>
        <row r="1025">
          <cell r="EO1025">
            <v>0</v>
          </cell>
        </row>
        <row r="1026">
          <cell r="EO1026">
            <v>0</v>
          </cell>
        </row>
        <row r="1027">
          <cell r="EO1027">
            <v>0</v>
          </cell>
        </row>
        <row r="1028">
          <cell r="EO1028">
            <v>0</v>
          </cell>
        </row>
        <row r="1029">
          <cell r="EO1029">
            <v>0</v>
          </cell>
        </row>
        <row r="1030">
          <cell r="EO1030">
            <v>0</v>
          </cell>
        </row>
        <row r="1031">
          <cell r="EO1031">
            <v>0</v>
          </cell>
        </row>
        <row r="1032">
          <cell r="EO1032">
            <v>0</v>
          </cell>
        </row>
        <row r="1033">
          <cell r="EO1033">
            <v>0</v>
          </cell>
        </row>
        <row r="1034">
          <cell r="EO1034">
            <v>0</v>
          </cell>
        </row>
        <row r="1035">
          <cell r="EO1035">
            <v>0</v>
          </cell>
        </row>
        <row r="1036">
          <cell r="EO1036">
            <v>0</v>
          </cell>
        </row>
        <row r="1037">
          <cell r="EO1037">
            <v>0</v>
          </cell>
        </row>
        <row r="1038">
          <cell r="EO1038">
            <v>0</v>
          </cell>
        </row>
        <row r="1039">
          <cell r="EO1039">
            <v>0</v>
          </cell>
        </row>
        <row r="1040">
          <cell r="EO1040">
            <v>0</v>
          </cell>
        </row>
        <row r="1041">
          <cell r="EO1041">
            <v>0</v>
          </cell>
        </row>
        <row r="1042">
          <cell r="EO1042">
            <v>1</v>
          </cell>
        </row>
        <row r="1043">
          <cell r="EO1043">
            <v>1</v>
          </cell>
        </row>
        <row r="1044">
          <cell r="EO1044">
            <v>0</v>
          </cell>
        </row>
        <row r="1045">
          <cell r="EO1045">
            <v>0</v>
          </cell>
        </row>
        <row r="1046">
          <cell r="EO1046">
            <v>0</v>
          </cell>
        </row>
        <row r="1047">
          <cell r="EO1047">
            <v>0</v>
          </cell>
        </row>
        <row r="1048">
          <cell r="EO1048">
            <v>0</v>
          </cell>
        </row>
        <row r="1049">
          <cell r="EO1049">
            <v>0</v>
          </cell>
        </row>
        <row r="1050">
          <cell r="EO1050">
            <v>0</v>
          </cell>
        </row>
        <row r="1051">
          <cell r="EO1051">
            <v>0</v>
          </cell>
        </row>
        <row r="1052">
          <cell r="EO1052">
            <v>0</v>
          </cell>
        </row>
        <row r="1053">
          <cell r="EO105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0-1ゼロ国1"/>
      <sheetName val="0-2ゼロ国2"/>
      <sheetName val="0-3ゼロ国3"/>
      <sheetName val="0-4ゼロ国4"/>
      <sheetName val="0-5ゼロ国5"/>
      <sheetName val="1-1施(内1)1"/>
      <sheetName val="1-2施(内1)2"/>
      <sheetName val="1-3施(内1)3"/>
      <sheetName val="1-4施(内1)4"/>
      <sheetName val="1-5施(内1)5"/>
      <sheetName val="2-1施(内2)1"/>
      <sheetName val="2-2施(内2)2"/>
      <sheetName val="2-3施(内2)3"/>
      <sheetName val="2-4施(内2)4"/>
      <sheetName val="2-5施(内2)5"/>
      <sheetName val="3-1施(内3)1"/>
      <sheetName val="3-2施(内3)2"/>
      <sheetName val="3-3施(内3)3"/>
      <sheetName val="3-4施(内3)4"/>
      <sheetName val="3-5施(内3)5"/>
      <sheetName val="4-1施(内4)1"/>
      <sheetName val="4-2施(内4)2"/>
      <sheetName val="4-3施(内4)3"/>
      <sheetName val="4-4施(内4)4"/>
      <sheetName val="4-5施(内4)5"/>
      <sheetName val="5-1施(内5)1"/>
      <sheetName val="5-2施(内5)2"/>
      <sheetName val="5-3施(内5)3"/>
      <sheetName val="5-4施(内5)4"/>
      <sheetName val="5-5施(内5)5"/>
      <sheetName val="6-1施(内6)1"/>
      <sheetName val="6-2施(内6)2"/>
      <sheetName val="6-3施(内6)3"/>
      <sheetName val="6-4施(内6)4"/>
      <sheetName val="6-5施(内6)5"/>
      <sheetName val="7-1施(内7)1"/>
      <sheetName val="7-2施(内7)2"/>
      <sheetName val="7-3施(内7)3"/>
      <sheetName val="7-4施(内7)4"/>
      <sheetName val="7-5施(内7)5"/>
      <sheetName val="8-1施(内8)1"/>
      <sheetName val="8-2施(内8)2"/>
      <sheetName val="8-3施(内8)3"/>
      <sheetName val="8-4施(内8)4"/>
      <sheetName val="8-5施(内8)5"/>
      <sheetName val="9-1施(内9)1"/>
      <sheetName val="9-2施(内9)2"/>
      <sheetName val="9-3施(内9)3"/>
      <sheetName val="9-4施(内9)4"/>
      <sheetName val="9-5施(内9)5"/>
      <sheetName val="10-1施(内10)1"/>
      <sheetName val="10-2施(内10)2"/>
      <sheetName val="10-3施(内10)3"/>
      <sheetName val="10-4施(内10)4"/>
      <sheetName val="10-5施(内10)5"/>
      <sheetName val="work_area"/>
      <sheetName val="リスト"/>
      <sheetName val="箇所表（施策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C6" t="str">
            <v>国道課(直轄)</v>
          </cell>
        </row>
        <row r="7">
          <cell r="C7" t="str">
            <v>本省配分</v>
          </cell>
        </row>
        <row r="10">
          <cell r="G10" t="str">
            <v>高速国道整備</v>
          </cell>
        </row>
        <row r="11">
          <cell r="G11" t="str">
            <v>一般改築</v>
          </cell>
        </row>
        <row r="12">
          <cell r="G12" t="str">
            <v>交通円滑化対策</v>
          </cell>
        </row>
        <row r="13">
          <cell r="G13" t="str">
            <v>地域連携支援</v>
          </cell>
        </row>
        <row r="14">
          <cell r="G14" t="str">
            <v>維持修繕費</v>
          </cell>
        </row>
        <row r="15">
          <cell r="G15" t="str">
            <v>合計(高速国道整備除き)</v>
          </cell>
        </row>
        <row r="16">
          <cell r="G16" t="str">
            <v>電線共同溝(目分)</v>
          </cell>
        </row>
        <row r="24">
          <cell r="C24" t="str">
            <v>ゼロ国債</v>
          </cell>
        </row>
      </sheetData>
      <sheetData sheetId="57"/>
      <sheetData sheetId="5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【通】重含"/>
      <sheetName val="2【通】重"/>
      <sheetName val="2-1-1【通】重(重点化枠)"/>
      <sheetName val="2-1【通】重(重点化枠)"/>
      <sheetName val="2-1-2【通】重(枠1-2)"/>
      <sheetName val="2-1-3【通】重(枠1-3)"/>
      <sheetName val="2-1-4【通】重(枠1-4)"/>
      <sheetName val="2-1-5【通】重(枠1-5)"/>
      <sheetName val="2-2【通】重(枠2)"/>
      <sheetName val="2-2-1【通】重(枠2-1)"/>
      <sheetName val="2-2-2【通】重(枠2-2)"/>
      <sheetName val="2-2-3【通】重(枠2-3)"/>
      <sheetName val="2-2-4【通】重(枠2-4)"/>
      <sheetName val="2-2-5【通】重(枠2-5)"/>
      <sheetName val="2-3【通】重(枠3)"/>
      <sheetName val="2-3-1【通】重(枠3-1)"/>
      <sheetName val="2-3-2【通】重(枠3-2)"/>
      <sheetName val="2-3-3【通】重(枠3-3)"/>
      <sheetName val="2-3-4【通】重(枠3-4)"/>
      <sheetName val="2-3-5【通】重(枠3-5)"/>
      <sheetName val="2-4【通】重(枠4)"/>
      <sheetName val="2-4-1【通】重(枠4-1)"/>
      <sheetName val="2-4-2【通】重(枠4-2)"/>
      <sheetName val="2-4-3【通】重(枠4-3)"/>
      <sheetName val="2-4-4【通】重(枠4-4)"/>
      <sheetName val="2-4-5【通】重(枠4-5)"/>
      <sheetName val="2-5【通】重(枠5)"/>
      <sheetName val="2-5-1【通】重(枠5-1)"/>
      <sheetName val="2-5-2【通】重(枠5-2)"/>
      <sheetName val="2-5-3【通】重(枠5-3)"/>
      <sheetName val="2-5-4【通】重(枠5-4)"/>
      <sheetName val="2-5-5【通】重(枠5-5)"/>
      <sheetName val="3【通】重除"/>
      <sheetName val="work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C10">
            <v>19</v>
          </cell>
        </row>
        <row r="11">
          <cell r="C11" t="str">
            <v>概算要求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1部局配分"/>
      <sheetName val="事務所"/>
      <sheetName val="路線別"/>
      <sheetName val="総括表"/>
      <sheetName val="庁説明"/>
      <sheetName val="省説明"/>
      <sheetName val="雪総括"/>
      <sheetName val="雪様式4"/>
      <sheetName val="省資料"/>
      <sheetName val="維震災"/>
      <sheetName val="雪改修"/>
      <sheetName val="資料１３"/>
      <sheetName val="維45提"/>
      <sheetName val="除雪ST"/>
      <sheetName val="雪寒一覧"/>
      <sheetName val="雪箇所調書"/>
      <sheetName val="凍箇所調書"/>
      <sheetName val="資料１１"/>
      <sheetName val="資料１３ (2)"/>
      <sheetName val="資料１４"/>
      <sheetName val="様式-Ｄ"/>
      <sheetName val="資料２"/>
      <sheetName val="資料２集計"/>
      <sheetName val="路面集計"/>
      <sheetName val="資料２－１路面"/>
      <sheetName val="構造物集計"/>
      <sheetName val="資料２－１構造物"/>
      <sheetName val="交安施設集計"/>
      <sheetName val="資料２－１交安施設"/>
      <sheetName val="路肩法面集計"/>
      <sheetName val="資料２－１路肩法面等 "/>
      <sheetName val="巡回その他集計"/>
      <sheetName val="資料２－１その他"/>
      <sheetName val="直営集計"/>
      <sheetName val="基礎資料"/>
      <sheetName val="work_area"/>
      <sheetName val="DB"/>
      <sheetName val="Sheet8"/>
      <sheetName val="ＤＢ入力表"/>
      <sheetName val="維45部"/>
      <sheetName val="H11概調書"/>
      <sheetName val="sheet2"/>
      <sheetName val="基礎維持"/>
      <sheetName val="コード"/>
      <sheetName val="改築（改築入力）＋沿環・結節点"/>
    </sheetNames>
    <sheetDataSet>
      <sheetData sheetId="0"/>
      <sheetData sheetId="1"/>
      <sheetData sheetId="2">
        <row r="1">
          <cell r="F1" t="str">
            <v>平成11年度（概算要求）</v>
          </cell>
          <cell r="I1" t="str">
            <v>路　線　別　事　業　費　調　書</v>
          </cell>
        </row>
        <row r="2">
          <cell r="N2" t="str">
            <v xml:space="preserve">    （単位：千円）</v>
          </cell>
        </row>
        <row r="3">
          <cell r="D3" t="str">
            <v>路 線 名</v>
          </cell>
          <cell r="E3" t="str">
            <v>維　持　・　修　繕　費</v>
          </cell>
          <cell r="H3" t="str">
            <v>交　　通　　安　　全</v>
          </cell>
          <cell r="K3" t="str">
            <v>雪         寒</v>
          </cell>
        </row>
        <row r="4">
          <cell r="E4" t="str">
            <v>維 持 費</v>
          </cell>
          <cell r="F4" t="str">
            <v>修 繕 費</v>
          </cell>
          <cell r="G4" t="str">
            <v>計</v>
          </cell>
          <cell r="H4" t="str">
            <v>１    種</v>
          </cell>
          <cell r="I4" t="str">
            <v>２    種</v>
          </cell>
          <cell r="J4" t="str">
            <v>計</v>
          </cell>
          <cell r="K4" t="str">
            <v xml:space="preserve">  除   雪</v>
          </cell>
          <cell r="L4" t="str">
            <v xml:space="preserve">  防   雪</v>
          </cell>
          <cell r="M4" t="str">
            <v xml:space="preserve">  凍 雪 害</v>
          </cell>
          <cell r="N4" t="str">
            <v xml:space="preserve">     計</v>
          </cell>
          <cell r="O4" t="str">
            <v>合　  計</v>
          </cell>
        </row>
        <row r="5">
          <cell r="D5" t="str">
            <v xml:space="preserve">    ５号</v>
          </cell>
          <cell r="E5">
            <v>3662700</v>
          </cell>
          <cell r="F5">
            <v>1795000</v>
          </cell>
          <cell r="G5">
            <v>5457700</v>
          </cell>
          <cell r="H5">
            <v>1460000</v>
          </cell>
          <cell r="I5">
            <v>281000</v>
          </cell>
          <cell r="J5">
            <v>1741000</v>
          </cell>
          <cell r="K5">
            <v>973200</v>
          </cell>
          <cell r="L5">
            <v>170000</v>
          </cell>
          <cell r="M5">
            <v>300000</v>
          </cell>
          <cell r="N5">
            <v>1443200</v>
          </cell>
          <cell r="O5">
            <v>8641900</v>
          </cell>
        </row>
        <row r="6">
          <cell r="D6" t="str">
            <v xml:space="preserve">  １２号</v>
          </cell>
          <cell r="E6">
            <v>2799600</v>
          </cell>
          <cell r="F6">
            <v>1173000</v>
          </cell>
          <cell r="G6">
            <v>3972600</v>
          </cell>
          <cell r="H6">
            <v>102000</v>
          </cell>
          <cell r="I6">
            <v>146800</v>
          </cell>
          <cell r="J6">
            <v>248800</v>
          </cell>
          <cell r="K6">
            <v>659300</v>
          </cell>
          <cell r="L6">
            <v>160000</v>
          </cell>
          <cell r="M6">
            <v>0</v>
          </cell>
          <cell r="N6">
            <v>819300</v>
          </cell>
          <cell r="O6">
            <v>5040700</v>
          </cell>
        </row>
        <row r="7">
          <cell r="D7" t="str">
            <v xml:space="preserve">  ３６号</v>
          </cell>
          <cell r="E7">
            <v>2006100</v>
          </cell>
          <cell r="F7">
            <v>706000</v>
          </cell>
          <cell r="G7">
            <v>2712100</v>
          </cell>
          <cell r="H7">
            <v>370000</v>
          </cell>
          <cell r="I7">
            <v>126800</v>
          </cell>
          <cell r="J7">
            <v>496800</v>
          </cell>
          <cell r="K7">
            <v>301900</v>
          </cell>
          <cell r="L7">
            <v>0</v>
          </cell>
          <cell r="M7">
            <v>0</v>
          </cell>
          <cell r="N7">
            <v>301900</v>
          </cell>
          <cell r="O7">
            <v>3510800</v>
          </cell>
        </row>
        <row r="8">
          <cell r="D8" t="str">
            <v xml:space="preserve">  ３７号</v>
          </cell>
          <cell r="E8">
            <v>680800</v>
          </cell>
          <cell r="F8">
            <v>0</v>
          </cell>
          <cell r="G8">
            <v>680800</v>
          </cell>
          <cell r="H8">
            <v>75000</v>
          </cell>
          <cell r="I8">
            <v>30800</v>
          </cell>
          <cell r="J8">
            <v>105800</v>
          </cell>
          <cell r="K8">
            <v>111900</v>
          </cell>
          <cell r="L8">
            <v>0</v>
          </cell>
          <cell r="M8">
            <v>0</v>
          </cell>
          <cell r="N8">
            <v>111900</v>
          </cell>
          <cell r="O8">
            <v>898500</v>
          </cell>
        </row>
        <row r="9">
          <cell r="D9" t="str">
            <v xml:space="preserve">  ３８号</v>
          </cell>
          <cell r="E9">
            <v>1962100</v>
          </cell>
          <cell r="F9">
            <v>1935000</v>
          </cell>
          <cell r="G9">
            <v>3897100</v>
          </cell>
          <cell r="H9">
            <v>842000</v>
          </cell>
          <cell r="I9">
            <v>584500</v>
          </cell>
          <cell r="J9">
            <v>1426500</v>
          </cell>
          <cell r="K9">
            <v>423600</v>
          </cell>
          <cell r="L9">
            <v>130000</v>
          </cell>
          <cell r="M9">
            <v>160000</v>
          </cell>
          <cell r="N9">
            <v>713600</v>
          </cell>
          <cell r="O9">
            <v>6037200</v>
          </cell>
        </row>
        <row r="10">
          <cell r="D10" t="str">
            <v xml:space="preserve">  ３９号</v>
          </cell>
          <cell r="E10">
            <v>1586100</v>
          </cell>
          <cell r="F10">
            <v>1148000</v>
          </cell>
          <cell r="G10">
            <v>2734100</v>
          </cell>
          <cell r="H10">
            <v>858000</v>
          </cell>
          <cell r="I10">
            <v>385000</v>
          </cell>
          <cell r="J10">
            <v>1243000</v>
          </cell>
          <cell r="K10">
            <v>371700</v>
          </cell>
          <cell r="L10">
            <v>95000</v>
          </cell>
          <cell r="M10">
            <v>0</v>
          </cell>
          <cell r="N10">
            <v>466700</v>
          </cell>
          <cell r="O10">
            <v>4443800</v>
          </cell>
        </row>
        <row r="11">
          <cell r="D11" t="str">
            <v xml:space="preserve">  ４０号</v>
          </cell>
          <cell r="E11">
            <v>1638600</v>
          </cell>
          <cell r="F11">
            <v>647000</v>
          </cell>
          <cell r="G11">
            <v>2285600</v>
          </cell>
          <cell r="H11">
            <v>795000</v>
          </cell>
          <cell r="I11">
            <v>214100</v>
          </cell>
          <cell r="J11">
            <v>1009100</v>
          </cell>
          <cell r="K11">
            <v>505600</v>
          </cell>
          <cell r="L11">
            <v>290000</v>
          </cell>
          <cell r="M11">
            <v>400000</v>
          </cell>
          <cell r="N11">
            <v>1195600</v>
          </cell>
          <cell r="O11">
            <v>4490300</v>
          </cell>
        </row>
        <row r="12">
          <cell r="D12" t="str">
            <v xml:space="preserve">  ４４号</v>
          </cell>
          <cell r="E12">
            <v>970600</v>
          </cell>
          <cell r="F12">
            <v>200000</v>
          </cell>
          <cell r="G12">
            <v>1170600</v>
          </cell>
          <cell r="H12">
            <v>346000</v>
          </cell>
          <cell r="I12">
            <v>150200</v>
          </cell>
          <cell r="J12">
            <v>496200</v>
          </cell>
          <cell r="K12">
            <v>63000</v>
          </cell>
          <cell r="L12">
            <v>125000</v>
          </cell>
          <cell r="M12">
            <v>0</v>
          </cell>
          <cell r="N12">
            <v>188000</v>
          </cell>
          <cell r="O12">
            <v>1854800</v>
          </cell>
        </row>
        <row r="13">
          <cell r="D13" t="str">
            <v>２２７号</v>
          </cell>
          <cell r="E13">
            <v>594600</v>
          </cell>
          <cell r="F13">
            <v>122000</v>
          </cell>
          <cell r="G13">
            <v>716600</v>
          </cell>
          <cell r="H13">
            <v>160000</v>
          </cell>
          <cell r="I13">
            <v>47200</v>
          </cell>
          <cell r="J13">
            <v>207200</v>
          </cell>
          <cell r="K13">
            <v>115500</v>
          </cell>
          <cell r="L13">
            <v>0</v>
          </cell>
          <cell r="M13">
            <v>100000</v>
          </cell>
          <cell r="N13">
            <v>215500</v>
          </cell>
          <cell r="O13">
            <v>1139300</v>
          </cell>
        </row>
        <row r="14">
          <cell r="D14" t="str">
            <v>２２８号</v>
          </cell>
          <cell r="E14">
            <v>986000</v>
          </cell>
          <cell r="F14">
            <v>853000</v>
          </cell>
          <cell r="G14">
            <v>1839000</v>
          </cell>
          <cell r="H14">
            <v>210000</v>
          </cell>
          <cell r="I14">
            <v>155000</v>
          </cell>
          <cell r="J14">
            <v>365000</v>
          </cell>
          <cell r="K14">
            <v>154500</v>
          </cell>
          <cell r="L14">
            <v>0</v>
          </cell>
          <cell r="M14">
            <v>0</v>
          </cell>
          <cell r="N14">
            <v>154500</v>
          </cell>
          <cell r="O14">
            <v>2358500</v>
          </cell>
        </row>
        <row r="15">
          <cell r="D15" t="str">
            <v>２２９号</v>
          </cell>
          <cell r="E15">
            <v>2098500</v>
          </cell>
          <cell r="F15">
            <v>2400000</v>
          </cell>
          <cell r="G15">
            <v>4498500</v>
          </cell>
          <cell r="H15">
            <v>310000</v>
          </cell>
          <cell r="I15">
            <v>208800</v>
          </cell>
          <cell r="J15">
            <v>518800</v>
          </cell>
          <cell r="K15">
            <v>523600</v>
          </cell>
          <cell r="L15">
            <v>105000</v>
          </cell>
          <cell r="M15">
            <v>720000</v>
          </cell>
          <cell r="N15">
            <v>1348600</v>
          </cell>
          <cell r="O15">
            <v>6365900</v>
          </cell>
        </row>
        <row r="16">
          <cell r="D16" t="str">
            <v>２３０号</v>
          </cell>
          <cell r="E16">
            <v>1103400</v>
          </cell>
          <cell r="F16">
            <v>515000</v>
          </cell>
          <cell r="G16">
            <v>1618400</v>
          </cell>
          <cell r="H16">
            <v>794000</v>
          </cell>
          <cell r="I16">
            <v>1912000</v>
          </cell>
          <cell r="J16">
            <v>2706000</v>
          </cell>
          <cell r="K16">
            <v>434200</v>
          </cell>
          <cell r="L16">
            <v>75000</v>
          </cell>
          <cell r="M16">
            <v>0</v>
          </cell>
          <cell r="N16">
            <v>509200</v>
          </cell>
          <cell r="O16">
            <v>4833600</v>
          </cell>
        </row>
        <row r="17">
          <cell r="D17" t="str">
            <v>２３１号</v>
          </cell>
          <cell r="E17">
            <v>682100</v>
          </cell>
          <cell r="F17">
            <v>2303000</v>
          </cell>
          <cell r="G17">
            <v>2985100</v>
          </cell>
          <cell r="H17">
            <v>230000</v>
          </cell>
          <cell r="I17">
            <v>664000</v>
          </cell>
          <cell r="J17">
            <v>894000</v>
          </cell>
          <cell r="K17">
            <v>200900</v>
          </cell>
          <cell r="L17">
            <v>0</v>
          </cell>
          <cell r="M17">
            <v>0</v>
          </cell>
          <cell r="N17">
            <v>200900</v>
          </cell>
          <cell r="O17">
            <v>4080000</v>
          </cell>
        </row>
        <row r="18">
          <cell r="D18" t="str">
            <v>２３２号</v>
          </cell>
          <cell r="E18">
            <v>840800</v>
          </cell>
          <cell r="F18">
            <v>245000</v>
          </cell>
          <cell r="G18">
            <v>1085800</v>
          </cell>
          <cell r="H18">
            <v>0</v>
          </cell>
          <cell r="I18">
            <v>101400</v>
          </cell>
          <cell r="J18">
            <v>101400</v>
          </cell>
          <cell r="K18">
            <v>222000</v>
          </cell>
          <cell r="L18">
            <v>230000</v>
          </cell>
          <cell r="M18">
            <v>0</v>
          </cell>
          <cell r="N18">
            <v>452000</v>
          </cell>
          <cell r="O18">
            <v>1639200</v>
          </cell>
        </row>
        <row r="19">
          <cell r="D19" t="str">
            <v>２３３号</v>
          </cell>
          <cell r="E19">
            <v>277200</v>
          </cell>
          <cell r="F19">
            <v>142000</v>
          </cell>
          <cell r="G19">
            <v>419200</v>
          </cell>
          <cell r="H19">
            <v>246000</v>
          </cell>
          <cell r="I19">
            <v>22700</v>
          </cell>
          <cell r="J19">
            <v>268700</v>
          </cell>
          <cell r="K19">
            <v>87900</v>
          </cell>
          <cell r="L19">
            <v>0</v>
          </cell>
          <cell r="M19">
            <v>0</v>
          </cell>
          <cell r="N19">
            <v>87900</v>
          </cell>
          <cell r="O19">
            <v>775800</v>
          </cell>
        </row>
        <row r="20">
          <cell r="D20" t="str">
            <v>２３４号</v>
          </cell>
          <cell r="E20">
            <v>405700</v>
          </cell>
          <cell r="F20">
            <v>386000</v>
          </cell>
          <cell r="G20">
            <v>791700</v>
          </cell>
          <cell r="H20">
            <v>17000</v>
          </cell>
          <cell r="I20">
            <v>41400</v>
          </cell>
          <cell r="J20">
            <v>58400</v>
          </cell>
          <cell r="K20">
            <v>70800</v>
          </cell>
          <cell r="L20">
            <v>0</v>
          </cell>
          <cell r="M20">
            <v>0</v>
          </cell>
          <cell r="N20">
            <v>70800</v>
          </cell>
          <cell r="O20">
            <v>920900</v>
          </cell>
        </row>
        <row r="21">
          <cell r="D21" t="str">
            <v>２３５号</v>
          </cell>
          <cell r="E21">
            <v>575800</v>
          </cell>
          <cell r="F21">
            <v>75000</v>
          </cell>
          <cell r="G21">
            <v>650800</v>
          </cell>
          <cell r="H21">
            <v>455000</v>
          </cell>
          <cell r="I21">
            <v>84600</v>
          </cell>
          <cell r="J21">
            <v>539600</v>
          </cell>
          <cell r="K21">
            <v>74200</v>
          </cell>
          <cell r="L21">
            <v>0</v>
          </cell>
          <cell r="M21">
            <v>0</v>
          </cell>
          <cell r="N21">
            <v>74200</v>
          </cell>
          <cell r="O21">
            <v>1264600</v>
          </cell>
        </row>
        <row r="22">
          <cell r="D22" t="str">
            <v>２３６号</v>
          </cell>
          <cell r="E22">
            <v>662400</v>
          </cell>
          <cell r="F22">
            <v>182000</v>
          </cell>
          <cell r="G22">
            <v>844400</v>
          </cell>
          <cell r="H22">
            <v>235000</v>
          </cell>
          <cell r="I22">
            <v>45700</v>
          </cell>
          <cell r="J22">
            <v>280700</v>
          </cell>
          <cell r="K22">
            <v>110000</v>
          </cell>
          <cell r="L22">
            <v>50000</v>
          </cell>
          <cell r="M22">
            <v>0</v>
          </cell>
          <cell r="N22">
            <v>160000</v>
          </cell>
          <cell r="O22">
            <v>1285100</v>
          </cell>
        </row>
        <row r="23">
          <cell r="D23" t="str">
            <v>２３７号</v>
          </cell>
          <cell r="E23">
            <v>1089200</v>
          </cell>
          <cell r="F23">
            <v>200000</v>
          </cell>
          <cell r="G23">
            <v>1289200</v>
          </cell>
          <cell r="H23">
            <v>364000</v>
          </cell>
          <cell r="I23">
            <v>84700</v>
          </cell>
          <cell r="J23">
            <v>448700</v>
          </cell>
          <cell r="K23">
            <v>153100</v>
          </cell>
          <cell r="L23">
            <v>65000</v>
          </cell>
          <cell r="M23">
            <v>60000</v>
          </cell>
          <cell r="N23">
            <v>278100</v>
          </cell>
          <cell r="O23">
            <v>2016000</v>
          </cell>
        </row>
        <row r="24">
          <cell r="D24" t="str">
            <v>２３８号</v>
          </cell>
          <cell r="E24">
            <v>1984300</v>
          </cell>
          <cell r="F24">
            <v>548000</v>
          </cell>
          <cell r="G24">
            <v>2532300</v>
          </cell>
          <cell r="H24">
            <v>230000</v>
          </cell>
          <cell r="I24">
            <v>219000</v>
          </cell>
          <cell r="J24">
            <v>449000</v>
          </cell>
          <cell r="K24">
            <v>362400</v>
          </cell>
          <cell r="L24">
            <v>485000</v>
          </cell>
          <cell r="M24">
            <v>0</v>
          </cell>
          <cell r="N24">
            <v>847400</v>
          </cell>
          <cell r="O24">
            <v>3828700</v>
          </cell>
        </row>
        <row r="25">
          <cell r="D25" t="str">
            <v>２３９号</v>
          </cell>
          <cell r="E25">
            <v>662400</v>
          </cell>
          <cell r="F25">
            <v>617000</v>
          </cell>
          <cell r="G25">
            <v>1279400</v>
          </cell>
          <cell r="H25">
            <v>250000</v>
          </cell>
          <cell r="I25">
            <v>51400</v>
          </cell>
          <cell r="J25">
            <v>301400</v>
          </cell>
          <cell r="K25">
            <v>189800</v>
          </cell>
          <cell r="L25">
            <v>45000</v>
          </cell>
          <cell r="M25">
            <v>0</v>
          </cell>
          <cell r="N25">
            <v>234800</v>
          </cell>
          <cell r="O25">
            <v>1815600</v>
          </cell>
        </row>
        <row r="26">
          <cell r="D26" t="str">
            <v>２４０号</v>
          </cell>
          <cell r="E26">
            <v>530500</v>
          </cell>
          <cell r="F26">
            <v>320000</v>
          </cell>
          <cell r="G26">
            <v>850500</v>
          </cell>
          <cell r="H26">
            <v>260000</v>
          </cell>
          <cell r="I26">
            <v>51000</v>
          </cell>
          <cell r="J26">
            <v>311000</v>
          </cell>
          <cell r="K26">
            <v>55700</v>
          </cell>
          <cell r="L26">
            <v>0</v>
          </cell>
          <cell r="M26">
            <v>0</v>
          </cell>
          <cell r="N26">
            <v>55700</v>
          </cell>
          <cell r="O26">
            <v>1217200</v>
          </cell>
        </row>
        <row r="27">
          <cell r="D27" t="str">
            <v>２４１号</v>
          </cell>
          <cell r="E27">
            <v>926800</v>
          </cell>
          <cell r="F27">
            <v>55000</v>
          </cell>
          <cell r="G27">
            <v>981800</v>
          </cell>
          <cell r="H27">
            <v>260000</v>
          </cell>
          <cell r="I27">
            <v>67100</v>
          </cell>
          <cell r="J27">
            <v>327100</v>
          </cell>
          <cell r="K27">
            <v>104500</v>
          </cell>
          <cell r="L27">
            <v>50000</v>
          </cell>
          <cell r="M27">
            <v>0</v>
          </cell>
          <cell r="N27">
            <v>154500</v>
          </cell>
          <cell r="O27">
            <v>1463400</v>
          </cell>
        </row>
        <row r="28">
          <cell r="D28" t="str">
            <v>２４２号</v>
          </cell>
          <cell r="E28">
            <v>817900</v>
          </cell>
          <cell r="F28">
            <v>575000</v>
          </cell>
          <cell r="G28">
            <v>1392900</v>
          </cell>
          <cell r="H28">
            <v>286000</v>
          </cell>
          <cell r="I28">
            <v>44900</v>
          </cell>
          <cell r="J28">
            <v>330900</v>
          </cell>
          <cell r="K28">
            <v>95300</v>
          </cell>
          <cell r="L28">
            <v>0</v>
          </cell>
          <cell r="M28">
            <v>0</v>
          </cell>
          <cell r="N28">
            <v>95300</v>
          </cell>
          <cell r="O28">
            <v>1819100</v>
          </cell>
        </row>
        <row r="29">
          <cell r="D29" t="str">
            <v>２４３号</v>
          </cell>
          <cell r="E29">
            <v>851300</v>
          </cell>
          <cell r="F29">
            <v>90000</v>
          </cell>
          <cell r="G29">
            <v>941300</v>
          </cell>
          <cell r="H29">
            <v>0</v>
          </cell>
          <cell r="I29">
            <v>83500</v>
          </cell>
          <cell r="J29">
            <v>83500</v>
          </cell>
          <cell r="K29">
            <v>109000</v>
          </cell>
          <cell r="L29">
            <v>40000</v>
          </cell>
          <cell r="M29">
            <v>0</v>
          </cell>
          <cell r="N29">
            <v>149000</v>
          </cell>
          <cell r="O29">
            <v>1173800</v>
          </cell>
        </row>
        <row r="30">
          <cell r="D30" t="str">
            <v>２４４号</v>
          </cell>
          <cell r="E30">
            <v>515000</v>
          </cell>
          <cell r="F30">
            <v>286000</v>
          </cell>
          <cell r="G30">
            <v>801000</v>
          </cell>
          <cell r="H30">
            <v>0</v>
          </cell>
          <cell r="I30">
            <v>88600</v>
          </cell>
          <cell r="J30">
            <v>88600</v>
          </cell>
          <cell r="K30">
            <v>98600</v>
          </cell>
          <cell r="L30">
            <v>190000</v>
          </cell>
          <cell r="M30">
            <v>0</v>
          </cell>
          <cell r="N30">
            <v>288600</v>
          </cell>
          <cell r="O30">
            <v>1178200</v>
          </cell>
        </row>
        <row r="31">
          <cell r="D31" t="str">
            <v>２７２号</v>
          </cell>
          <cell r="E31">
            <v>400300</v>
          </cell>
          <cell r="F31">
            <v>21000</v>
          </cell>
          <cell r="G31">
            <v>421300</v>
          </cell>
          <cell r="H31">
            <v>0</v>
          </cell>
          <cell r="I31">
            <v>110400</v>
          </cell>
          <cell r="J31">
            <v>110400</v>
          </cell>
          <cell r="K31">
            <v>55900</v>
          </cell>
          <cell r="L31">
            <v>115000</v>
          </cell>
          <cell r="M31">
            <v>0</v>
          </cell>
          <cell r="N31">
            <v>170900</v>
          </cell>
          <cell r="O31">
            <v>702600</v>
          </cell>
        </row>
        <row r="32">
          <cell r="D32" t="str">
            <v>２７３号</v>
          </cell>
          <cell r="E32">
            <v>744800</v>
          </cell>
          <cell r="F32">
            <v>595000</v>
          </cell>
          <cell r="G32">
            <v>1339800</v>
          </cell>
          <cell r="H32">
            <v>0</v>
          </cell>
          <cell r="I32">
            <v>73300</v>
          </cell>
          <cell r="J32">
            <v>73300</v>
          </cell>
          <cell r="K32">
            <v>105900</v>
          </cell>
          <cell r="L32">
            <v>0</v>
          </cell>
          <cell r="M32">
            <v>0</v>
          </cell>
          <cell r="N32">
            <v>105900</v>
          </cell>
          <cell r="O32">
            <v>1519000</v>
          </cell>
        </row>
        <row r="33">
          <cell r="D33" t="str">
            <v>２７４号</v>
          </cell>
          <cell r="E33">
            <v>1836600</v>
          </cell>
          <cell r="F33">
            <v>1185000</v>
          </cell>
          <cell r="G33">
            <v>3021600</v>
          </cell>
          <cell r="H33">
            <v>200000</v>
          </cell>
          <cell r="I33">
            <v>192700</v>
          </cell>
          <cell r="J33">
            <v>392700</v>
          </cell>
          <cell r="K33">
            <v>412100</v>
          </cell>
          <cell r="L33">
            <v>125000</v>
          </cell>
          <cell r="M33">
            <v>0</v>
          </cell>
          <cell r="N33">
            <v>537100</v>
          </cell>
          <cell r="O33">
            <v>3951400</v>
          </cell>
        </row>
        <row r="34">
          <cell r="D34" t="str">
            <v>２７５号</v>
          </cell>
          <cell r="E34">
            <v>919200</v>
          </cell>
          <cell r="F34">
            <v>1280000</v>
          </cell>
          <cell r="G34">
            <v>2199200</v>
          </cell>
          <cell r="H34">
            <v>527000</v>
          </cell>
          <cell r="I34">
            <v>248900</v>
          </cell>
          <cell r="J34">
            <v>775900</v>
          </cell>
          <cell r="K34">
            <v>497700</v>
          </cell>
          <cell r="L34">
            <v>170000</v>
          </cell>
          <cell r="M34">
            <v>100000</v>
          </cell>
          <cell r="N34">
            <v>767700</v>
          </cell>
          <cell r="O34">
            <v>3742800</v>
          </cell>
        </row>
        <row r="35">
          <cell r="D35" t="str">
            <v>２７６号</v>
          </cell>
          <cell r="E35">
            <v>659100</v>
          </cell>
          <cell r="F35">
            <v>633000</v>
          </cell>
          <cell r="G35">
            <v>1292100</v>
          </cell>
          <cell r="H35">
            <v>0</v>
          </cell>
          <cell r="I35">
            <v>64700</v>
          </cell>
          <cell r="J35">
            <v>64700</v>
          </cell>
          <cell r="K35">
            <v>198900</v>
          </cell>
          <cell r="L35">
            <v>180000</v>
          </cell>
          <cell r="M35">
            <v>0</v>
          </cell>
          <cell r="N35">
            <v>378900</v>
          </cell>
          <cell r="O35">
            <v>1735700</v>
          </cell>
        </row>
        <row r="36">
          <cell r="D36" t="str">
            <v>２７７号</v>
          </cell>
          <cell r="E36">
            <v>221800</v>
          </cell>
          <cell r="F36">
            <v>153000</v>
          </cell>
          <cell r="G36">
            <v>374800</v>
          </cell>
          <cell r="H36">
            <v>0</v>
          </cell>
          <cell r="I36">
            <v>11400</v>
          </cell>
          <cell r="J36">
            <v>11400</v>
          </cell>
          <cell r="K36">
            <v>50200</v>
          </cell>
          <cell r="L36">
            <v>30000</v>
          </cell>
          <cell r="M36">
            <v>0</v>
          </cell>
          <cell r="N36">
            <v>80200</v>
          </cell>
          <cell r="O36">
            <v>466400</v>
          </cell>
        </row>
        <row r="37">
          <cell r="D37" t="str">
            <v>２７８号</v>
          </cell>
          <cell r="E37">
            <v>910500</v>
          </cell>
          <cell r="F37">
            <v>467000</v>
          </cell>
          <cell r="G37">
            <v>1377500</v>
          </cell>
          <cell r="H37">
            <v>85000</v>
          </cell>
          <cell r="I37">
            <v>65600</v>
          </cell>
          <cell r="J37">
            <v>150600</v>
          </cell>
          <cell r="K37">
            <v>97400</v>
          </cell>
          <cell r="L37">
            <v>0</v>
          </cell>
          <cell r="M37">
            <v>0</v>
          </cell>
          <cell r="N37">
            <v>97400</v>
          </cell>
          <cell r="O37">
            <v>1625500</v>
          </cell>
        </row>
        <row r="38">
          <cell r="D38" t="str">
            <v>２７９号</v>
          </cell>
          <cell r="E38">
            <v>63100</v>
          </cell>
          <cell r="F38">
            <v>0</v>
          </cell>
          <cell r="G38">
            <v>63100</v>
          </cell>
          <cell r="H38">
            <v>20000</v>
          </cell>
          <cell r="I38">
            <v>1200</v>
          </cell>
          <cell r="J38">
            <v>21200</v>
          </cell>
          <cell r="K38">
            <v>6800</v>
          </cell>
          <cell r="L38">
            <v>0</v>
          </cell>
          <cell r="M38">
            <v>0</v>
          </cell>
          <cell r="N38">
            <v>6800</v>
          </cell>
          <cell r="O38">
            <v>91100</v>
          </cell>
        </row>
        <row r="39">
          <cell r="D39" t="str">
            <v>３３３号</v>
          </cell>
          <cell r="E39">
            <v>511200</v>
          </cell>
          <cell r="F39">
            <v>495000</v>
          </cell>
          <cell r="G39">
            <v>1006200</v>
          </cell>
          <cell r="H39">
            <v>170000</v>
          </cell>
          <cell r="I39">
            <v>43700</v>
          </cell>
          <cell r="J39">
            <v>213700</v>
          </cell>
          <cell r="K39">
            <v>107200</v>
          </cell>
          <cell r="L39">
            <v>80000</v>
          </cell>
          <cell r="M39">
            <v>0</v>
          </cell>
          <cell r="N39">
            <v>187200</v>
          </cell>
          <cell r="O39">
            <v>1407100</v>
          </cell>
        </row>
        <row r="40">
          <cell r="D40" t="str">
            <v>３３４号</v>
          </cell>
          <cell r="E40">
            <v>575100</v>
          </cell>
          <cell r="F40">
            <v>512000</v>
          </cell>
          <cell r="G40">
            <v>1087100</v>
          </cell>
          <cell r="H40">
            <v>0</v>
          </cell>
          <cell r="I40">
            <v>88400</v>
          </cell>
          <cell r="J40">
            <v>88400</v>
          </cell>
          <cell r="K40">
            <v>101500</v>
          </cell>
          <cell r="L40">
            <v>0</v>
          </cell>
          <cell r="M40">
            <v>0</v>
          </cell>
          <cell r="N40">
            <v>101500</v>
          </cell>
          <cell r="O40">
            <v>1277000</v>
          </cell>
        </row>
        <row r="41">
          <cell r="D41" t="str">
            <v>３３５号</v>
          </cell>
          <cell r="E41">
            <v>230300</v>
          </cell>
          <cell r="F41">
            <v>0</v>
          </cell>
          <cell r="G41">
            <v>230300</v>
          </cell>
          <cell r="H41">
            <v>0</v>
          </cell>
          <cell r="I41">
            <v>16000</v>
          </cell>
          <cell r="J41">
            <v>16000</v>
          </cell>
          <cell r="K41">
            <v>48100</v>
          </cell>
          <cell r="L41">
            <v>0</v>
          </cell>
          <cell r="M41">
            <v>0</v>
          </cell>
          <cell r="N41">
            <v>48100</v>
          </cell>
          <cell r="O41">
            <v>294400</v>
          </cell>
        </row>
        <row r="42">
          <cell r="D42" t="str">
            <v>３３６号</v>
          </cell>
          <cell r="E42">
            <v>895100</v>
          </cell>
          <cell r="F42">
            <v>1700000</v>
          </cell>
          <cell r="G42">
            <v>2595100</v>
          </cell>
          <cell r="H42">
            <v>0</v>
          </cell>
          <cell r="I42">
            <v>285400</v>
          </cell>
          <cell r="J42">
            <v>285400</v>
          </cell>
          <cell r="K42">
            <v>58600</v>
          </cell>
          <cell r="L42">
            <v>0</v>
          </cell>
          <cell r="M42">
            <v>0</v>
          </cell>
          <cell r="N42">
            <v>58600</v>
          </cell>
          <cell r="O42">
            <v>2939100</v>
          </cell>
        </row>
        <row r="43">
          <cell r="D43" t="str">
            <v>３３７号</v>
          </cell>
          <cell r="E43">
            <v>556100</v>
          </cell>
          <cell r="F43">
            <v>40000</v>
          </cell>
          <cell r="G43">
            <v>596100</v>
          </cell>
          <cell r="H43">
            <v>225000</v>
          </cell>
          <cell r="I43">
            <v>56300</v>
          </cell>
          <cell r="J43">
            <v>281300</v>
          </cell>
          <cell r="K43">
            <v>121600</v>
          </cell>
          <cell r="L43">
            <v>0</v>
          </cell>
          <cell r="M43">
            <v>560000</v>
          </cell>
          <cell r="N43">
            <v>681600</v>
          </cell>
          <cell r="O43">
            <v>1559000</v>
          </cell>
        </row>
        <row r="44">
          <cell r="D44" t="str">
            <v>３９１号</v>
          </cell>
          <cell r="E44">
            <v>318100</v>
          </cell>
          <cell r="F44">
            <v>370000</v>
          </cell>
          <cell r="G44">
            <v>688100</v>
          </cell>
          <cell r="H44">
            <v>75000</v>
          </cell>
          <cell r="I44">
            <v>97300</v>
          </cell>
          <cell r="J44">
            <v>172300</v>
          </cell>
          <cell r="K44">
            <v>57100</v>
          </cell>
          <cell r="L44">
            <v>20000</v>
          </cell>
          <cell r="M44">
            <v>0</v>
          </cell>
          <cell r="N44">
            <v>77100</v>
          </cell>
          <cell r="O44">
            <v>937500</v>
          </cell>
        </row>
        <row r="45">
          <cell r="D45" t="str">
            <v>３９２号</v>
          </cell>
          <cell r="E45">
            <v>52400</v>
          </cell>
          <cell r="F45">
            <v>119000</v>
          </cell>
          <cell r="G45">
            <v>171400</v>
          </cell>
          <cell r="H45">
            <v>0</v>
          </cell>
          <cell r="I45">
            <v>9300</v>
          </cell>
          <cell r="J45">
            <v>9300</v>
          </cell>
          <cell r="K45">
            <v>21400</v>
          </cell>
          <cell r="L45">
            <v>0</v>
          </cell>
          <cell r="M45">
            <v>0</v>
          </cell>
          <cell r="N45">
            <v>21400</v>
          </cell>
          <cell r="O45">
            <v>202100</v>
          </cell>
        </row>
        <row r="46">
          <cell r="D46" t="str">
            <v>３９３号</v>
          </cell>
          <cell r="E46">
            <v>306500</v>
          </cell>
          <cell r="F46">
            <v>0</v>
          </cell>
          <cell r="G46">
            <v>306500</v>
          </cell>
          <cell r="H46">
            <v>0</v>
          </cell>
          <cell r="I46">
            <v>38700</v>
          </cell>
          <cell r="J46">
            <v>38700</v>
          </cell>
          <cell r="K46">
            <v>114900</v>
          </cell>
          <cell r="L46">
            <v>0</v>
          </cell>
          <cell r="M46">
            <v>0</v>
          </cell>
          <cell r="N46">
            <v>114900</v>
          </cell>
          <cell r="O46">
            <v>460100</v>
          </cell>
        </row>
        <row r="47">
          <cell r="D47" t="str">
            <v>４５１号</v>
          </cell>
          <cell r="E47">
            <v>111700</v>
          </cell>
          <cell r="F47">
            <v>364000</v>
          </cell>
          <cell r="G47">
            <v>475700</v>
          </cell>
          <cell r="H47">
            <v>0</v>
          </cell>
          <cell r="I47">
            <v>63500</v>
          </cell>
          <cell r="J47">
            <v>63500</v>
          </cell>
          <cell r="K47">
            <v>36900</v>
          </cell>
          <cell r="L47">
            <v>25000</v>
          </cell>
          <cell r="M47">
            <v>0</v>
          </cell>
          <cell r="N47">
            <v>61900</v>
          </cell>
          <cell r="O47">
            <v>601100</v>
          </cell>
        </row>
        <row r="48">
          <cell r="D48" t="str">
            <v>４５２号</v>
          </cell>
          <cell r="E48">
            <v>287900</v>
          </cell>
          <cell r="F48">
            <v>218000</v>
          </cell>
          <cell r="G48">
            <v>505900</v>
          </cell>
          <cell r="H48">
            <v>0</v>
          </cell>
          <cell r="I48">
            <v>137500</v>
          </cell>
          <cell r="J48">
            <v>137500</v>
          </cell>
          <cell r="K48">
            <v>79600</v>
          </cell>
          <cell r="L48">
            <v>220000</v>
          </cell>
          <cell r="M48">
            <v>0</v>
          </cell>
          <cell r="N48">
            <v>299600</v>
          </cell>
          <cell r="O48">
            <v>943000</v>
          </cell>
        </row>
        <row r="49">
          <cell r="D49" t="str">
            <v>４５３号</v>
          </cell>
          <cell r="E49">
            <v>721700</v>
          </cell>
          <cell r="F49">
            <v>470000</v>
          </cell>
          <cell r="G49">
            <v>1191700</v>
          </cell>
          <cell r="H49">
            <v>123000</v>
          </cell>
          <cell r="I49">
            <v>243500</v>
          </cell>
          <cell r="J49">
            <v>366500</v>
          </cell>
          <cell r="K49">
            <v>256000</v>
          </cell>
          <cell r="L49">
            <v>10000</v>
          </cell>
          <cell r="M49">
            <v>0</v>
          </cell>
          <cell r="N49">
            <v>266000</v>
          </cell>
          <cell r="O49">
            <v>1824200</v>
          </cell>
        </row>
        <row r="50">
          <cell r="D50" t="str">
            <v>合   計</v>
          </cell>
          <cell r="E50">
            <v>41232000</v>
          </cell>
          <cell r="F50">
            <v>26140000</v>
          </cell>
          <cell r="G50">
            <v>67372000</v>
          </cell>
          <cell r="H50">
            <v>10580000</v>
          </cell>
          <cell r="I50">
            <v>7740000</v>
          </cell>
          <cell r="J50">
            <v>18320000</v>
          </cell>
          <cell r="K50">
            <v>9000000</v>
          </cell>
          <cell r="L50">
            <v>3280000</v>
          </cell>
          <cell r="M50">
            <v>2400000</v>
          </cell>
          <cell r="N50">
            <v>14680000</v>
          </cell>
          <cell r="O50">
            <v>100372000</v>
          </cell>
        </row>
        <row r="54">
          <cell r="D54" t="str">
            <v>札    幌</v>
          </cell>
        </row>
        <row r="55">
          <cell r="E55" t="str">
            <v>維持費</v>
          </cell>
          <cell r="F55" t="str">
            <v>修繕費</v>
          </cell>
          <cell r="G55" t="str">
            <v>計</v>
          </cell>
          <cell r="H55" t="str">
            <v>１  種</v>
          </cell>
          <cell r="I55" t="str">
            <v>２  種</v>
          </cell>
          <cell r="J55" t="str">
            <v>計</v>
          </cell>
          <cell r="K55" t="str">
            <v xml:space="preserve">  除   雪</v>
          </cell>
          <cell r="L55" t="str">
            <v xml:space="preserve">  防   雪</v>
          </cell>
          <cell r="M55" t="str">
            <v xml:space="preserve">  凍 雪 害</v>
          </cell>
          <cell r="N55" t="str">
            <v xml:space="preserve">    計</v>
          </cell>
          <cell r="O55" t="str">
            <v>合　  計</v>
          </cell>
        </row>
        <row r="56">
          <cell r="D56" t="str">
            <v>　　５号</v>
          </cell>
          <cell r="E56">
            <v>1112400</v>
          </cell>
          <cell r="F56">
            <v>249000</v>
          </cell>
          <cell r="G56">
            <v>1361400</v>
          </cell>
          <cell r="H56">
            <v>190000</v>
          </cell>
          <cell r="I56">
            <v>20800</v>
          </cell>
          <cell r="J56">
            <v>210800</v>
          </cell>
          <cell r="K56">
            <v>297500</v>
          </cell>
          <cell r="L56">
            <v>0</v>
          </cell>
          <cell r="M56">
            <v>0</v>
          </cell>
          <cell r="N56">
            <v>297500</v>
          </cell>
          <cell r="O56">
            <v>1869700</v>
          </cell>
        </row>
        <row r="57">
          <cell r="D57" t="str">
            <v>　１２号</v>
          </cell>
          <cell r="E57">
            <v>2434600</v>
          </cell>
          <cell r="F57">
            <v>1173000</v>
          </cell>
          <cell r="G57">
            <v>3607600</v>
          </cell>
          <cell r="H57">
            <v>102000</v>
          </cell>
          <cell r="I57">
            <v>118100</v>
          </cell>
          <cell r="J57">
            <v>220100</v>
          </cell>
          <cell r="K57">
            <v>487200</v>
          </cell>
          <cell r="M57">
            <v>0</v>
          </cell>
          <cell r="N57">
            <v>487200</v>
          </cell>
          <cell r="O57">
            <v>4314900</v>
          </cell>
        </row>
        <row r="58">
          <cell r="D58" t="str">
            <v>　３６号</v>
          </cell>
          <cell r="E58">
            <v>1069300</v>
          </cell>
          <cell r="F58">
            <v>35000</v>
          </cell>
          <cell r="G58">
            <v>1104300</v>
          </cell>
          <cell r="H58">
            <v>200000</v>
          </cell>
          <cell r="I58">
            <v>48800</v>
          </cell>
          <cell r="J58">
            <v>248800</v>
          </cell>
          <cell r="K58">
            <v>201300</v>
          </cell>
          <cell r="L58">
            <v>0</v>
          </cell>
          <cell r="M58">
            <v>0</v>
          </cell>
          <cell r="N58">
            <v>201300</v>
          </cell>
          <cell r="O58">
            <v>1554400</v>
          </cell>
        </row>
        <row r="59">
          <cell r="D59" t="str">
            <v>　３８号</v>
          </cell>
          <cell r="E59">
            <v>137400</v>
          </cell>
          <cell r="F59">
            <v>70000</v>
          </cell>
          <cell r="G59">
            <v>207400</v>
          </cell>
          <cell r="H59">
            <v>0</v>
          </cell>
          <cell r="I59">
            <v>30000</v>
          </cell>
          <cell r="J59">
            <v>30000</v>
          </cell>
          <cell r="K59">
            <v>198900</v>
          </cell>
          <cell r="L59">
            <v>20000</v>
          </cell>
          <cell r="M59">
            <v>0</v>
          </cell>
          <cell r="N59">
            <v>218900</v>
          </cell>
          <cell r="O59">
            <v>456300</v>
          </cell>
        </row>
        <row r="60">
          <cell r="D60" t="str">
            <v>２３０号</v>
          </cell>
          <cell r="E60">
            <v>467500</v>
          </cell>
          <cell r="F60">
            <v>283000</v>
          </cell>
          <cell r="G60">
            <v>750500</v>
          </cell>
          <cell r="H60">
            <v>0</v>
          </cell>
          <cell r="I60">
            <v>1449600</v>
          </cell>
          <cell r="J60">
            <v>1449600</v>
          </cell>
          <cell r="K60">
            <v>267600</v>
          </cell>
          <cell r="L60">
            <v>0</v>
          </cell>
          <cell r="M60">
            <v>0</v>
          </cell>
          <cell r="N60">
            <v>267600</v>
          </cell>
          <cell r="O60">
            <v>2467700</v>
          </cell>
        </row>
        <row r="61">
          <cell r="D61" t="str">
            <v>２３１号</v>
          </cell>
          <cell r="E61">
            <v>418300</v>
          </cell>
          <cell r="F61">
            <v>1850000</v>
          </cell>
          <cell r="G61">
            <v>2268300</v>
          </cell>
          <cell r="H61">
            <v>215000</v>
          </cell>
          <cell r="I61">
            <v>510900</v>
          </cell>
          <cell r="J61">
            <v>725900</v>
          </cell>
          <cell r="K61">
            <v>130500</v>
          </cell>
          <cell r="L61">
            <v>0</v>
          </cell>
          <cell r="M61">
            <v>0</v>
          </cell>
          <cell r="N61">
            <v>130500</v>
          </cell>
          <cell r="O61">
            <v>3124700</v>
          </cell>
        </row>
        <row r="62">
          <cell r="D62" t="str">
            <v>２３３号</v>
          </cell>
          <cell r="E62">
            <v>128100</v>
          </cell>
          <cell r="F62">
            <v>0</v>
          </cell>
          <cell r="G62">
            <v>128100</v>
          </cell>
          <cell r="H62">
            <v>0</v>
          </cell>
          <cell r="I62">
            <v>15100</v>
          </cell>
          <cell r="J62">
            <v>15100</v>
          </cell>
          <cell r="K62">
            <v>49400</v>
          </cell>
          <cell r="L62">
            <v>0</v>
          </cell>
          <cell r="M62">
            <v>0</v>
          </cell>
          <cell r="N62">
            <v>49400</v>
          </cell>
          <cell r="O62">
            <v>192600</v>
          </cell>
        </row>
        <row r="63">
          <cell r="D63" t="str">
            <v>２３４号</v>
          </cell>
          <cell r="E63">
            <v>119900</v>
          </cell>
          <cell r="F63">
            <v>256000</v>
          </cell>
          <cell r="G63">
            <v>375900</v>
          </cell>
          <cell r="H63">
            <v>17000</v>
          </cell>
          <cell r="I63">
            <v>21900</v>
          </cell>
          <cell r="J63">
            <v>38900</v>
          </cell>
          <cell r="K63">
            <v>52100</v>
          </cell>
          <cell r="L63">
            <v>0</v>
          </cell>
          <cell r="M63">
            <v>0</v>
          </cell>
          <cell r="N63">
            <v>52100</v>
          </cell>
          <cell r="O63">
            <v>466900</v>
          </cell>
        </row>
        <row r="64">
          <cell r="D64" t="str">
            <v>２３９号</v>
          </cell>
          <cell r="E64">
            <v>10300</v>
          </cell>
          <cell r="F64">
            <v>0</v>
          </cell>
          <cell r="G64">
            <v>10300</v>
          </cell>
          <cell r="H64">
            <v>0</v>
          </cell>
          <cell r="I64">
            <v>5300</v>
          </cell>
          <cell r="J64">
            <v>5300</v>
          </cell>
          <cell r="K64">
            <v>22300</v>
          </cell>
          <cell r="L64">
            <v>0</v>
          </cell>
          <cell r="M64">
            <v>0</v>
          </cell>
          <cell r="N64">
            <v>22300</v>
          </cell>
          <cell r="O64">
            <v>37900</v>
          </cell>
        </row>
        <row r="65">
          <cell r="D65" t="str">
            <v>２７４号</v>
          </cell>
          <cell r="E65">
            <v>569000</v>
          </cell>
          <cell r="F65">
            <v>60000</v>
          </cell>
          <cell r="G65">
            <v>629000</v>
          </cell>
          <cell r="H65">
            <v>0</v>
          </cell>
          <cell r="I65">
            <v>82600</v>
          </cell>
          <cell r="J65">
            <v>82600</v>
          </cell>
          <cell r="K65">
            <v>177500</v>
          </cell>
          <cell r="L65">
            <v>0</v>
          </cell>
          <cell r="M65">
            <v>0</v>
          </cell>
          <cell r="N65">
            <v>177500</v>
          </cell>
          <cell r="O65">
            <v>889100</v>
          </cell>
        </row>
        <row r="66">
          <cell r="D66" t="str">
            <v>２７５号</v>
          </cell>
          <cell r="E66">
            <v>577200</v>
          </cell>
          <cell r="F66">
            <v>715000</v>
          </cell>
          <cell r="G66">
            <v>1292200</v>
          </cell>
          <cell r="H66">
            <v>477000</v>
          </cell>
          <cell r="I66">
            <v>189400</v>
          </cell>
          <cell r="J66">
            <v>666400</v>
          </cell>
          <cell r="K66">
            <v>367300</v>
          </cell>
          <cell r="L66">
            <v>140000</v>
          </cell>
          <cell r="M66">
            <v>100000</v>
          </cell>
          <cell r="N66">
            <v>607300</v>
          </cell>
          <cell r="O66">
            <v>2565900</v>
          </cell>
        </row>
        <row r="67">
          <cell r="D67" t="str">
            <v>２７６号</v>
          </cell>
          <cell r="E67">
            <v>103200</v>
          </cell>
          <cell r="F67">
            <v>413000</v>
          </cell>
          <cell r="G67">
            <v>516200</v>
          </cell>
          <cell r="H67">
            <v>0</v>
          </cell>
          <cell r="I67">
            <v>31500</v>
          </cell>
          <cell r="J67">
            <v>31500</v>
          </cell>
          <cell r="K67">
            <v>20300</v>
          </cell>
          <cell r="L67">
            <v>60000</v>
          </cell>
          <cell r="M67">
            <v>0</v>
          </cell>
          <cell r="N67">
            <v>80300</v>
          </cell>
          <cell r="O67">
            <v>628000</v>
          </cell>
        </row>
        <row r="68">
          <cell r="D68" t="str">
            <v>３３７号</v>
          </cell>
          <cell r="E68">
            <v>530900</v>
          </cell>
          <cell r="F68">
            <v>40000</v>
          </cell>
          <cell r="G68">
            <v>570900</v>
          </cell>
          <cell r="H68">
            <v>225000</v>
          </cell>
          <cell r="I68">
            <v>54500</v>
          </cell>
          <cell r="J68">
            <v>279500</v>
          </cell>
          <cell r="K68">
            <v>103500</v>
          </cell>
          <cell r="L68">
            <v>0</v>
          </cell>
          <cell r="M68">
            <v>560000</v>
          </cell>
          <cell r="N68">
            <v>663500</v>
          </cell>
          <cell r="O68">
            <v>1513900</v>
          </cell>
        </row>
        <row r="69">
          <cell r="D69" t="str">
            <v>４５１号</v>
          </cell>
          <cell r="E69">
            <v>111700</v>
          </cell>
          <cell r="F69">
            <v>364000</v>
          </cell>
          <cell r="G69">
            <v>475700</v>
          </cell>
          <cell r="H69">
            <v>0</v>
          </cell>
          <cell r="I69">
            <v>63500</v>
          </cell>
          <cell r="J69">
            <v>63500</v>
          </cell>
          <cell r="K69">
            <v>36900</v>
          </cell>
          <cell r="L69">
            <v>25000</v>
          </cell>
          <cell r="M69">
            <v>0</v>
          </cell>
          <cell r="N69">
            <v>61900</v>
          </cell>
          <cell r="O69">
            <v>601100</v>
          </cell>
        </row>
        <row r="70">
          <cell r="D70" t="str">
            <v>４５２号</v>
          </cell>
          <cell r="E70">
            <v>239900</v>
          </cell>
          <cell r="F70">
            <v>128000</v>
          </cell>
          <cell r="G70">
            <v>367900</v>
          </cell>
          <cell r="H70">
            <v>0</v>
          </cell>
          <cell r="I70">
            <v>134000</v>
          </cell>
          <cell r="J70">
            <v>134000</v>
          </cell>
          <cell r="K70">
            <v>65400</v>
          </cell>
          <cell r="L70">
            <v>220000</v>
          </cell>
          <cell r="M70">
            <v>0</v>
          </cell>
          <cell r="N70">
            <v>285400</v>
          </cell>
          <cell r="O70">
            <v>787300</v>
          </cell>
        </row>
        <row r="71">
          <cell r="D71" t="str">
            <v>４５３号</v>
          </cell>
          <cell r="E71">
            <v>462300</v>
          </cell>
          <cell r="F71">
            <v>200000</v>
          </cell>
          <cell r="G71">
            <v>662300</v>
          </cell>
          <cell r="H71">
            <v>0</v>
          </cell>
          <cell r="I71">
            <v>211000</v>
          </cell>
          <cell r="J71">
            <v>211000</v>
          </cell>
          <cell r="K71">
            <v>227300</v>
          </cell>
          <cell r="L71">
            <v>0</v>
          </cell>
          <cell r="M71">
            <v>0</v>
          </cell>
          <cell r="N71">
            <v>227300</v>
          </cell>
          <cell r="O71">
            <v>1100600</v>
          </cell>
        </row>
        <row r="72">
          <cell r="D72" t="str">
            <v>合    計</v>
          </cell>
          <cell r="E72">
            <v>8492000</v>
          </cell>
          <cell r="F72">
            <v>5836000</v>
          </cell>
          <cell r="G72">
            <v>14328000</v>
          </cell>
          <cell r="H72">
            <v>1426000</v>
          </cell>
          <cell r="I72">
            <v>2987000</v>
          </cell>
          <cell r="J72">
            <v>4413000</v>
          </cell>
          <cell r="K72">
            <v>2705000</v>
          </cell>
          <cell r="L72">
            <v>465000</v>
          </cell>
          <cell r="M72">
            <v>660000</v>
          </cell>
          <cell r="N72">
            <v>3830000</v>
          </cell>
          <cell r="O72">
            <v>22571000</v>
          </cell>
        </row>
        <row r="73">
          <cell r="E73" t="str">
            <v>OK</v>
          </cell>
          <cell r="F73" t="str">
            <v>OK</v>
          </cell>
          <cell r="G73" t="str">
            <v>OK</v>
          </cell>
          <cell r="H73" t="str">
            <v>OK</v>
          </cell>
          <cell r="I73" t="str">
            <v>OK</v>
          </cell>
          <cell r="J73" t="str">
            <v>OK</v>
          </cell>
          <cell r="K73" t="str">
            <v>OK</v>
          </cell>
          <cell r="L73" t="str">
            <v>OK</v>
          </cell>
          <cell r="M73" t="str">
            <v>OK</v>
          </cell>
          <cell r="N73" t="str">
            <v>OK</v>
          </cell>
          <cell r="O73" t="str">
            <v>OK</v>
          </cell>
        </row>
        <row r="76">
          <cell r="D76" t="str">
            <v>小    樽</v>
          </cell>
        </row>
        <row r="77">
          <cell r="E77" t="str">
            <v>維持費</v>
          </cell>
          <cell r="F77" t="str">
            <v>修繕費</v>
          </cell>
          <cell r="G77" t="str">
            <v>計</v>
          </cell>
          <cell r="H77" t="str">
            <v>１  種</v>
          </cell>
          <cell r="I77" t="str">
            <v>２  種</v>
          </cell>
          <cell r="J77" t="str">
            <v>計</v>
          </cell>
          <cell r="K77" t="str">
            <v xml:space="preserve">  除   雪</v>
          </cell>
          <cell r="L77" t="str">
            <v xml:space="preserve">  防   雪</v>
          </cell>
          <cell r="M77" t="str">
            <v xml:space="preserve">  凍 雪 害</v>
          </cell>
          <cell r="N77" t="str">
            <v xml:space="preserve">    計</v>
          </cell>
          <cell r="O77" t="str">
            <v>合　  計</v>
          </cell>
        </row>
        <row r="78">
          <cell r="D78" t="str">
            <v xml:space="preserve">    ５号</v>
          </cell>
          <cell r="E78">
            <v>1385800</v>
          </cell>
          <cell r="F78">
            <v>1380000</v>
          </cell>
          <cell r="G78">
            <v>2765800</v>
          </cell>
          <cell r="H78">
            <v>715000</v>
          </cell>
          <cell r="I78">
            <v>104400</v>
          </cell>
          <cell r="J78">
            <v>819400</v>
          </cell>
          <cell r="K78">
            <v>490400</v>
          </cell>
          <cell r="L78">
            <v>170000</v>
          </cell>
          <cell r="M78">
            <v>300000</v>
          </cell>
          <cell r="N78">
            <v>960400</v>
          </cell>
          <cell r="O78">
            <v>4545600</v>
          </cell>
        </row>
        <row r="79">
          <cell r="D79" t="str">
            <v>２２９号</v>
          </cell>
          <cell r="E79">
            <v>1527800</v>
          </cell>
          <cell r="F79">
            <v>1227000</v>
          </cell>
          <cell r="G79">
            <v>2754800</v>
          </cell>
          <cell r="H79">
            <v>310000</v>
          </cell>
          <cell r="I79">
            <v>145200</v>
          </cell>
          <cell r="J79">
            <v>455200</v>
          </cell>
          <cell r="K79">
            <v>429400</v>
          </cell>
          <cell r="L79">
            <v>105000</v>
          </cell>
          <cell r="M79">
            <v>0</v>
          </cell>
          <cell r="N79">
            <v>534400</v>
          </cell>
          <cell r="O79">
            <v>3744400</v>
          </cell>
        </row>
        <row r="80">
          <cell r="D80" t="str">
            <v>２３０号</v>
          </cell>
          <cell r="E80">
            <v>229800</v>
          </cell>
          <cell r="F80">
            <v>85000</v>
          </cell>
          <cell r="G80">
            <v>314800</v>
          </cell>
          <cell r="H80">
            <v>696000</v>
          </cell>
          <cell r="I80">
            <v>427500</v>
          </cell>
          <cell r="J80">
            <v>1123500</v>
          </cell>
          <cell r="K80">
            <v>93500</v>
          </cell>
          <cell r="L80">
            <v>60000</v>
          </cell>
          <cell r="M80">
            <v>0</v>
          </cell>
          <cell r="N80">
            <v>153500</v>
          </cell>
          <cell r="O80">
            <v>1591800</v>
          </cell>
        </row>
        <row r="81">
          <cell r="D81" t="str">
            <v>２７６号</v>
          </cell>
          <cell r="E81">
            <v>274900</v>
          </cell>
          <cell r="F81">
            <v>165000</v>
          </cell>
          <cell r="G81">
            <v>439900</v>
          </cell>
          <cell r="I81">
            <v>24400</v>
          </cell>
          <cell r="J81">
            <v>24400</v>
          </cell>
          <cell r="K81">
            <v>158700</v>
          </cell>
          <cell r="L81">
            <v>0</v>
          </cell>
          <cell r="M81">
            <v>0</v>
          </cell>
          <cell r="N81">
            <v>158700</v>
          </cell>
          <cell r="O81">
            <v>623000</v>
          </cell>
        </row>
        <row r="82">
          <cell r="D82" t="str">
            <v>３３７号</v>
          </cell>
          <cell r="E82">
            <v>25200</v>
          </cell>
          <cell r="F82">
            <v>0</v>
          </cell>
          <cell r="G82">
            <v>25200</v>
          </cell>
          <cell r="I82">
            <v>1800</v>
          </cell>
          <cell r="J82">
            <v>1800</v>
          </cell>
          <cell r="K82">
            <v>18100</v>
          </cell>
          <cell r="L82">
            <v>0</v>
          </cell>
          <cell r="M82">
            <v>0</v>
          </cell>
          <cell r="N82">
            <v>18100</v>
          </cell>
          <cell r="O82">
            <v>45100</v>
          </cell>
        </row>
        <row r="83">
          <cell r="D83" t="str">
            <v>３９３号</v>
          </cell>
          <cell r="E83">
            <v>306500</v>
          </cell>
          <cell r="F83">
            <v>0</v>
          </cell>
          <cell r="G83">
            <v>306500</v>
          </cell>
          <cell r="I83">
            <v>38700</v>
          </cell>
          <cell r="J83">
            <v>38700</v>
          </cell>
          <cell r="K83">
            <v>114900</v>
          </cell>
          <cell r="L83">
            <v>0</v>
          </cell>
          <cell r="M83">
            <v>0</v>
          </cell>
          <cell r="N83">
            <v>114900</v>
          </cell>
          <cell r="O83">
            <v>460100</v>
          </cell>
        </row>
        <row r="86">
          <cell r="D86" t="str">
            <v>合    計</v>
          </cell>
          <cell r="E86">
            <v>3750000</v>
          </cell>
          <cell r="F86">
            <v>2857000</v>
          </cell>
          <cell r="G86">
            <v>6607000</v>
          </cell>
          <cell r="H86">
            <v>1721000</v>
          </cell>
          <cell r="I86">
            <v>742000</v>
          </cell>
          <cell r="J86">
            <v>2463000</v>
          </cell>
          <cell r="K86">
            <v>1305000</v>
          </cell>
          <cell r="L86">
            <v>335000</v>
          </cell>
          <cell r="M86">
            <v>300000</v>
          </cell>
          <cell r="N86">
            <v>1940000</v>
          </cell>
          <cell r="O86">
            <v>11010000</v>
          </cell>
        </row>
        <row r="87">
          <cell r="E87" t="str">
            <v>OK</v>
          </cell>
          <cell r="F87" t="str">
            <v>OK</v>
          </cell>
          <cell r="G87" t="str">
            <v>OK</v>
          </cell>
          <cell r="H87" t="str">
            <v>OK</v>
          </cell>
          <cell r="I87" t="str">
            <v>OK</v>
          </cell>
          <cell r="J87" t="str">
            <v>OK</v>
          </cell>
          <cell r="K87" t="str">
            <v>OK</v>
          </cell>
          <cell r="L87" t="str">
            <v>OK</v>
          </cell>
          <cell r="M87" t="str">
            <v>OK</v>
          </cell>
          <cell r="N87" t="str">
            <v>OK</v>
          </cell>
          <cell r="O87" t="str">
            <v>OK</v>
          </cell>
        </row>
        <row r="90">
          <cell r="D90" t="str">
            <v>函    館</v>
          </cell>
        </row>
        <row r="91">
          <cell r="E91" t="str">
            <v>維持費</v>
          </cell>
          <cell r="F91" t="str">
            <v>修繕費</v>
          </cell>
          <cell r="G91" t="str">
            <v>計</v>
          </cell>
          <cell r="H91" t="str">
            <v>１  種</v>
          </cell>
          <cell r="I91" t="str">
            <v>２  種</v>
          </cell>
          <cell r="J91" t="str">
            <v>計</v>
          </cell>
          <cell r="K91" t="str">
            <v xml:space="preserve">  除   雪</v>
          </cell>
          <cell r="L91" t="str">
            <v xml:space="preserve">  防   雪</v>
          </cell>
          <cell r="M91" t="str">
            <v xml:space="preserve">  凍 雪 害</v>
          </cell>
          <cell r="N91" t="str">
            <v xml:space="preserve">    計</v>
          </cell>
          <cell r="O91" t="str">
            <v>合　  計</v>
          </cell>
        </row>
        <row r="92">
          <cell r="D92" t="str">
            <v xml:space="preserve">    ５号</v>
          </cell>
          <cell r="E92">
            <v>1164500</v>
          </cell>
          <cell r="F92">
            <v>166000</v>
          </cell>
          <cell r="G92">
            <v>1330500</v>
          </cell>
          <cell r="H92">
            <v>555000</v>
          </cell>
          <cell r="I92">
            <v>155800</v>
          </cell>
          <cell r="J92">
            <v>710800</v>
          </cell>
          <cell r="K92">
            <v>185300</v>
          </cell>
          <cell r="M92">
            <v>0</v>
          </cell>
          <cell r="N92">
            <v>185300</v>
          </cell>
          <cell r="O92">
            <v>2226600</v>
          </cell>
        </row>
        <row r="93">
          <cell r="D93" t="str">
            <v xml:space="preserve">  ３７号</v>
          </cell>
          <cell r="E93">
            <v>94300</v>
          </cell>
          <cell r="F93">
            <v>0</v>
          </cell>
          <cell r="G93">
            <v>94300</v>
          </cell>
          <cell r="H93">
            <v>0</v>
          </cell>
          <cell r="I93">
            <v>6900</v>
          </cell>
          <cell r="J93">
            <v>6900</v>
          </cell>
          <cell r="K93">
            <v>13200</v>
          </cell>
          <cell r="M93">
            <v>0</v>
          </cell>
          <cell r="N93">
            <v>13200</v>
          </cell>
          <cell r="O93">
            <v>114400</v>
          </cell>
        </row>
        <row r="94">
          <cell r="D94" t="str">
            <v>２２７号</v>
          </cell>
          <cell r="E94">
            <v>594600</v>
          </cell>
          <cell r="F94">
            <v>122000</v>
          </cell>
          <cell r="G94">
            <v>716600</v>
          </cell>
          <cell r="H94">
            <v>160000</v>
          </cell>
          <cell r="I94">
            <v>47200</v>
          </cell>
          <cell r="J94">
            <v>207200</v>
          </cell>
          <cell r="K94">
            <v>115500</v>
          </cell>
          <cell r="M94">
            <v>100000</v>
          </cell>
          <cell r="N94">
            <v>215500</v>
          </cell>
          <cell r="O94">
            <v>1139300</v>
          </cell>
        </row>
        <row r="95">
          <cell r="D95" t="str">
            <v>２２８号</v>
          </cell>
          <cell r="E95">
            <v>986000</v>
          </cell>
          <cell r="F95">
            <v>853000</v>
          </cell>
          <cell r="G95">
            <v>1839000</v>
          </cell>
          <cell r="H95">
            <v>210000</v>
          </cell>
          <cell r="I95">
            <v>155000</v>
          </cell>
          <cell r="J95">
            <v>365000</v>
          </cell>
          <cell r="K95">
            <v>154500</v>
          </cell>
          <cell r="M95">
            <v>0</v>
          </cell>
          <cell r="N95">
            <v>154500</v>
          </cell>
          <cell r="O95">
            <v>2358500</v>
          </cell>
        </row>
        <row r="96">
          <cell r="D96" t="str">
            <v>２２９号</v>
          </cell>
          <cell r="E96">
            <v>570700</v>
          </cell>
          <cell r="F96">
            <v>1173000</v>
          </cell>
          <cell r="G96">
            <v>1743700</v>
          </cell>
          <cell r="H96">
            <v>0</v>
          </cell>
          <cell r="I96">
            <v>63600</v>
          </cell>
          <cell r="J96">
            <v>63600</v>
          </cell>
          <cell r="K96">
            <v>94200</v>
          </cell>
          <cell r="M96">
            <v>720000</v>
          </cell>
          <cell r="N96">
            <v>814200</v>
          </cell>
          <cell r="O96">
            <v>2621500</v>
          </cell>
        </row>
        <row r="97">
          <cell r="D97" t="str">
            <v>２３０号</v>
          </cell>
          <cell r="E97">
            <v>234500</v>
          </cell>
          <cell r="F97">
            <v>47000</v>
          </cell>
          <cell r="G97">
            <v>281500</v>
          </cell>
          <cell r="H97">
            <v>98000</v>
          </cell>
          <cell r="I97">
            <v>24300</v>
          </cell>
          <cell r="J97">
            <v>122300</v>
          </cell>
          <cell r="K97">
            <v>42900</v>
          </cell>
          <cell r="M97">
            <v>0</v>
          </cell>
          <cell r="N97">
            <v>42900</v>
          </cell>
          <cell r="O97">
            <v>446700</v>
          </cell>
        </row>
        <row r="98">
          <cell r="D98" t="str">
            <v>２７７号</v>
          </cell>
          <cell r="E98">
            <v>221800</v>
          </cell>
          <cell r="F98">
            <v>153000</v>
          </cell>
          <cell r="G98">
            <v>374800</v>
          </cell>
          <cell r="H98">
            <v>0</v>
          </cell>
          <cell r="I98">
            <v>11400</v>
          </cell>
          <cell r="J98">
            <v>11400</v>
          </cell>
          <cell r="K98">
            <v>50200</v>
          </cell>
          <cell r="L98">
            <v>30000</v>
          </cell>
          <cell r="M98">
            <v>0</v>
          </cell>
          <cell r="N98">
            <v>80200</v>
          </cell>
          <cell r="O98">
            <v>466400</v>
          </cell>
        </row>
        <row r="99">
          <cell r="D99" t="str">
            <v>２７８号</v>
          </cell>
          <cell r="E99">
            <v>910500</v>
          </cell>
          <cell r="F99">
            <v>467000</v>
          </cell>
          <cell r="G99">
            <v>1377500</v>
          </cell>
          <cell r="H99">
            <v>85000</v>
          </cell>
          <cell r="I99">
            <v>65600</v>
          </cell>
          <cell r="J99">
            <v>150600</v>
          </cell>
          <cell r="K99">
            <v>97400</v>
          </cell>
          <cell r="M99">
            <v>0</v>
          </cell>
          <cell r="N99">
            <v>97400</v>
          </cell>
          <cell r="O99">
            <v>1625500</v>
          </cell>
        </row>
        <row r="100">
          <cell r="D100" t="str">
            <v>２７９号</v>
          </cell>
          <cell r="E100">
            <v>63100</v>
          </cell>
          <cell r="F100">
            <v>0</v>
          </cell>
          <cell r="G100">
            <v>63100</v>
          </cell>
          <cell r="H100">
            <v>20000</v>
          </cell>
          <cell r="I100">
            <v>1200</v>
          </cell>
          <cell r="J100">
            <v>21200</v>
          </cell>
          <cell r="K100">
            <v>6800</v>
          </cell>
          <cell r="M100">
            <v>0</v>
          </cell>
          <cell r="N100">
            <v>6800</v>
          </cell>
          <cell r="O100">
            <v>91100</v>
          </cell>
        </row>
        <row r="103">
          <cell r="D103" t="str">
            <v>合    計</v>
          </cell>
          <cell r="E103">
            <v>4840000</v>
          </cell>
          <cell r="F103">
            <v>2981000</v>
          </cell>
          <cell r="G103">
            <v>7821000</v>
          </cell>
          <cell r="H103">
            <v>1128000</v>
          </cell>
          <cell r="I103">
            <v>531000</v>
          </cell>
          <cell r="J103">
            <v>1659000</v>
          </cell>
          <cell r="K103">
            <v>760000</v>
          </cell>
          <cell r="L103">
            <v>30000</v>
          </cell>
          <cell r="M103">
            <v>820000</v>
          </cell>
          <cell r="N103">
            <v>1610000</v>
          </cell>
          <cell r="O103">
            <v>11090000</v>
          </cell>
        </row>
        <row r="104">
          <cell r="E104" t="str">
            <v>OK</v>
          </cell>
          <cell r="F104" t="str">
            <v>OK</v>
          </cell>
          <cell r="G104" t="str">
            <v>OK</v>
          </cell>
          <cell r="H104" t="str">
            <v>OK</v>
          </cell>
          <cell r="I104" t="str">
            <v>OK</v>
          </cell>
          <cell r="J104" t="str">
            <v>OK</v>
          </cell>
          <cell r="K104" t="str">
            <v>OK</v>
          </cell>
          <cell r="L104" t="str">
            <v>OK</v>
          </cell>
          <cell r="M104" t="str">
            <v>OK</v>
          </cell>
          <cell r="N104" t="str">
            <v>OK</v>
          </cell>
          <cell r="O104" t="str">
            <v>OK</v>
          </cell>
        </row>
        <row r="107">
          <cell r="D107" t="str">
            <v>室    蘭</v>
          </cell>
        </row>
        <row r="108">
          <cell r="E108" t="str">
            <v>維持費</v>
          </cell>
          <cell r="F108" t="str">
            <v>修繕費</v>
          </cell>
          <cell r="G108" t="str">
            <v>計</v>
          </cell>
          <cell r="H108" t="str">
            <v>１  種</v>
          </cell>
          <cell r="I108" t="str">
            <v>２  種</v>
          </cell>
          <cell r="J108" t="str">
            <v>計</v>
          </cell>
          <cell r="K108" t="str">
            <v xml:space="preserve">  除   雪</v>
          </cell>
          <cell r="L108" t="str">
            <v xml:space="preserve">  防   雪</v>
          </cell>
          <cell r="M108" t="str">
            <v xml:space="preserve">  凍 雪 害</v>
          </cell>
          <cell r="N108" t="str">
            <v xml:space="preserve">    計</v>
          </cell>
          <cell r="O108" t="str">
            <v>合　  計</v>
          </cell>
        </row>
        <row r="109">
          <cell r="D109" t="str">
            <v xml:space="preserve">  ３６号</v>
          </cell>
          <cell r="E109">
            <v>936800</v>
          </cell>
          <cell r="F109">
            <v>671000</v>
          </cell>
          <cell r="G109">
            <v>1607800</v>
          </cell>
          <cell r="H109">
            <v>170000</v>
          </cell>
          <cell r="I109">
            <v>78000</v>
          </cell>
          <cell r="J109">
            <v>248000</v>
          </cell>
          <cell r="K109">
            <v>100600</v>
          </cell>
          <cell r="N109">
            <v>100600</v>
          </cell>
          <cell r="O109">
            <v>1956400</v>
          </cell>
        </row>
        <row r="110">
          <cell r="D110" t="str">
            <v xml:space="preserve">  ３７号</v>
          </cell>
          <cell r="E110">
            <v>586500</v>
          </cell>
          <cell r="F110">
            <v>0</v>
          </cell>
          <cell r="G110">
            <v>586500</v>
          </cell>
          <cell r="H110">
            <v>75000</v>
          </cell>
          <cell r="I110">
            <v>23900</v>
          </cell>
          <cell r="J110">
            <v>98900</v>
          </cell>
          <cell r="K110">
            <v>98700</v>
          </cell>
          <cell r="N110">
            <v>98700</v>
          </cell>
          <cell r="O110">
            <v>784100</v>
          </cell>
        </row>
        <row r="111">
          <cell r="D111" t="str">
            <v>２３０号</v>
          </cell>
          <cell r="E111">
            <v>171600</v>
          </cell>
          <cell r="F111">
            <v>100000</v>
          </cell>
          <cell r="G111">
            <v>271600</v>
          </cell>
          <cell r="H111">
            <v>0</v>
          </cell>
          <cell r="I111">
            <v>10600</v>
          </cell>
          <cell r="J111">
            <v>10600</v>
          </cell>
          <cell r="K111">
            <v>30200</v>
          </cell>
          <cell r="L111">
            <v>15000</v>
          </cell>
          <cell r="N111">
            <v>45200</v>
          </cell>
          <cell r="O111">
            <v>327400</v>
          </cell>
        </row>
        <row r="112">
          <cell r="D112" t="str">
            <v>２３４号</v>
          </cell>
          <cell r="E112">
            <v>285800</v>
          </cell>
          <cell r="F112">
            <v>130000</v>
          </cell>
          <cell r="G112">
            <v>415800</v>
          </cell>
          <cell r="H112">
            <v>0</v>
          </cell>
          <cell r="I112">
            <v>19500</v>
          </cell>
          <cell r="J112">
            <v>19500</v>
          </cell>
          <cell r="K112">
            <v>18700</v>
          </cell>
          <cell r="N112">
            <v>18700</v>
          </cell>
          <cell r="O112">
            <v>454000</v>
          </cell>
        </row>
        <row r="113">
          <cell r="D113" t="str">
            <v>２３５号</v>
          </cell>
          <cell r="E113">
            <v>575800</v>
          </cell>
          <cell r="F113">
            <v>75000</v>
          </cell>
          <cell r="G113">
            <v>650800</v>
          </cell>
          <cell r="H113">
            <v>455000</v>
          </cell>
          <cell r="I113">
            <v>84600</v>
          </cell>
          <cell r="J113">
            <v>539600</v>
          </cell>
          <cell r="K113">
            <v>74200</v>
          </cell>
          <cell r="N113">
            <v>74200</v>
          </cell>
          <cell r="O113">
            <v>1264600</v>
          </cell>
        </row>
        <row r="114">
          <cell r="D114" t="str">
            <v>２３６号</v>
          </cell>
          <cell r="E114">
            <v>172200</v>
          </cell>
          <cell r="F114">
            <v>0</v>
          </cell>
          <cell r="G114">
            <v>172200</v>
          </cell>
          <cell r="H114">
            <v>0</v>
          </cell>
          <cell r="I114">
            <v>5100</v>
          </cell>
          <cell r="J114">
            <v>5100</v>
          </cell>
          <cell r="K114">
            <v>20500</v>
          </cell>
          <cell r="N114">
            <v>20500</v>
          </cell>
          <cell r="O114">
            <v>197800</v>
          </cell>
        </row>
        <row r="115">
          <cell r="D115" t="str">
            <v>２３７号</v>
          </cell>
          <cell r="E115">
            <v>417200</v>
          </cell>
          <cell r="F115">
            <v>170000</v>
          </cell>
          <cell r="G115">
            <v>587200</v>
          </cell>
          <cell r="H115">
            <v>94000</v>
          </cell>
          <cell r="I115">
            <v>25400</v>
          </cell>
          <cell r="J115">
            <v>119400</v>
          </cell>
          <cell r="K115">
            <v>34500</v>
          </cell>
          <cell r="N115">
            <v>34500</v>
          </cell>
          <cell r="O115">
            <v>741100</v>
          </cell>
        </row>
        <row r="116">
          <cell r="D116" t="str">
            <v>２７４号</v>
          </cell>
          <cell r="E116">
            <v>458800</v>
          </cell>
          <cell r="F116">
            <v>585000</v>
          </cell>
          <cell r="G116">
            <v>1043800</v>
          </cell>
          <cell r="H116">
            <v>200000</v>
          </cell>
          <cell r="I116">
            <v>40100</v>
          </cell>
          <cell r="J116">
            <v>240100</v>
          </cell>
          <cell r="K116">
            <v>100200</v>
          </cell>
          <cell r="N116">
            <v>100200</v>
          </cell>
          <cell r="O116">
            <v>1384100</v>
          </cell>
        </row>
        <row r="117">
          <cell r="D117" t="str">
            <v>２７６号</v>
          </cell>
          <cell r="E117">
            <v>281000</v>
          </cell>
          <cell r="F117">
            <v>55000</v>
          </cell>
          <cell r="G117">
            <v>336000</v>
          </cell>
          <cell r="H117">
            <v>0</v>
          </cell>
          <cell r="I117">
            <v>8800</v>
          </cell>
          <cell r="J117">
            <v>8800</v>
          </cell>
          <cell r="K117">
            <v>19900</v>
          </cell>
          <cell r="L117">
            <v>120000</v>
          </cell>
          <cell r="N117">
            <v>139900</v>
          </cell>
          <cell r="O117">
            <v>484700</v>
          </cell>
        </row>
        <row r="118">
          <cell r="D118" t="str">
            <v>３３６号</v>
          </cell>
          <cell r="E118">
            <v>564900</v>
          </cell>
          <cell r="F118">
            <v>1500000</v>
          </cell>
          <cell r="G118">
            <v>2064900</v>
          </cell>
          <cell r="H118">
            <v>0</v>
          </cell>
          <cell r="I118">
            <v>176500</v>
          </cell>
          <cell r="J118">
            <v>176500</v>
          </cell>
          <cell r="K118">
            <v>18800</v>
          </cell>
          <cell r="N118">
            <v>18800</v>
          </cell>
          <cell r="O118">
            <v>2260200</v>
          </cell>
        </row>
        <row r="119">
          <cell r="D119" t="str">
            <v>４５３号</v>
          </cell>
          <cell r="E119">
            <v>259400</v>
          </cell>
          <cell r="F119">
            <v>270000</v>
          </cell>
          <cell r="G119">
            <v>529400</v>
          </cell>
          <cell r="H119">
            <v>123000</v>
          </cell>
          <cell r="I119">
            <v>32500</v>
          </cell>
          <cell r="J119">
            <v>155500</v>
          </cell>
          <cell r="K119">
            <v>28700</v>
          </cell>
          <cell r="L119">
            <v>10000</v>
          </cell>
          <cell r="N119">
            <v>38700</v>
          </cell>
          <cell r="O119">
            <v>723600</v>
          </cell>
        </row>
        <row r="121">
          <cell r="D121" t="str">
            <v>合    計</v>
          </cell>
          <cell r="E121">
            <v>4710000</v>
          </cell>
          <cell r="F121">
            <v>3556000</v>
          </cell>
          <cell r="G121">
            <v>8266000</v>
          </cell>
          <cell r="H121">
            <v>1117000</v>
          </cell>
          <cell r="I121">
            <v>505000</v>
          </cell>
          <cell r="J121">
            <v>1622000</v>
          </cell>
          <cell r="K121">
            <v>545000</v>
          </cell>
          <cell r="L121">
            <v>145000</v>
          </cell>
          <cell r="M121">
            <v>0</v>
          </cell>
          <cell r="N121">
            <v>690000</v>
          </cell>
          <cell r="O121">
            <v>10578000</v>
          </cell>
        </row>
        <row r="122">
          <cell r="E122" t="str">
            <v>OK</v>
          </cell>
          <cell r="F122" t="str">
            <v>OK</v>
          </cell>
          <cell r="G122" t="str">
            <v>OK</v>
          </cell>
          <cell r="H122" t="str">
            <v>OK</v>
          </cell>
          <cell r="I122" t="str">
            <v>OK</v>
          </cell>
          <cell r="J122" t="str">
            <v>OK</v>
          </cell>
          <cell r="K122" t="str">
            <v>OK</v>
          </cell>
          <cell r="L122" t="str">
            <v>OK</v>
          </cell>
          <cell r="M122" t="str">
            <v>OK</v>
          </cell>
          <cell r="N122" t="str">
            <v>OK</v>
          </cell>
          <cell r="O122" t="str">
            <v>OK</v>
          </cell>
        </row>
        <row r="125">
          <cell r="D125" t="str">
            <v>旭    川</v>
          </cell>
        </row>
        <row r="126">
          <cell r="E126" t="str">
            <v>維持費</v>
          </cell>
          <cell r="F126" t="str">
            <v>修繕費</v>
          </cell>
          <cell r="G126" t="str">
            <v>計</v>
          </cell>
          <cell r="H126" t="str">
            <v>１  種</v>
          </cell>
          <cell r="I126" t="str">
            <v>２  種</v>
          </cell>
          <cell r="J126" t="str">
            <v>計</v>
          </cell>
          <cell r="K126" t="str">
            <v xml:space="preserve">  除   雪</v>
          </cell>
          <cell r="L126" t="str">
            <v xml:space="preserve">  防   雪</v>
          </cell>
          <cell r="M126" t="str">
            <v xml:space="preserve">  凍 雪 害</v>
          </cell>
          <cell r="N126" t="str">
            <v xml:space="preserve">    計</v>
          </cell>
          <cell r="O126" t="str">
            <v>合　  計</v>
          </cell>
        </row>
        <row r="127">
          <cell r="D127" t="str">
            <v xml:space="preserve">  １２号</v>
          </cell>
          <cell r="E127">
            <v>365000</v>
          </cell>
          <cell r="F127">
            <v>0</v>
          </cell>
          <cell r="G127">
            <v>365000</v>
          </cell>
          <cell r="H127">
            <v>0</v>
          </cell>
          <cell r="I127">
            <v>28700</v>
          </cell>
          <cell r="J127">
            <v>28700</v>
          </cell>
          <cell r="K127">
            <v>172100</v>
          </cell>
          <cell r="L127">
            <v>160000</v>
          </cell>
          <cell r="N127">
            <v>332100</v>
          </cell>
          <cell r="O127">
            <v>725800</v>
          </cell>
        </row>
        <row r="128">
          <cell r="D128" t="str">
            <v xml:space="preserve">  ３８号</v>
          </cell>
          <cell r="E128">
            <v>439000</v>
          </cell>
          <cell r="F128">
            <v>725000</v>
          </cell>
          <cell r="G128">
            <v>1164000</v>
          </cell>
          <cell r="H128">
            <v>130000</v>
          </cell>
          <cell r="I128">
            <v>21300</v>
          </cell>
          <cell r="J128">
            <v>151300</v>
          </cell>
          <cell r="K128">
            <v>88100</v>
          </cell>
          <cell r="L128">
            <v>30000</v>
          </cell>
          <cell r="N128">
            <v>118100</v>
          </cell>
          <cell r="O128">
            <v>1433400</v>
          </cell>
        </row>
        <row r="129">
          <cell r="D129" t="str">
            <v xml:space="preserve">  ３９号</v>
          </cell>
          <cell r="E129">
            <v>706000</v>
          </cell>
          <cell r="F129">
            <v>955000</v>
          </cell>
          <cell r="G129">
            <v>1661000</v>
          </cell>
          <cell r="H129">
            <v>390000</v>
          </cell>
          <cell r="I129">
            <v>49500</v>
          </cell>
          <cell r="J129">
            <v>439500</v>
          </cell>
          <cell r="K129">
            <v>185400</v>
          </cell>
          <cell r="L129">
            <v>65000</v>
          </cell>
          <cell r="N129">
            <v>250400</v>
          </cell>
          <cell r="O129">
            <v>2350900</v>
          </cell>
        </row>
        <row r="130">
          <cell r="D130" t="str">
            <v xml:space="preserve">  ４０号</v>
          </cell>
          <cell r="E130">
            <v>961000</v>
          </cell>
          <cell r="F130">
            <v>575000</v>
          </cell>
          <cell r="G130">
            <v>1536000</v>
          </cell>
          <cell r="H130">
            <v>730000</v>
          </cell>
          <cell r="I130">
            <v>156000</v>
          </cell>
          <cell r="J130">
            <v>886000</v>
          </cell>
          <cell r="K130">
            <v>321700</v>
          </cell>
          <cell r="L130">
            <v>110000</v>
          </cell>
          <cell r="M130">
            <v>400000</v>
          </cell>
          <cell r="N130">
            <v>831700</v>
          </cell>
          <cell r="O130">
            <v>3253700</v>
          </cell>
        </row>
        <row r="131">
          <cell r="D131" t="str">
            <v>２３７号</v>
          </cell>
          <cell r="E131">
            <v>672000</v>
          </cell>
          <cell r="F131">
            <v>30000</v>
          </cell>
          <cell r="G131">
            <v>702000</v>
          </cell>
          <cell r="H131">
            <v>270000</v>
          </cell>
          <cell r="I131">
            <v>59300</v>
          </cell>
          <cell r="J131">
            <v>329300</v>
          </cell>
          <cell r="K131">
            <v>118600</v>
          </cell>
          <cell r="L131">
            <v>65000</v>
          </cell>
          <cell r="M131">
            <v>60000</v>
          </cell>
          <cell r="N131">
            <v>243600</v>
          </cell>
          <cell r="O131">
            <v>1274900</v>
          </cell>
        </row>
        <row r="132">
          <cell r="D132" t="str">
            <v>２３９号</v>
          </cell>
          <cell r="E132">
            <v>203000</v>
          </cell>
          <cell r="F132">
            <v>237000</v>
          </cell>
          <cell r="G132">
            <v>440000</v>
          </cell>
          <cell r="H132">
            <v>250000</v>
          </cell>
          <cell r="I132">
            <v>22400</v>
          </cell>
          <cell r="J132">
            <v>272400</v>
          </cell>
          <cell r="K132">
            <v>66800</v>
          </cell>
          <cell r="M132">
            <v>0</v>
          </cell>
          <cell r="N132">
            <v>66800</v>
          </cell>
          <cell r="O132">
            <v>779200</v>
          </cell>
        </row>
        <row r="133">
          <cell r="D133" t="str">
            <v>２７３号</v>
          </cell>
          <cell r="E133">
            <v>325000</v>
          </cell>
          <cell r="F133">
            <v>50000</v>
          </cell>
          <cell r="G133">
            <v>375000</v>
          </cell>
          <cell r="H133">
            <v>0</v>
          </cell>
          <cell r="I133">
            <v>22800</v>
          </cell>
          <cell r="J133">
            <v>22800</v>
          </cell>
          <cell r="K133">
            <v>45800</v>
          </cell>
          <cell r="M133">
            <v>0</v>
          </cell>
          <cell r="N133">
            <v>45800</v>
          </cell>
          <cell r="O133">
            <v>443600</v>
          </cell>
        </row>
        <row r="134">
          <cell r="D134" t="str">
            <v>２７５号</v>
          </cell>
          <cell r="E134">
            <v>110000</v>
          </cell>
          <cell r="F134">
            <v>0</v>
          </cell>
          <cell r="G134">
            <v>110000</v>
          </cell>
          <cell r="H134">
            <v>0</v>
          </cell>
          <cell r="I134">
            <v>41900</v>
          </cell>
          <cell r="J134">
            <v>41900</v>
          </cell>
          <cell r="K134">
            <v>35400</v>
          </cell>
          <cell r="M134">
            <v>0</v>
          </cell>
          <cell r="N134">
            <v>35400</v>
          </cell>
          <cell r="O134">
            <v>187300</v>
          </cell>
        </row>
        <row r="135">
          <cell r="D135" t="str">
            <v>３３３号</v>
          </cell>
          <cell r="E135">
            <v>31000</v>
          </cell>
          <cell r="F135">
            <v>0</v>
          </cell>
          <cell r="G135">
            <v>31000</v>
          </cell>
          <cell r="H135">
            <v>0</v>
          </cell>
          <cell r="I135">
            <v>1600</v>
          </cell>
          <cell r="J135">
            <v>1600</v>
          </cell>
          <cell r="K135">
            <v>11900</v>
          </cell>
          <cell r="M135">
            <v>0</v>
          </cell>
          <cell r="N135">
            <v>11900</v>
          </cell>
          <cell r="O135">
            <v>44500</v>
          </cell>
        </row>
        <row r="136">
          <cell r="D136" t="str">
            <v>４５２号</v>
          </cell>
          <cell r="E136">
            <v>48000</v>
          </cell>
          <cell r="F136">
            <v>90000</v>
          </cell>
          <cell r="G136">
            <v>138000</v>
          </cell>
          <cell r="H136">
            <v>0</v>
          </cell>
          <cell r="I136">
            <v>3500</v>
          </cell>
          <cell r="J136">
            <v>3500</v>
          </cell>
          <cell r="K136">
            <v>14200</v>
          </cell>
          <cell r="M136">
            <v>0</v>
          </cell>
          <cell r="N136">
            <v>14200</v>
          </cell>
          <cell r="O136">
            <v>155700</v>
          </cell>
        </row>
        <row r="138">
          <cell r="D138" t="str">
            <v>合    計</v>
          </cell>
          <cell r="E138">
            <v>3860000</v>
          </cell>
          <cell r="F138">
            <v>2662000</v>
          </cell>
          <cell r="G138">
            <v>6522000</v>
          </cell>
          <cell r="H138">
            <v>1770000</v>
          </cell>
          <cell r="I138">
            <v>407000</v>
          </cell>
          <cell r="J138">
            <v>2177000</v>
          </cell>
          <cell r="K138">
            <v>1060000</v>
          </cell>
          <cell r="L138">
            <v>430000</v>
          </cell>
          <cell r="M138">
            <v>460000</v>
          </cell>
          <cell r="N138">
            <v>1950000</v>
          </cell>
          <cell r="O138">
            <v>10649000</v>
          </cell>
        </row>
        <row r="139">
          <cell r="E139" t="str">
            <v>OK</v>
          </cell>
          <cell r="F139" t="str">
            <v>OK</v>
          </cell>
          <cell r="G139" t="str">
            <v>OK</v>
          </cell>
          <cell r="H139" t="str">
            <v>OK</v>
          </cell>
          <cell r="I139" t="str">
            <v>OK</v>
          </cell>
          <cell r="J139" t="str">
            <v>OK</v>
          </cell>
          <cell r="K139" t="str">
            <v>OK</v>
          </cell>
          <cell r="L139" t="str">
            <v>OK</v>
          </cell>
          <cell r="M139" t="str">
            <v>OK</v>
          </cell>
          <cell r="N139" t="str">
            <v>OK</v>
          </cell>
          <cell r="O139" t="str">
            <v>OK</v>
          </cell>
        </row>
        <row r="142">
          <cell r="D142" t="str">
            <v>留    萌</v>
          </cell>
        </row>
        <row r="143">
          <cell r="E143" t="str">
            <v>維持費</v>
          </cell>
          <cell r="F143" t="str">
            <v>修繕費</v>
          </cell>
          <cell r="G143" t="str">
            <v>計</v>
          </cell>
          <cell r="H143" t="str">
            <v>１  種</v>
          </cell>
          <cell r="I143" t="str">
            <v>２  種</v>
          </cell>
          <cell r="J143" t="str">
            <v>計</v>
          </cell>
          <cell r="K143" t="str">
            <v xml:space="preserve">  除   雪</v>
          </cell>
          <cell r="L143" t="str">
            <v xml:space="preserve">  防   雪</v>
          </cell>
          <cell r="M143" t="str">
            <v xml:space="preserve">  凍 雪 害</v>
          </cell>
          <cell r="N143" t="str">
            <v xml:space="preserve">    計</v>
          </cell>
          <cell r="O143" t="str">
            <v>合　  計</v>
          </cell>
        </row>
        <row r="144">
          <cell r="D144" t="str">
            <v xml:space="preserve">  ４０号</v>
          </cell>
          <cell r="E144">
            <v>233600</v>
          </cell>
          <cell r="F144">
            <v>48000</v>
          </cell>
          <cell r="G144">
            <v>281600</v>
          </cell>
          <cell r="H144">
            <v>0</v>
          </cell>
          <cell r="I144">
            <v>10000</v>
          </cell>
          <cell r="J144">
            <v>10000</v>
          </cell>
          <cell r="K144">
            <v>59900</v>
          </cell>
          <cell r="L144">
            <v>145000</v>
          </cell>
          <cell r="M144">
            <v>0</v>
          </cell>
          <cell r="N144">
            <v>204900</v>
          </cell>
          <cell r="O144">
            <v>496500</v>
          </cell>
        </row>
        <row r="145">
          <cell r="D145" t="str">
            <v>２３１号</v>
          </cell>
          <cell r="E145">
            <v>263800</v>
          </cell>
          <cell r="F145">
            <v>453000</v>
          </cell>
          <cell r="G145">
            <v>716800</v>
          </cell>
          <cell r="H145">
            <v>15000</v>
          </cell>
          <cell r="I145">
            <v>153100</v>
          </cell>
          <cell r="J145">
            <v>168100</v>
          </cell>
          <cell r="K145">
            <v>70400</v>
          </cell>
          <cell r="L145">
            <v>0</v>
          </cell>
          <cell r="M145">
            <v>0</v>
          </cell>
          <cell r="N145">
            <v>70400</v>
          </cell>
          <cell r="O145">
            <v>955300</v>
          </cell>
        </row>
        <row r="146">
          <cell r="D146" t="str">
            <v>２３２号</v>
          </cell>
          <cell r="E146">
            <v>840800</v>
          </cell>
          <cell r="F146">
            <v>245000</v>
          </cell>
          <cell r="G146">
            <v>1085800</v>
          </cell>
          <cell r="H146">
            <v>0</v>
          </cell>
          <cell r="I146">
            <v>101400</v>
          </cell>
          <cell r="J146">
            <v>101400</v>
          </cell>
          <cell r="K146">
            <v>222000</v>
          </cell>
          <cell r="L146">
            <v>230000</v>
          </cell>
          <cell r="M146">
            <v>0</v>
          </cell>
          <cell r="N146">
            <v>452000</v>
          </cell>
          <cell r="O146">
            <v>1639200</v>
          </cell>
        </row>
        <row r="147">
          <cell r="D147" t="str">
            <v>２３３号</v>
          </cell>
          <cell r="E147">
            <v>149100</v>
          </cell>
          <cell r="F147">
            <v>142000</v>
          </cell>
          <cell r="G147">
            <v>291100</v>
          </cell>
          <cell r="H147">
            <v>246000</v>
          </cell>
          <cell r="I147">
            <v>7600</v>
          </cell>
          <cell r="J147">
            <v>253600</v>
          </cell>
          <cell r="K147">
            <v>38500</v>
          </cell>
          <cell r="L147">
            <v>0</v>
          </cell>
          <cell r="M147">
            <v>0</v>
          </cell>
          <cell r="N147">
            <v>38500</v>
          </cell>
          <cell r="O147">
            <v>583200</v>
          </cell>
        </row>
        <row r="148">
          <cell r="D148" t="str">
            <v>２３９号</v>
          </cell>
          <cell r="E148">
            <v>302700</v>
          </cell>
          <cell r="F148">
            <v>167000</v>
          </cell>
          <cell r="G148">
            <v>469700</v>
          </cell>
          <cell r="H148">
            <v>0</v>
          </cell>
          <cell r="I148">
            <v>12900</v>
          </cell>
          <cell r="J148">
            <v>12900</v>
          </cell>
          <cell r="K148">
            <v>79200</v>
          </cell>
          <cell r="L148">
            <v>45000</v>
          </cell>
          <cell r="N148">
            <v>124200</v>
          </cell>
          <cell r="O148">
            <v>606800</v>
          </cell>
        </row>
        <row r="151">
          <cell r="D151" t="str">
            <v>合    計</v>
          </cell>
          <cell r="E151">
            <v>1790000</v>
          </cell>
          <cell r="F151">
            <v>1055000</v>
          </cell>
          <cell r="G151">
            <v>2845000</v>
          </cell>
          <cell r="H151">
            <v>261000</v>
          </cell>
          <cell r="I151">
            <v>285000</v>
          </cell>
          <cell r="J151">
            <v>546000</v>
          </cell>
          <cell r="K151">
            <v>470000</v>
          </cell>
          <cell r="L151">
            <v>420000</v>
          </cell>
          <cell r="M151">
            <v>0</v>
          </cell>
          <cell r="N151">
            <v>890000</v>
          </cell>
          <cell r="O151">
            <v>4281000</v>
          </cell>
        </row>
        <row r="152">
          <cell r="E152" t="str">
            <v>OK</v>
          </cell>
          <cell r="F152" t="str">
            <v>OK</v>
          </cell>
          <cell r="G152" t="str">
            <v>OK</v>
          </cell>
          <cell r="H152" t="str">
            <v>OK</v>
          </cell>
          <cell r="I152" t="str">
            <v>OK</v>
          </cell>
          <cell r="J152" t="str">
            <v>OK</v>
          </cell>
          <cell r="K152" t="str">
            <v>OK</v>
          </cell>
          <cell r="L152" t="str">
            <v>OK</v>
          </cell>
          <cell r="M152" t="str">
            <v>OK</v>
          </cell>
          <cell r="N152" t="str">
            <v>OK</v>
          </cell>
          <cell r="O152" t="str">
            <v>OK</v>
          </cell>
        </row>
        <row r="155">
          <cell r="D155" t="str">
            <v>稚    内</v>
          </cell>
        </row>
        <row r="156">
          <cell r="E156" t="str">
            <v>維持費</v>
          </cell>
          <cell r="F156" t="str">
            <v>修繕費</v>
          </cell>
          <cell r="G156" t="str">
            <v>計</v>
          </cell>
          <cell r="H156" t="str">
            <v>１  種</v>
          </cell>
          <cell r="I156" t="str">
            <v>２  種</v>
          </cell>
          <cell r="J156" t="str">
            <v>計</v>
          </cell>
          <cell r="K156" t="str">
            <v xml:space="preserve">  除   雪</v>
          </cell>
          <cell r="L156" t="str">
            <v xml:space="preserve">  防   雪</v>
          </cell>
          <cell r="M156" t="str">
            <v xml:space="preserve">  凍 雪 害</v>
          </cell>
          <cell r="N156" t="str">
            <v xml:space="preserve">    計</v>
          </cell>
          <cell r="O156" t="str">
            <v>合　  計</v>
          </cell>
        </row>
        <row r="157">
          <cell r="D157" t="str">
            <v xml:space="preserve">  ４０号</v>
          </cell>
          <cell r="E157">
            <v>444000</v>
          </cell>
          <cell r="F157">
            <v>24000</v>
          </cell>
          <cell r="G157">
            <v>468000</v>
          </cell>
          <cell r="H157">
            <v>65000</v>
          </cell>
          <cell r="I157">
            <v>48100</v>
          </cell>
          <cell r="J157">
            <v>113100</v>
          </cell>
          <cell r="K157">
            <v>124000</v>
          </cell>
          <cell r="L157">
            <v>35000</v>
          </cell>
          <cell r="M157">
            <v>0</v>
          </cell>
          <cell r="N157">
            <v>159000</v>
          </cell>
          <cell r="O157">
            <v>740100</v>
          </cell>
        </row>
        <row r="158">
          <cell r="D158" t="str">
            <v>２３８号</v>
          </cell>
          <cell r="E158">
            <v>1324000</v>
          </cell>
          <cell r="F158">
            <v>268000</v>
          </cell>
          <cell r="G158">
            <v>1592000</v>
          </cell>
          <cell r="H158">
            <v>175000</v>
          </cell>
          <cell r="I158">
            <v>140300</v>
          </cell>
          <cell r="J158">
            <v>315300</v>
          </cell>
          <cell r="K158">
            <v>266000</v>
          </cell>
          <cell r="L158">
            <v>360000</v>
          </cell>
          <cell r="M158">
            <v>0</v>
          </cell>
          <cell r="N158">
            <v>626000</v>
          </cell>
          <cell r="O158">
            <v>2533300</v>
          </cell>
        </row>
        <row r="159">
          <cell r="D159" t="str">
            <v>２７５号</v>
          </cell>
          <cell r="E159">
            <v>232000</v>
          </cell>
          <cell r="F159">
            <v>565000</v>
          </cell>
          <cell r="G159">
            <v>797000</v>
          </cell>
          <cell r="H159">
            <v>50000</v>
          </cell>
          <cell r="I159">
            <v>17600</v>
          </cell>
          <cell r="J159">
            <v>67600</v>
          </cell>
          <cell r="K159">
            <v>95000</v>
          </cell>
          <cell r="L159">
            <v>30000</v>
          </cell>
          <cell r="M159">
            <v>0</v>
          </cell>
          <cell r="N159">
            <v>125000</v>
          </cell>
          <cell r="O159">
            <v>989600</v>
          </cell>
        </row>
        <row r="162">
          <cell r="D162" t="str">
            <v>合    計</v>
          </cell>
          <cell r="E162">
            <v>2000000</v>
          </cell>
          <cell r="F162">
            <v>857000</v>
          </cell>
          <cell r="G162">
            <v>2857000</v>
          </cell>
          <cell r="H162">
            <v>290000</v>
          </cell>
          <cell r="I162">
            <v>206000</v>
          </cell>
          <cell r="J162">
            <v>496000</v>
          </cell>
          <cell r="K162">
            <v>485000</v>
          </cell>
          <cell r="L162">
            <v>425000</v>
          </cell>
          <cell r="M162">
            <v>0</v>
          </cell>
          <cell r="N162">
            <v>910000</v>
          </cell>
          <cell r="O162">
            <v>4263000</v>
          </cell>
        </row>
        <row r="163">
          <cell r="E163" t="str">
            <v>OK</v>
          </cell>
          <cell r="F163" t="str">
            <v>OK</v>
          </cell>
          <cell r="G163" t="str">
            <v>OK</v>
          </cell>
          <cell r="H163" t="str">
            <v>OK</v>
          </cell>
          <cell r="I163" t="str">
            <v>OK</v>
          </cell>
          <cell r="J163" t="str">
            <v>OK</v>
          </cell>
          <cell r="K163" t="str">
            <v>OK</v>
          </cell>
          <cell r="L163" t="str">
            <v>OK</v>
          </cell>
          <cell r="M163" t="str">
            <v>OK</v>
          </cell>
          <cell r="N163" t="str">
            <v>OK</v>
          </cell>
          <cell r="O163" t="str">
            <v>OK</v>
          </cell>
        </row>
        <row r="166">
          <cell r="D166" t="str">
            <v>網    走</v>
          </cell>
        </row>
        <row r="167">
          <cell r="E167" t="str">
            <v>維持費</v>
          </cell>
          <cell r="F167" t="str">
            <v>修繕費</v>
          </cell>
          <cell r="G167" t="str">
            <v>計</v>
          </cell>
          <cell r="H167" t="str">
            <v>１  種</v>
          </cell>
          <cell r="I167" t="str">
            <v>２  種</v>
          </cell>
          <cell r="J167" t="str">
            <v>計</v>
          </cell>
          <cell r="K167" t="str">
            <v xml:space="preserve">  除   雪</v>
          </cell>
          <cell r="L167" t="str">
            <v xml:space="preserve">  防   雪</v>
          </cell>
          <cell r="M167" t="str">
            <v xml:space="preserve">  凍 雪 害</v>
          </cell>
          <cell r="N167" t="str">
            <v xml:space="preserve">    計</v>
          </cell>
          <cell r="O167" t="str">
            <v>合　  計</v>
          </cell>
        </row>
        <row r="168">
          <cell r="D168" t="str">
            <v xml:space="preserve">  ３９号</v>
          </cell>
          <cell r="E168">
            <v>880100</v>
          </cell>
          <cell r="F168">
            <v>193000</v>
          </cell>
          <cell r="G168">
            <v>1073100</v>
          </cell>
          <cell r="H168">
            <v>468000</v>
          </cell>
          <cell r="I168">
            <v>335500</v>
          </cell>
          <cell r="J168">
            <v>803500</v>
          </cell>
          <cell r="K168">
            <v>186300</v>
          </cell>
          <cell r="L168">
            <v>30000</v>
          </cell>
          <cell r="M168">
            <v>0</v>
          </cell>
          <cell r="N168">
            <v>216300</v>
          </cell>
          <cell r="O168">
            <v>2092900</v>
          </cell>
        </row>
        <row r="169">
          <cell r="D169" t="str">
            <v>２３８号</v>
          </cell>
          <cell r="E169">
            <v>660300</v>
          </cell>
          <cell r="F169">
            <v>280000</v>
          </cell>
          <cell r="G169">
            <v>940300</v>
          </cell>
          <cell r="H169">
            <v>55000</v>
          </cell>
          <cell r="I169">
            <v>78700</v>
          </cell>
          <cell r="J169">
            <v>133700</v>
          </cell>
          <cell r="K169">
            <v>96400</v>
          </cell>
          <cell r="L169">
            <v>125000</v>
          </cell>
          <cell r="M169">
            <v>0</v>
          </cell>
          <cell r="N169">
            <v>221400</v>
          </cell>
          <cell r="O169">
            <v>1295400</v>
          </cell>
        </row>
        <row r="170">
          <cell r="D170" t="str">
            <v>２３９号</v>
          </cell>
          <cell r="E170">
            <v>146400</v>
          </cell>
          <cell r="F170">
            <v>213000</v>
          </cell>
          <cell r="G170">
            <v>359400</v>
          </cell>
          <cell r="H170">
            <v>0</v>
          </cell>
          <cell r="I170">
            <v>10800</v>
          </cell>
          <cell r="J170">
            <v>10800</v>
          </cell>
          <cell r="K170">
            <v>21500</v>
          </cell>
          <cell r="L170">
            <v>0</v>
          </cell>
          <cell r="M170">
            <v>0</v>
          </cell>
          <cell r="N170">
            <v>21500</v>
          </cell>
          <cell r="O170">
            <v>391700</v>
          </cell>
        </row>
        <row r="171">
          <cell r="D171" t="str">
            <v>２４０号</v>
          </cell>
          <cell r="E171">
            <v>187000</v>
          </cell>
          <cell r="F171">
            <v>110000</v>
          </cell>
          <cell r="G171">
            <v>297000</v>
          </cell>
          <cell r="H171">
            <v>60000</v>
          </cell>
          <cell r="I171">
            <v>12700</v>
          </cell>
          <cell r="J171">
            <v>72700</v>
          </cell>
          <cell r="K171">
            <v>36300</v>
          </cell>
          <cell r="L171">
            <v>0</v>
          </cell>
          <cell r="M171">
            <v>0</v>
          </cell>
          <cell r="N171">
            <v>36300</v>
          </cell>
          <cell r="O171">
            <v>406000</v>
          </cell>
        </row>
        <row r="172">
          <cell r="D172" t="str">
            <v>２４２号</v>
          </cell>
          <cell r="E172">
            <v>358700</v>
          </cell>
          <cell r="F172">
            <v>340000</v>
          </cell>
          <cell r="G172">
            <v>698700</v>
          </cell>
          <cell r="H172">
            <v>80000</v>
          </cell>
          <cell r="I172">
            <v>19400</v>
          </cell>
          <cell r="J172">
            <v>99400</v>
          </cell>
          <cell r="K172">
            <v>57000</v>
          </cell>
          <cell r="M172">
            <v>0</v>
          </cell>
          <cell r="N172">
            <v>57000</v>
          </cell>
          <cell r="O172">
            <v>855100</v>
          </cell>
        </row>
        <row r="173">
          <cell r="D173" t="str">
            <v>２４３号</v>
          </cell>
          <cell r="E173">
            <v>134200</v>
          </cell>
          <cell r="F173">
            <v>0</v>
          </cell>
          <cell r="G173">
            <v>134200</v>
          </cell>
          <cell r="H173">
            <v>0</v>
          </cell>
          <cell r="I173">
            <v>26400</v>
          </cell>
          <cell r="J173">
            <v>26400</v>
          </cell>
          <cell r="K173">
            <v>17700</v>
          </cell>
          <cell r="M173">
            <v>0</v>
          </cell>
          <cell r="N173">
            <v>17700</v>
          </cell>
          <cell r="O173">
            <v>178300</v>
          </cell>
        </row>
        <row r="174">
          <cell r="D174" t="str">
            <v>２４４号</v>
          </cell>
          <cell r="E174">
            <v>273300</v>
          </cell>
          <cell r="F174">
            <v>16000</v>
          </cell>
          <cell r="G174">
            <v>289300</v>
          </cell>
          <cell r="H174">
            <v>0</v>
          </cell>
          <cell r="I174">
            <v>46700</v>
          </cell>
          <cell r="J174">
            <v>46700</v>
          </cell>
          <cell r="K174">
            <v>40100</v>
          </cell>
          <cell r="L174">
            <v>70000</v>
          </cell>
          <cell r="M174">
            <v>0</v>
          </cell>
          <cell r="N174">
            <v>110100</v>
          </cell>
          <cell r="O174">
            <v>446100</v>
          </cell>
        </row>
        <row r="175">
          <cell r="D175" t="str">
            <v>２７３号</v>
          </cell>
          <cell r="E175">
            <v>244700</v>
          </cell>
          <cell r="F175">
            <v>30000</v>
          </cell>
          <cell r="G175">
            <v>274700</v>
          </cell>
          <cell r="H175">
            <v>0</v>
          </cell>
          <cell r="I175">
            <v>37500</v>
          </cell>
          <cell r="J175">
            <v>37500</v>
          </cell>
          <cell r="K175">
            <v>36900</v>
          </cell>
          <cell r="M175">
            <v>0</v>
          </cell>
          <cell r="N175">
            <v>36900</v>
          </cell>
          <cell r="O175">
            <v>349100</v>
          </cell>
        </row>
        <row r="176">
          <cell r="D176" t="str">
            <v>３３３号</v>
          </cell>
          <cell r="E176">
            <v>480200</v>
          </cell>
          <cell r="F176">
            <v>495000</v>
          </cell>
          <cell r="G176">
            <v>975200</v>
          </cell>
          <cell r="H176">
            <v>170000</v>
          </cell>
          <cell r="I176">
            <v>42100</v>
          </cell>
          <cell r="J176">
            <v>212100</v>
          </cell>
          <cell r="K176">
            <v>95300</v>
          </cell>
          <cell r="L176">
            <v>80000</v>
          </cell>
          <cell r="M176">
            <v>0</v>
          </cell>
          <cell r="N176">
            <v>175300</v>
          </cell>
          <cell r="O176">
            <v>1362600</v>
          </cell>
        </row>
        <row r="177">
          <cell r="D177" t="str">
            <v>３３４号</v>
          </cell>
          <cell r="E177">
            <v>560700</v>
          </cell>
          <cell r="F177">
            <v>342000</v>
          </cell>
          <cell r="G177">
            <v>902700</v>
          </cell>
          <cell r="H177">
            <v>0</v>
          </cell>
          <cell r="I177">
            <v>84400</v>
          </cell>
          <cell r="J177">
            <v>84400</v>
          </cell>
          <cell r="K177">
            <v>68200</v>
          </cell>
          <cell r="L177">
            <v>0</v>
          </cell>
          <cell r="M177">
            <v>0</v>
          </cell>
          <cell r="N177">
            <v>68200</v>
          </cell>
          <cell r="O177">
            <v>1055300</v>
          </cell>
        </row>
        <row r="178">
          <cell r="D178" t="str">
            <v>３９１号</v>
          </cell>
          <cell r="E178">
            <v>94400</v>
          </cell>
          <cell r="F178">
            <v>0</v>
          </cell>
          <cell r="G178">
            <v>94400</v>
          </cell>
          <cell r="H178">
            <v>0</v>
          </cell>
          <cell r="I178">
            <v>9800</v>
          </cell>
          <cell r="J178">
            <v>9800</v>
          </cell>
          <cell r="K178">
            <v>19300</v>
          </cell>
          <cell r="L178">
            <v>20000</v>
          </cell>
          <cell r="M178">
            <v>0</v>
          </cell>
          <cell r="N178">
            <v>39300</v>
          </cell>
          <cell r="O178">
            <v>143500</v>
          </cell>
        </row>
        <row r="181">
          <cell r="D181" t="str">
            <v>合    計</v>
          </cell>
          <cell r="E181">
            <v>4020000</v>
          </cell>
          <cell r="F181">
            <v>2019000</v>
          </cell>
          <cell r="G181">
            <v>6039000</v>
          </cell>
          <cell r="H181">
            <v>833000</v>
          </cell>
          <cell r="I181">
            <v>704000</v>
          </cell>
          <cell r="J181">
            <v>1537000</v>
          </cell>
          <cell r="K181">
            <v>675000</v>
          </cell>
          <cell r="L181">
            <v>325000</v>
          </cell>
          <cell r="M181">
            <v>0</v>
          </cell>
          <cell r="N181">
            <v>1000000</v>
          </cell>
          <cell r="O181">
            <v>8576000</v>
          </cell>
        </row>
        <row r="182">
          <cell r="E182" t="str">
            <v>OK</v>
          </cell>
          <cell r="F182" t="str">
            <v>OK</v>
          </cell>
          <cell r="G182" t="str">
            <v>OK</v>
          </cell>
          <cell r="H182" t="str">
            <v>OK</v>
          </cell>
          <cell r="I182" t="str">
            <v>OK</v>
          </cell>
          <cell r="J182" t="str">
            <v>OK</v>
          </cell>
          <cell r="K182" t="str">
            <v>OK</v>
          </cell>
          <cell r="L182" t="str">
            <v>OK</v>
          </cell>
          <cell r="M182" t="str">
            <v>OK</v>
          </cell>
          <cell r="N182" t="str">
            <v>OK</v>
          </cell>
          <cell r="O182" t="str">
            <v>OK</v>
          </cell>
        </row>
        <row r="185">
          <cell r="D185" t="str">
            <v>帯    広</v>
          </cell>
        </row>
        <row r="186">
          <cell r="E186" t="str">
            <v>維持費</v>
          </cell>
          <cell r="F186" t="str">
            <v>修繕費</v>
          </cell>
          <cell r="G186" t="str">
            <v>計</v>
          </cell>
          <cell r="H186" t="str">
            <v>１  種</v>
          </cell>
          <cell r="I186" t="str">
            <v>２  種</v>
          </cell>
          <cell r="J186" t="str">
            <v>計</v>
          </cell>
          <cell r="K186" t="str">
            <v xml:space="preserve">  除   雪</v>
          </cell>
          <cell r="L186" t="str">
            <v xml:space="preserve">  防   雪</v>
          </cell>
          <cell r="M186" t="str">
            <v xml:space="preserve">  凍 雪 害</v>
          </cell>
          <cell r="N186" t="str">
            <v xml:space="preserve">    計</v>
          </cell>
          <cell r="O186" t="str">
            <v>合　  計</v>
          </cell>
        </row>
        <row r="187">
          <cell r="D187" t="str">
            <v xml:space="preserve">  ３８号</v>
          </cell>
          <cell r="E187">
            <v>828100</v>
          </cell>
          <cell r="F187">
            <v>954000</v>
          </cell>
          <cell r="G187">
            <v>1782100</v>
          </cell>
          <cell r="H187">
            <v>257000</v>
          </cell>
          <cell r="I187">
            <v>475000</v>
          </cell>
          <cell r="J187">
            <v>732000</v>
          </cell>
          <cell r="K187">
            <v>91200</v>
          </cell>
          <cell r="L187">
            <v>80000</v>
          </cell>
          <cell r="M187">
            <v>160000</v>
          </cell>
          <cell r="N187">
            <v>331200</v>
          </cell>
          <cell r="O187">
            <v>2845300</v>
          </cell>
        </row>
        <row r="188">
          <cell r="D188" t="str">
            <v>２３６号</v>
          </cell>
          <cell r="E188">
            <v>490200</v>
          </cell>
          <cell r="F188">
            <v>182000</v>
          </cell>
          <cell r="G188">
            <v>672200</v>
          </cell>
          <cell r="H188">
            <v>235000</v>
          </cell>
          <cell r="I188">
            <v>40600</v>
          </cell>
          <cell r="J188">
            <v>275600</v>
          </cell>
          <cell r="K188">
            <v>89500</v>
          </cell>
          <cell r="L188">
            <v>50000</v>
          </cell>
          <cell r="M188">
            <v>0</v>
          </cell>
          <cell r="N188">
            <v>139500</v>
          </cell>
          <cell r="O188">
            <v>1087300</v>
          </cell>
        </row>
        <row r="189">
          <cell r="D189" t="str">
            <v>２４１号</v>
          </cell>
          <cell r="E189">
            <v>484100</v>
          </cell>
          <cell r="F189">
            <v>55000</v>
          </cell>
          <cell r="G189">
            <v>539100</v>
          </cell>
          <cell r="H189">
            <v>260000</v>
          </cell>
          <cell r="I189">
            <v>46300</v>
          </cell>
          <cell r="J189">
            <v>306300</v>
          </cell>
          <cell r="K189">
            <v>47100</v>
          </cell>
          <cell r="L189">
            <v>0</v>
          </cell>
          <cell r="M189">
            <v>0</v>
          </cell>
          <cell r="N189">
            <v>47100</v>
          </cell>
          <cell r="O189">
            <v>892500</v>
          </cell>
        </row>
        <row r="190">
          <cell r="D190" t="str">
            <v>２４２号</v>
          </cell>
          <cell r="E190">
            <v>459200</v>
          </cell>
          <cell r="F190">
            <v>235000</v>
          </cell>
          <cell r="G190">
            <v>694200</v>
          </cell>
          <cell r="H190">
            <v>206000</v>
          </cell>
          <cell r="I190">
            <v>25500</v>
          </cell>
          <cell r="J190">
            <v>231500</v>
          </cell>
          <cell r="K190">
            <v>38300</v>
          </cell>
          <cell r="L190">
            <v>0</v>
          </cell>
          <cell r="M190">
            <v>0</v>
          </cell>
          <cell r="N190">
            <v>38300</v>
          </cell>
          <cell r="O190">
            <v>964000</v>
          </cell>
        </row>
        <row r="191">
          <cell r="D191" t="str">
            <v>２７３号</v>
          </cell>
          <cell r="E191">
            <v>175100</v>
          </cell>
          <cell r="F191">
            <v>515000</v>
          </cell>
          <cell r="G191">
            <v>690100</v>
          </cell>
          <cell r="H191">
            <v>0</v>
          </cell>
          <cell r="I191">
            <v>13000</v>
          </cell>
          <cell r="J191">
            <v>13000</v>
          </cell>
          <cell r="K191">
            <v>23200</v>
          </cell>
          <cell r="L191">
            <v>0</v>
          </cell>
          <cell r="M191">
            <v>0</v>
          </cell>
          <cell r="N191">
            <v>23200</v>
          </cell>
          <cell r="O191">
            <v>726300</v>
          </cell>
        </row>
        <row r="192">
          <cell r="D192" t="str">
            <v>２７４号</v>
          </cell>
          <cell r="E192">
            <v>633100</v>
          </cell>
          <cell r="F192">
            <v>110000</v>
          </cell>
          <cell r="G192">
            <v>743100</v>
          </cell>
          <cell r="H192">
            <v>0</v>
          </cell>
          <cell r="I192">
            <v>58700</v>
          </cell>
          <cell r="J192">
            <v>58700</v>
          </cell>
          <cell r="K192">
            <v>115900</v>
          </cell>
          <cell r="L192">
            <v>125000</v>
          </cell>
          <cell r="M192">
            <v>0</v>
          </cell>
          <cell r="N192">
            <v>240900</v>
          </cell>
          <cell r="O192">
            <v>1042700</v>
          </cell>
        </row>
        <row r="193">
          <cell r="D193" t="str">
            <v>３３６号</v>
          </cell>
          <cell r="E193">
            <v>330200</v>
          </cell>
          <cell r="F193">
            <v>200000</v>
          </cell>
          <cell r="G193">
            <v>530200</v>
          </cell>
          <cell r="H193">
            <v>0</v>
          </cell>
          <cell r="I193">
            <v>108900</v>
          </cell>
          <cell r="J193">
            <v>108900</v>
          </cell>
          <cell r="K193">
            <v>39800</v>
          </cell>
          <cell r="L193">
            <v>0</v>
          </cell>
          <cell r="M193">
            <v>0</v>
          </cell>
          <cell r="N193">
            <v>39800</v>
          </cell>
          <cell r="O193">
            <v>678900</v>
          </cell>
        </row>
        <row r="197">
          <cell r="D197" t="str">
            <v>合    計</v>
          </cell>
          <cell r="E197">
            <v>3400000</v>
          </cell>
          <cell r="F197">
            <v>2251000</v>
          </cell>
          <cell r="G197">
            <v>5651000</v>
          </cell>
          <cell r="H197">
            <v>958000</v>
          </cell>
          <cell r="I197">
            <v>768000</v>
          </cell>
          <cell r="J197">
            <v>1726000</v>
          </cell>
          <cell r="K197">
            <v>445000</v>
          </cell>
          <cell r="L197">
            <v>255000</v>
          </cell>
          <cell r="M197">
            <v>160000</v>
          </cell>
          <cell r="N197">
            <v>860000</v>
          </cell>
          <cell r="O197">
            <v>8237000</v>
          </cell>
        </row>
        <row r="198">
          <cell r="E198" t="str">
            <v>OK</v>
          </cell>
          <cell r="F198" t="str">
            <v>OK</v>
          </cell>
          <cell r="G198" t="str">
            <v>OK</v>
          </cell>
          <cell r="H198" t="str">
            <v>OK</v>
          </cell>
          <cell r="I198" t="str">
            <v>OK</v>
          </cell>
          <cell r="J198" t="str">
            <v>OK</v>
          </cell>
          <cell r="K198" t="str">
            <v>OK</v>
          </cell>
          <cell r="L198" t="str">
            <v>OK</v>
          </cell>
          <cell r="M198" t="str">
            <v>OK</v>
          </cell>
          <cell r="N198" t="str">
            <v>OK</v>
          </cell>
          <cell r="O198" t="str">
            <v>OK</v>
          </cell>
        </row>
        <row r="201">
          <cell r="D201" t="str">
            <v>釧    路</v>
          </cell>
        </row>
        <row r="202">
          <cell r="E202" t="str">
            <v>維持費</v>
          </cell>
          <cell r="F202" t="str">
            <v>修繕費</v>
          </cell>
          <cell r="G202" t="str">
            <v>計</v>
          </cell>
          <cell r="H202" t="str">
            <v>１  種</v>
          </cell>
          <cell r="I202" t="str">
            <v>２  種</v>
          </cell>
          <cell r="J202" t="str">
            <v>計</v>
          </cell>
          <cell r="K202" t="str">
            <v xml:space="preserve">  除   雪</v>
          </cell>
          <cell r="L202" t="str">
            <v xml:space="preserve">  防   雪</v>
          </cell>
          <cell r="M202" t="str">
            <v xml:space="preserve">  凍 雪 害</v>
          </cell>
          <cell r="N202" t="str">
            <v xml:space="preserve">    計</v>
          </cell>
          <cell r="O202" t="str">
            <v>合　  計</v>
          </cell>
        </row>
        <row r="203">
          <cell r="D203" t="str">
            <v xml:space="preserve">  ３８号</v>
          </cell>
          <cell r="E203">
            <v>557600</v>
          </cell>
          <cell r="F203">
            <v>186000</v>
          </cell>
          <cell r="G203">
            <v>743600</v>
          </cell>
          <cell r="H203">
            <v>455000</v>
          </cell>
          <cell r="I203">
            <v>58200</v>
          </cell>
          <cell r="J203">
            <v>513200</v>
          </cell>
          <cell r="K203">
            <v>45400</v>
          </cell>
          <cell r="L203">
            <v>0</v>
          </cell>
          <cell r="M203">
            <v>0</v>
          </cell>
          <cell r="N203">
            <v>45400</v>
          </cell>
          <cell r="O203">
            <v>1302200</v>
          </cell>
        </row>
        <row r="204">
          <cell r="D204" t="str">
            <v xml:space="preserve">  ４４号</v>
          </cell>
          <cell r="E204">
            <v>970600</v>
          </cell>
          <cell r="F204">
            <v>200000</v>
          </cell>
          <cell r="G204">
            <v>1170600</v>
          </cell>
          <cell r="H204">
            <v>346000</v>
          </cell>
          <cell r="I204">
            <v>150200</v>
          </cell>
          <cell r="J204">
            <v>496200</v>
          </cell>
          <cell r="K204">
            <v>63000</v>
          </cell>
          <cell r="L204">
            <v>125000</v>
          </cell>
          <cell r="M204">
            <v>0</v>
          </cell>
          <cell r="N204">
            <v>188000</v>
          </cell>
          <cell r="O204">
            <v>1854800</v>
          </cell>
        </row>
        <row r="205">
          <cell r="D205" t="str">
            <v>２４０号</v>
          </cell>
          <cell r="E205">
            <v>343500</v>
          </cell>
          <cell r="F205">
            <v>210000</v>
          </cell>
          <cell r="G205">
            <v>553500</v>
          </cell>
          <cell r="H205">
            <v>200000</v>
          </cell>
          <cell r="I205">
            <v>38300</v>
          </cell>
          <cell r="J205">
            <v>238300</v>
          </cell>
          <cell r="K205">
            <v>19400</v>
          </cell>
          <cell r="L205">
            <v>0</v>
          </cell>
          <cell r="M205">
            <v>0</v>
          </cell>
          <cell r="N205">
            <v>19400</v>
          </cell>
          <cell r="O205">
            <v>811200</v>
          </cell>
        </row>
        <row r="206">
          <cell r="D206" t="str">
            <v>２４１号</v>
          </cell>
          <cell r="E206">
            <v>442700</v>
          </cell>
          <cell r="F206">
            <v>0</v>
          </cell>
          <cell r="G206">
            <v>442700</v>
          </cell>
          <cell r="H206">
            <v>0</v>
          </cell>
          <cell r="I206">
            <v>20800</v>
          </cell>
          <cell r="J206">
            <v>20800</v>
          </cell>
          <cell r="K206">
            <v>57400</v>
          </cell>
          <cell r="L206">
            <v>50000</v>
          </cell>
          <cell r="M206">
            <v>0</v>
          </cell>
          <cell r="N206">
            <v>107400</v>
          </cell>
          <cell r="O206">
            <v>570900</v>
          </cell>
        </row>
        <row r="207">
          <cell r="D207" t="str">
            <v>２４３号</v>
          </cell>
          <cell r="E207">
            <v>717100</v>
          </cell>
          <cell r="F207">
            <v>90000</v>
          </cell>
          <cell r="G207">
            <v>807100</v>
          </cell>
          <cell r="H207">
            <v>0</v>
          </cell>
          <cell r="I207">
            <v>57100</v>
          </cell>
          <cell r="J207">
            <v>57100</v>
          </cell>
          <cell r="K207">
            <v>91300</v>
          </cell>
          <cell r="L207">
            <v>40000</v>
          </cell>
          <cell r="M207">
            <v>0</v>
          </cell>
          <cell r="N207">
            <v>131300</v>
          </cell>
          <cell r="O207">
            <v>995500</v>
          </cell>
        </row>
        <row r="208">
          <cell r="D208" t="str">
            <v>２４４号</v>
          </cell>
          <cell r="E208">
            <v>241700</v>
          </cell>
          <cell r="F208">
            <v>270000</v>
          </cell>
          <cell r="G208">
            <v>511700</v>
          </cell>
          <cell r="H208">
            <v>0</v>
          </cell>
          <cell r="I208">
            <v>41900</v>
          </cell>
          <cell r="J208">
            <v>41900</v>
          </cell>
          <cell r="K208">
            <v>58500</v>
          </cell>
          <cell r="L208">
            <v>120000</v>
          </cell>
          <cell r="M208">
            <v>0</v>
          </cell>
          <cell r="N208">
            <v>178500</v>
          </cell>
          <cell r="O208">
            <v>732100</v>
          </cell>
        </row>
        <row r="209">
          <cell r="D209" t="str">
            <v>２７２号</v>
          </cell>
          <cell r="E209">
            <v>400300</v>
          </cell>
          <cell r="F209">
            <v>21000</v>
          </cell>
          <cell r="G209">
            <v>421300</v>
          </cell>
          <cell r="H209">
            <v>0</v>
          </cell>
          <cell r="I209">
            <v>110400</v>
          </cell>
          <cell r="J209">
            <v>110400</v>
          </cell>
          <cell r="K209">
            <v>55900</v>
          </cell>
          <cell r="L209">
            <v>115000</v>
          </cell>
          <cell r="M209">
            <v>0</v>
          </cell>
          <cell r="N209">
            <v>170900</v>
          </cell>
          <cell r="O209">
            <v>702600</v>
          </cell>
        </row>
        <row r="210">
          <cell r="D210" t="str">
            <v>２７４号</v>
          </cell>
          <cell r="E210">
            <v>175700</v>
          </cell>
          <cell r="F210">
            <v>430000</v>
          </cell>
          <cell r="G210">
            <v>605700</v>
          </cell>
          <cell r="H210">
            <v>0</v>
          </cell>
          <cell r="I210">
            <v>11300</v>
          </cell>
          <cell r="J210">
            <v>11300</v>
          </cell>
          <cell r="K210">
            <v>18500</v>
          </cell>
          <cell r="L210">
            <v>0</v>
          </cell>
          <cell r="M210">
            <v>0</v>
          </cell>
          <cell r="N210">
            <v>18500</v>
          </cell>
          <cell r="O210">
            <v>635500</v>
          </cell>
        </row>
        <row r="211">
          <cell r="D211" t="str">
            <v>３３４号</v>
          </cell>
          <cell r="E211">
            <v>14400</v>
          </cell>
          <cell r="F211">
            <v>170000</v>
          </cell>
          <cell r="G211">
            <v>184400</v>
          </cell>
          <cell r="H211">
            <v>0</v>
          </cell>
          <cell r="I211">
            <v>4000</v>
          </cell>
          <cell r="J211">
            <v>4000</v>
          </cell>
          <cell r="K211">
            <v>33300</v>
          </cell>
          <cell r="L211">
            <v>0</v>
          </cell>
          <cell r="M211">
            <v>0</v>
          </cell>
          <cell r="N211">
            <v>33300</v>
          </cell>
          <cell r="O211">
            <v>221700</v>
          </cell>
        </row>
        <row r="212">
          <cell r="D212" t="str">
            <v>３３５号</v>
          </cell>
          <cell r="E212">
            <v>230300</v>
          </cell>
          <cell r="F212">
            <v>0</v>
          </cell>
          <cell r="G212">
            <v>230300</v>
          </cell>
          <cell r="H212">
            <v>0</v>
          </cell>
          <cell r="I212">
            <v>16000</v>
          </cell>
          <cell r="J212">
            <v>16000</v>
          </cell>
          <cell r="K212">
            <v>48100</v>
          </cell>
          <cell r="L212">
            <v>0</v>
          </cell>
          <cell r="M212">
            <v>0</v>
          </cell>
          <cell r="N212">
            <v>48100</v>
          </cell>
          <cell r="O212">
            <v>294400</v>
          </cell>
        </row>
        <row r="213">
          <cell r="D213" t="str">
            <v>３９１号</v>
          </cell>
          <cell r="E213">
            <v>223700</v>
          </cell>
          <cell r="F213">
            <v>370000</v>
          </cell>
          <cell r="G213">
            <v>593700</v>
          </cell>
          <cell r="H213">
            <v>75000</v>
          </cell>
          <cell r="I213">
            <v>87500</v>
          </cell>
          <cell r="J213">
            <v>162500</v>
          </cell>
          <cell r="K213">
            <v>37800</v>
          </cell>
          <cell r="L213">
            <v>0</v>
          </cell>
          <cell r="M213">
            <v>0</v>
          </cell>
          <cell r="N213">
            <v>37800</v>
          </cell>
          <cell r="O213">
            <v>794000</v>
          </cell>
        </row>
        <row r="214">
          <cell r="D214" t="str">
            <v>３９２号</v>
          </cell>
          <cell r="E214">
            <v>52400</v>
          </cell>
          <cell r="F214">
            <v>119000</v>
          </cell>
          <cell r="G214">
            <v>171400</v>
          </cell>
          <cell r="H214">
            <v>0</v>
          </cell>
          <cell r="I214">
            <v>9300</v>
          </cell>
          <cell r="J214">
            <v>9300</v>
          </cell>
          <cell r="K214">
            <v>21400</v>
          </cell>
          <cell r="L214">
            <v>0</v>
          </cell>
          <cell r="M214">
            <v>0</v>
          </cell>
          <cell r="N214">
            <v>21400</v>
          </cell>
          <cell r="O214">
            <v>202100</v>
          </cell>
        </row>
        <row r="217">
          <cell r="D217" t="str">
            <v>合    計</v>
          </cell>
          <cell r="E217">
            <v>4370000</v>
          </cell>
          <cell r="F217">
            <v>2066000</v>
          </cell>
          <cell r="G217">
            <v>6436000</v>
          </cell>
          <cell r="H217">
            <v>1076000</v>
          </cell>
          <cell r="I217">
            <v>605000</v>
          </cell>
          <cell r="J217">
            <v>1681000</v>
          </cell>
          <cell r="K217">
            <v>550000</v>
          </cell>
          <cell r="L217">
            <v>450000</v>
          </cell>
          <cell r="M217">
            <v>0</v>
          </cell>
          <cell r="N217">
            <v>1000000</v>
          </cell>
          <cell r="O217">
            <v>9117000</v>
          </cell>
        </row>
        <row r="218">
          <cell r="E218" t="str">
            <v>OK</v>
          </cell>
          <cell r="F218" t="str">
            <v>OK</v>
          </cell>
          <cell r="G218" t="str">
            <v>OK</v>
          </cell>
          <cell r="H218" t="str">
            <v>OK</v>
          </cell>
          <cell r="I218" t="str">
            <v>OK</v>
          </cell>
          <cell r="J218" t="str">
            <v>OK</v>
          </cell>
          <cell r="K218" t="str">
            <v>OK</v>
          </cell>
          <cell r="L218" t="str">
            <v>OK</v>
          </cell>
          <cell r="M218" t="str">
            <v>OK</v>
          </cell>
          <cell r="N218" t="str">
            <v>OK</v>
          </cell>
          <cell r="O218" t="str">
            <v>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1【通】重含"/>
      <sheetName val="2【通】重"/>
      <sheetName val="2-1【通】重(枠1)"/>
      <sheetName val="2-1-1【通】重(枠1-1)"/>
      <sheetName val="2-1-2【通】重(枠1-2)"/>
      <sheetName val="2-1-3【通】重(枠1-3)"/>
      <sheetName val="2-1-4【通】重(枠1-4)"/>
      <sheetName val="2-1-5【通】重(枠1-5)"/>
      <sheetName val="2-2【通】重(枠2)"/>
      <sheetName val="2-2-1【通】重(枠2-1)"/>
      <sheetName val="2-2-2【通】重(枠2-2)"/>
      <sheetName val="2-2-3【通】重(枠2-3)"/>
      <sheetName val="2-2-4【通】重(枠2-4)"/>
      <sheetName val="2-2-5【通】重(枠2-5)"/>
      <sheetName val="2-3【通】重(枠3)"/>
      <sheetName val="2-3-1【通】重(枠3-1)"/>
      <sheetName val="2-3-2【通】重(枠3-2)"/>
      <sheetName val="2-3-3【通】重(枠3-3)"/>
      <sheetName val="2-3-4【通】重(枠3-4)"/>
      <sheetName val="2-3-5【通】重(枠3-5)"/>
      <sheetName val="2-4【通】重(枠4)"/>
      <sheetName val="2-4-1【通】重(枠4-1)"/>
      <sheetName val="2-4-2【通】重(枠4-2)"/>
      <sheetName val="2-4-3【通】重(枠4-3)"/>
      <sheetName val="2-4-4【通】重(枠4-4)"/>
      <sheetName val="2-4-5【通】重(枠4-5)"/>
      <sheetName val="2-5【通】重(枠5)"/>
      <sheetName val="2-5-1【通】重(枠5-1)"/>
      <sheetName val="2-5-2【通】重(枠5-2)"/>
      <sheetName val="2-5-3【通】重(枠5-3)"/>
      <sheetName val="2-5-4【通】重(枠5-4)"/>
      <sheetName val="2-5-5【通】重(枠5-5)"/>
      <sheetName val="3【通】重除"/>
      <sheetName val="work_area"/>
      <sheetName val="路線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C13" t="str">
            <v>［直轄］</v>
          </cell>
        </row>
        <row r="15">
          <cell r="C15" t="str">
            <v>伸率表</v>
          </cell>
        </row>
        <row r="17">
          <cell r="C17" t="str">
            <v>○</v>
          </cell>
        </row>
      </sheetData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算作業"/>
      <sheetName val="内示試算"/>
      <sheetName val="雪維試算"/>
      <sheetName val="基礎維持"/>
      <sheetName val="work_area"/>
      <sheetName val="Ｈ９内示＃Ｈ８作業のＨ９内示ファイル"/>
      <sheetName val="sheet2"/>
      <sheetName val="路線別"/>
    </sheetNames>
    <sheetDataSet>
      <sheetData sheetId="0"/>
      <sheetData sheetId="1"/>
      <sheetData sheetId="2"/>
      <sheetData sheetId="3">
        <row r="24">
          <cell r="E24">
            <v>41170000</v>
          </cell>
          <cell r="O24">
            <v>0</v>
          </cell>
        </row>
        <row r="25">
          <cell r="E25">
            <v>92000</v>
          </cell>
          <cell r="O25">
            <v>0</v>
          </cell>
        </row>
        <row r="28">
          <cell r="E28">
            <v>27770000</v>
          </cell>
          <cell r="O28">
            <v>1070000</v>
          </cell>
        </row>
        <row r="31">
          <cell r="E31">
            <v>9000000</v>
          </cell>
          <cell r="O31">
            <v>0</v>
          </cell>
        </row>
        <row r="32">
          <cell r="E32">
            <v>4040000</v>
          </cell>
          <cell r="O32">
            <v>0</v>
          </cell>
        </row>
        <row r="33">
          <cell r="E33">
            <v>2040000</v>
          </cell>
          <cell r="O33">
            <v>0</v>
          </cell>
        </row>
        <row r="40">
          <cell r="E40">
            <v>7280000</v>
          </cell>
          <cell r="O40">
            <v>940000</v>
          </cell>
        </row>
        <row r="41">
          <cell r="E41">
            <v>11658000</v>
          </cell>
          <cell r="O41">
            <v>1665000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→"/>
      <sheetName val="改築+沿環・結節点"/>
      <sheetName val="→以下リンク"/>
      <sheetName val="H22概算練習JK総括表"/>
      <sheetName val="県別・地整別（本番）"/>
      <sheetName val="改築計（事業費）"/>
      <sheetName val="提出様式→"/>
      <sheetName val="直轄改築（地環課用）"/>
      <sheetName val="経調1係"/>
      <sheetName val="経調2係"/>
      <sheetName val="経調3係"/>
      <sheetName val="防対室"/>
      <sheetName val="保全室"/>
      <sheetName val="地環課"/>
      <sheetName val="交安室"/>
      <sheetName val="環調室"/>
      <sheetName val="地調室"/>
      <sheetName val="路政課"/>
      <sheetName val="省白パン用"/>
      <sheetName val="歩道"/>
      <sheetName val="生活幹線道路"/>
      <sheetName val="基礎維持"/>
      <sheetName val="work_area"/>
    </sheetNames>
    <sheetDataSet>
      <sheetData sheetId="0"/>
      <sheetData sheetId="1">
        <row r="21"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</row>
        <row r="22"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</row>
        <row r="23"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</row>
        <row r="24"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</row>
        <row r="25"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</row>
        <row r="26"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</row>
        <row r="27"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</row>
        <row r="28"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</row>
        <row r="29"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</row>
        <row r="30"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</row>
        <row r="31"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</row>
        <row r="32"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</row>
        <row r="33"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</row>
        <row r="34"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</row>
        <row r="35"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</row>
        <row r="36"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</row>
        <row r="38"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</row>
        <row r="39"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</row>
        <row r="40"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</row>
        <row r="41"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2"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</row>
        <row r="43"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</row>
        <row r="44"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</row>
        <row r="45"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</row>
        <row r="46"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</row>
        <row r="47"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</row>
        <row r="48"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</row>
        <row r="49"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</row>
        <row r="50"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</row>
        <row r="51"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</row>
        <row r="52"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</row>
        <row r="53"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</row>
        <row r="54"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</row>
        <row r="55"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</row>
        <row r="56"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</row>
        <row r="57"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</row>
        <row r="58"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</row>
        <row r="59"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</row>
        <row r="60"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</row>
        <row r="61"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</row>
        <row r="62"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</row>
        <row r="63"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</row>
        <row r="64"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65"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</row>
        <row r="66"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</row>
        <row r="67"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</row>
        <row r="68"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</row>
        <row r="69"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</row>
        <row r="70"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</row>
        <row r="71"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</row>
        <row r="72"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</row>
        <row r="73"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</row>
        <row r="74"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</row>
        <row r="75"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</row>
        <row r="76"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</row>
        <row r="77"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</row>
        <row r="78"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</row>
        <row r="79"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</row>
        <row r="80"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</row>
        <row r="81"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</row>
        <row r="82"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</row>
        <row r="83"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</row>
        <row r="84"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</row>
        <row r="85"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</row>
        <row r="86"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</row>
        <row r="87"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</row>
        <row r="88"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</row>
        <row r="89"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</row>
        <row r="90"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</row>
        <row r="91"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</row>
        <row r="92"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</row>
        <row r="93"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</row>
        <row r="94"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</row>
        <row r="95"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</row>
        <row r="96"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</row>
        <row r="97"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</row>
        <row r="98"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</row>
        <row r="99"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</row>
        <row r="100"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</row>
        <row r="101"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</row>
        <row r="102"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</row>
        <row r="103"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</row>
        <row r="104"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</row>
        <row r="105"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</row>
        <row r="106"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</row>
        <row r="107"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</row>
        <row r="108"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</row>
        <row r="109"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</row>
        <row r="110"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</row>
        <row r="111"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</row>
        <row r="112"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</row>
        <row r="113"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</row>
        <row r="114"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</row>
        <row r="115"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</row>
        <row r="116"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</row>
        <row r="117"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</row>
        <row r="118"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</row>
        <row r="119"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</row>
        <row r="120"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</row>
        <row r="121"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</row>
        <row r="122"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</row>
        <row r="123"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</row>
        <row r="124"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</row>
        <row r="125"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</row>
        <row r="126"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</row>
        <row r="127"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</row>
        <row r="128"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</row>
        <row r="129"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</row>
        <row r="130"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</row>
        <row r="131"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</row>
        <row r="132"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</row>
        <row r="133"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</row>
        <row r="134"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</row>
        <row r="135"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</row>
        <row r="136"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</row>
        <row r="137"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</row>
        <row r="138"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</row>
        <row r="139"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</row>
        <row r="140"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</row>
        <row r="141"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</row>
        <row r="142"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</row>
        <row r="143"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</row>
        <row r="144"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</row>
        <row r="145"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</row>
        <row r="146"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</row>
        <row r="147"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</row>
        <row r="148"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</row>
        <row r="149"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</row>
        <row r="150"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</row>
        <row r="151"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</row>
        <row r="152"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</row>
        <row r="153"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</row>
        <row r="154"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</row>
        <row r="155"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</row>
        <row r="156">
          <cell r="GT156">
            <v>0</v>
          </cell>
          <cell r="GU156">
            <v>1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</row>
        <row r="157">
          <cell r="GT157">
            <v>0</v>
          </cell>
          <cell r="GU157">
            <v>1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</row>
        <row r="158">
          <cell r="GT158">
            <v>0</v>
          </cell>
          <cell r="GU158">
            <v>1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</row>
        <row r="159"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</row>
        <row r="160"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</row>
        <row r="161"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</row>
        <row r="162"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</row>
        <row r="163"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</row>
        <row r="164"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</row>
        <row r="165"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</row>
        <row r="166"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</row>
        <row r="167"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</row>
        <row r="168"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</row>
        <row r="169"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</row>
        <row r="170"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</row>
        <row r="171"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</row>
        <row r="172"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</row>
        <row r="173"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</row>
        <row r="174"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</row>
        <row r="175"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</row>
        <row r="176"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</row>
        <row r="177"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</row>
        <row r="178"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</row>
        <row r="179"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</row>
        <row r="180"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</row>
        <row r="181"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</row>
        <row r="182"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</row>
        <row r="183"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</row>
        <row r="184"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</row>
        <row r="185"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</row>
        <row r="186"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</row>
        <row r="187"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</row>
        <row r="188"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</row>
        <row r="189"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</row>
        <row r="190"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</row>
        <row r="191"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</row>
        <row r="192"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</row>
        <row r="193"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</row>
        <row r="194"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</row>
        <row r="195"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</row>
        <row r="196"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</row>
        <row r="197"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</row>
        <row r="198">
          <cell r="GT198">
            <v>0</v>
          </cell>
          <cell r="GU198">
            <v>0</v>
          </cell>
          <cell r="GV198">
            <v>0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</row>
        <row r="199"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</row>
        <row r="200">
          <cell r="GT200">
            <v>0</v>
          </cell>
          <cell r="GU200">
            <v>1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</row>
        <row r="201">
          <cell r="GT201">
            <v>0</v>
          </cell>
          <cell r="GU201">
            <v>1</v>
          </cell>
          <cell r="GV201">
            <v>0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</row>
        <row r="202">
          <cell r="GT202">
            <v>0</v>
          </cell>
          <cell r="GU202">
            <v>1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</row>
        <row r="203">
          <cell r="GT203">
            <v>1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</row>
        <row r="204"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</row>
        <row r="205"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</row>
        <row r="206"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  <cell r="GY206">
            <v>0</v>
          </cell>
          <cell r="GZ206">
            <v>0</v>
          </cell>
        </row>
        <row r="207"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  <cell r="GY207">
            <v>0</v>
          </cell>
          <cell r="GZ207">
            <v>0</v>
          </cell>
        </row>
        <row r="208"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  <cell r="GY208">
            <v>0</v>
          </cell>
          <cell r="GZ208">
            <v>0</v>
          </cell>
        </row>
        <row r="209"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</row>
        <row r="210"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</row>
        <row r="211"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</row>
        <row r="212"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</row>
        <row r="213"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</row>
        <row r="214"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</row>
        <row r="215"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  <cell r="GY215">
            <v>0</v>
          </cell>
          <cell r="GZ215">
            <v>0</v>
          </cell>
        </row>
        <row r="216">
          <cell r="GT216">
            <v>0</v>
          </cell>
          <cell r="GU216">
            <v>0</v>
          </cell>
          <cell r="GV216">
            <v>0</v>
          </cell>
          <cell r="GW216">
            <v>0</v>
          </cell>
          <cell r="GX216">
            <v>0</v>
          </cell>
          <cell r="GY216">
            <v>0</v>
          </cell>
          <cell r="GZ216">
            <v>0</v>
          </cell>
        </row>
        <row r="217"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</row>
        <row r="218"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</row>
        <row r="219">
          <cell r="GT219">
            <v>0</v>
          </cell>
          <cell r="GU219">
            <v>1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</row>
        <row r="220">
          <cell r="GT220">
            <v>0</v>
          </cell>
          <cell r="GU220">
            <v>1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</row>
        <row r="221">
          <cell r="GT221">
            <v>0</v>
          </cell>
          <cell r="GU221">
            <v>1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</row>
        <row r="222">
          <cell r="GT222">
            <v>0</v>
          </cell>
          <cell r="GU222">
            <v>1</v>
          </cell>
          <cell r="GV222">
            <v>0</v>
          </cell>
          <cell r="GW222">
            <v>0</v>
          </cell>
          <cell r="GX222">
            <v>0</v>
          </cell>
          <cell r="GY222">
            <v>0</v>
          </cell>
          <cell r="GZ222">
            <v>0</v>
          </cell>
        </row>
        <row r="223">
          <cell r="GT223">
            <v>0</v>
          </cell>
          <cell r="GU223">
            <v>1</v>
          </cell>
          <cell r="GV223">
            <v>0</v>
          </cell>
          <cell r="GW223">
            <v>0</v>
          </cell>
          <cell r="GX223">
            <v>0</v>
          </cell>
          <cell r="GY223">
            <v>0</v>
          </cell>
          <cell r="GZ223">
            <v>0</v>
          </cell>
        </row>
        <row r="224">
          <cell r="GT224">
            <v>1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  <cell r="GY224">
            <v>0</v>
          </cell>
          <cell r="GZ224">
            <v>0</v>
          </cell>
        </row>
        <row r="225"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  <cell r="GY225">
            <v>0</v>
          </cell>
          <cell r="GZ225">
            <v>0</v>
          </cell>
        </row>
        <row r="226"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  <cell r="GY226">
            <v>0</v>
          </cell>
          <cell r="GZ226">
            <v>0</v>
          </cell>
        </row>
        <row r="227"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0</v>
          </cell>
          <cell r="GZ227">
            <v>0</v>
          </cell>
        </row>
        <row r="228"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</row>
        <row r="229"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</row>
        <row r="230"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</row>
        <row r="231"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</row>
        <row r="232"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</row>
        <row r="233"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  <cell r="GY233">
            <v>0</v>
          </cell>
          <cell r="GZ233">
            <v>0</v>
          </cell>
        </row>
        <row r="234"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0</v>
          </cell>
        </row>
        <row r="235"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</row>
        <row r="236"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</row>
        <row r="237"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</row>
        <row r="238"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</row>
        <row r="239">
          <cell r="GT239">
            <v>0</v>
          </cell>
          <cell r="GU239">
            <v>1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</row>
        <row r="240">
          <cell r="GT240">
            <v>0</v>
          </cell>
          <cell r="GU240">
            <v>1</v>
          </cell>
          <cell r="GV240">
            <v>0</v>
          </cell>
          <cell r="GW240">
            <v>0</v>
          </cell>
          <cell r="GX240">
            <v>0</v>
          </cell>
          <cell r="GY240">
            <v>0</v>
          </cell>
          <cell r="GZ240">
            <v>0</v>
          </cell>
        </row>
        <row r="241">
          <cell r="GT241">
            <v>1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</row>
        <row r="242">
          <cell r="GT242">
            <v>1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  <cell r="GY242">
            <v>0</v>
          </cell>
          <cell r="GZ242">
            <v>0</v>
          </cell>
        </row>
        <row r="243"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</row>
        <row r="244"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</row>
        <row r="245"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</row>
        <row r="246"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</row>
        <row r="247"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</row>
        <row r="248"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0</v>
          </cell>
          <cell r="GZ248">
            <v>0</v>
          </cell>
        </row>
        <row r="249"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</row>
        <row r="250"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</row>
        <row r="251"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</row>
        <row r="252"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</row>
        <row r="253"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</row>
        <row r="254"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  <cell r="GY254">
            <v>0</v>
          </cell>
          <cell r="GZ254">
            <v>0</v>
          </cell>
        </row>
        <row r="255"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</row>
        <row r="256"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  <cell r="GY256">
            <v>0</v>
          </cell>
          <cell r="GZ256">
            <v>0</v>
          </cell>
        </row>
        <row r="257"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</row>
        <row r="258"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</row>
        <row r="259"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0</v>
          </cell>
          <cell r="GY259">
            <v>0</v>
          </cell>
          <cell r="GZ259">
            <v>0</v>
          </cell>
        </row>
        <row r="260"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</row>
        <row r="261"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</row>
        <row r="262"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</row>
        <row r="263"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  <cell r="GY263">
            <v>0</v>
          </cell>
          <cell r="GZ263">
            <v>0</v>
          </cell>
        </row>
        <row r="264"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</row>
        <row r="265"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</row>
        <row r="266"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</row>
        <row r="267"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0</v>
          </cell>
          <cell r="GY267">
            <v>0</v>
          </cell>
          <cell r="GZ267">
            <v>0</v>
          </cell>
        </row>
        <row r="268"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  <cell r="GY268">
            <v>0</v>
          </cell>
          <cell r="GZ268">
            <v>0</v>
          </cell>
        </row>
        <row r="269"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  <cell r="GY269">
            <v>0</v>
          </cell>
          <cell r="GZ269">
            <v>0</v>
          </cell>
        </row>
        <row r="270"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</row>
        <row r="271"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</row>
        <row r="272"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0</v>
          </cell>
          <cell r="GY272">
            <v>0</v>
          </cell>
          <cell r="GZ272">
            <v>0</v>
          </cell>
        </row>
        <row r="273"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</row>
        <row r="274"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</row>
        <row r="275"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</row>
        <row r="276">
          <cell r="GT276">
            <v>0</v>
          </cell>
          <cell r="GU276">
            <v>1</v>
          </cell>
          <cell r="GV276">
            <v>0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</row>
        <row r="277">
          <cell r="GT277">
            <v>0</v>
          </cell>
          <cell r="GU277">
            <v>1</v>
          </cell>
          <cell r="GV277">
            <v>0</v>
          </cell>
          <cell r="GW277">
            <v>0</v>
          </cell>
          <cell r="GX277">
            <v>0</v>
          </cell>
          <cell r="GY277">
            <v>0</v>
          </cell>
          <cell r="GZ277">
            <v>0</v>
          </cell>
        </row>
        <row r="278">
          <cell r="GT278">
            <v>0</v>
          </cell>
          <cell r="GU278">
            <v>1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0</v>
          </cell>
        </row>
        <row r="279">
          <cell r="GT279">
            <v>0</v>
          </cell>
          <cell r="GU279">
            <v>1</v>
          </cell>
          <cell r="GV279">
            <v>0</v>
          </cell>
          <cell r="GW279">
            <v>0</v>
          </cell>
          <cell r="GX279">
            <v>0</v>
          </cell>
          <cell r="GY279">
            <v>0</v>
          </cell>
          <cell r="GZ279">
            <v>0</v>
          </cell>
        </row>
        <row r="280">
          <cell r="GT280">
            <v>0</v>
          </cell>
          <cell r="GU280">
            <v>1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</row>
        <row r="281">
          <cell r="GT281">
            <v>0</v>
          </cell>
          <cell r="GU281">
            <v>1</v>
          </cell>
          <cell r="GV281">
            <v>0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</row>
        <row r="282">
          <cell r="GT282">
            <v>0</v>
          </cell>
          <cell r="GU282">
            <v>1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</row>
        <row r="283">
          <cell r="GT283">
            <v>0</v>
          </cell>
          <cell r="GU283">
            <v>0</v>
          </cell>
          <cell r="GV283">
            <v>0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</row>
        <row r="284"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</row>
        <row r="285"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  <cell r="GY285">
            <v>0</v>
          </cell>
          <cell r="GZ285">
            <v>0</v>
          </cell>
        </row>
        <row r="286">
          <cell r="GT286">
            <v>0</v>
          </cell>
          <cell r="GU286">
            <v>0</v>
          </cell>
          <cell r="GV286">
            <v>0</v>
          </cell>
          <cell r="GW286">
            <v>0</v>
          </cell>
          <cell r="GX286">
            <v>0</v>
          </cell>
          <cell r="GY286">
            <v>0</v>
          </cell>
          <cell r="GZ286">
            <v>0</v>
          </cell>
        </row>
        <row r="287">
          <cell r="GT287">
            <v>0</v>
          </cell>
          <cell r="GU287">
            <v>0</v>
          </cell>
          <cell r="GV287">
            <v>0</v>
          </cell>
          <cell r="GW287">
            <v>0</v>
          </cell>
          <cell r="GX287">
            <v>0</v>
          </cell>
          <cell r="GY287">
            <v>0</v>
          </cell>
          <cell r="GZ287">
            <v>0</v>
          </cell>
        </row>
        <row r="288">
          <cell r="GT288">
            <v>0</v>
          </cell>
          <cell r="GU288">
            <v>0</v>
          </cell>
          <cell r="GV288">
            <v>0</v>
          </cell>
          <cell r="GW288">
            <v>0</v>
          </cell>
          <cell r="GX288">
            <v>0</v>
          </cell>
          <cell r="GY288">
            <v>0</v>
          </cell>
          <cell r="GZ288">
            <v>0</v>
          </cell>
        </row>
        <row r="289"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0</v>
          </cell>
          <cell r="GY289">
            <v>0</v>
          </cell>
          <cell r="GZ289">
            <v>0</v>
          </cell>
        </row>
        <row r="290"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0</v>
          </cell>
          <cell r="GY290">
            <v>0</v>
          </cell>
          <cell r="GZ290">
            <v>0</v>
          </cell>
        </row>
        <row r="291"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</row>
        <row r="292"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</row>
        <row r="293"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</row>
        <row r="294"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</row>
        <row r="295"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</row>
        <row r="296"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</row>
        <row r="297">
          <cell r="GT297">
            <v>0</v>
          </cell>
          <cell r="GU297">
            <v>0</v>
          </cell>
          <cell r="GV297">
            <v>0</v>
          </cell>
          <cell r="GW297">
            <v>0</v>
          </cell>
          <cell r="GX297">
            <v>0</v>
          </cell>
          <cell r="GY297">
            <v>0</v>
          </cell>
          <cell r="GZ297">
            <v>0</v>
          </cell>
        </row>
        <row r="298"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</row>
        <row r="299"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0</v>
          </cell>
        </row>
        <row r="300"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0</v>
          </cell>
        </row>
        <row r="301"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</row>
        <row r="302">
          <cell r="GT302">
            <v>0</v>
          </cell>
          <cell r="GU302">
            <v>0</v>
          </cell>
          <cell r="GV302">
            <v>0</v>
          </cell>
          <cell r="GW302">
            <v>0</v>
          </cell>
          <cell r="GX302">
            <v>0</v>
          </cell>
          <cell r="GY302">
            <v>0</v>
          </cell>
          <cell r="GZ302">
            <v>0</v>
          </cell>
        </row>
        <row r="303"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0</v>
          </cell>
          <cell r="GY303">
            <v>0</v>
          </cell>
          <cell r="GZ303">
            <v>0</v>
          </cell>
        </row>
        <row r="304"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0</v>
          </cell>
          <cell r="GY304">
            <v>0</v>
          </cell>
          <cell r="GZ304">
            <v>0</v>
          </cell>
        </row>
        <row r="305"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0</v>
          </cell>
          <cell r="GY305">
            <v>0</v>
          </cell>
          <cell r="GZ305">
            <v>0</v>
          </cell>
        </row>
        <row r="306"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0</v>
          </cell>
          <cell r="GY306">
            <v>0</v>
          </cell>
          <cell r="GZ306">
            <v>0</v>
          </cell>
        </row>
        <row r="307"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0</v>
          </cell>
          <cell r="GY307">
            <v>0</v>
          </cell>
          <cell r="GZ307">
            <v>0</v>
          </cell>
        </row>
        <row r="308"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0</v>
          </cell>
          <cell r="GY308">
            <v>0</v>
          </cell>
          <cell r="GZ308">
            <v>0</v>
          </cell>
        </row>
        <row r="309"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0</v>
          </cell>
          <cell r="GY309">
            <v>0</v>
          </cell>
          <cell r="GZ309">
            <v>0</v>
          </cell>
        </row>
        <row r="310"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0</v>
          </cell>
          <cell r="GY310">
            <v>0</v>
          </cell>
          <cell r="GZ310">
            <v>0</v>
          </cell>
        </row>
        <row r="311"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0</v>
          </cell>
          <cell r="GY311">
            <v>0</v>
          </cell>
          <cell r="GZ311">
            <v>0</v>
          </cell>
        </row>
        <row r="312"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0</v>
          </cell>
          <cell r="GY312">
            <v>0</v>
          </cell>
          <cell r="GZ312">
            <v>0</v>
          </cell>
        </row>
        <row r="313">
          <cell r="GT313">
            <v>0</v>
          </cell>
          <cell r="GU313">
            <v>0</v>
          </cell>
          <cell r="GV313">
            <v>0</v>
          </cell>
          <cell r="GW313">
            <v>0</v>
          </cell>
          <cell r="GX313">
            <v>0</v>
          </cell>
          <cell r="GY313">
            <v>0</v>
          </cell>
          <cell r="GZ313">
            <v>0</v>
          </cell>
        </row>
        <row r="314">
          <cell r="GT314">
            <v>0</v>
          </cell>
          <cell r="GU314">
            <v>0</v>
          </cell>
          <cell r="GV314">
            <v>0</v>
          </cell>
          <cell r="GW314">
            <v>0</v>
          </cell>
          <cell r="GX314">
            <v>0</v>
          </cell>
          <cell r="GY314">
            <v>0</v>
          </cell>
          <cell r="GZ314">
            <v>0</v>
          </cell>
        </row>
        <row r="315"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</row>
        <row r="316">
          <cell r="GT316">
            <v>0</v>
          </cell>
          <cell r="GU316">
            <v>0</v>
          </cell>
          <cell r="GV316">
            <v>0</v>
          </cell>
          <cell r="GW316">
            <v>0</v>
          </cell>
          <cell r="GX316">
            <v>0</v>
          </cell>
          <cell r="GY316">
            <v>0</v>
          </cell>
          <cell r="GZ316">
            <v>0</v>
          </cell>
        </row>
        <row r="317">
          <cell r="GT317">
            <v>0</v>
          </cell>
          <cell r="GU317">
            <v>0</v>
          </cell>
          <cell r="GV317">
            <v>0</v>
          </cell>
          <cell r="GW317">
            <v>0</v>
          </cell>
          <cell r="GX317">
            <v>0</v>
          </cell>
          <cell r="GY317">
            <v>0</v>
          </cell>
          <cell r="GZ317">
            <v>0</v>
          </cell>
        </row>
        <row r="318">
          <cell r="GT318">
            <v>0</v>
          </cell>
          <cell r="GU318">
            <v>0</v>
          </cell>
          <cell r="GV318">
            <v>0</v>
          </cell>
          <cell r="GW318">
            <v>0</v>
          </cell>
          <cell r="GX318">
            <v>0</v>
          </cell>
          <cell r="GY318">
            <v>0</v>
          </cell>
          <cell r="GZ318">
            <v>0</v>
          </cell>
        </row>
        <row r="319">
          <cell r="GT319">
            <v>0</v>
          </cell>
          <cell r="GU319">
            <v>0</v>
          </cell>
          <cell r="GV319">
            <v>0</v>
          </cell>
          <cell r="GW319">
            <v>0</v>
          </cell>
          <cell r="GX319">
            <v>0</v>
          </cell>
          <cell r="GY319">
            <v>0</v>
          </cell>
          <cell r="GZ319">
            <v>0</v>
          </cell>
        </row>
        <row r="320">
          <cell r="GT320">
            <v>0</v>
          </cell>
          <cell r="GU320">
            <v>0</v>
          </cell>
          <cell r="GV320">
            <v>0</v>
          </cell>
          <cell r="GW320">
            <v>0</v>
          </cell>
          <cell r="GX320">
            <v>0</v>
          </cell>
          <cell r="GY320">
            <v>0</v>
          </cell>
          <cell r="GZ320">
            <v>0</v>
          </cell>
        </row>
        <row r="321">
          <cell r="GT321">
            <v>0</v>
          </cell>
          <cell r="GU321">
            <v>0</v>
          </cell>
          <cell r="GV321">
            <v>0</v>
          </cell>
          <cell r="GW321">
            <v>0</v>
          </cell>
          <cell r="GX321">
            <v>0</v>
          </cell>
          <cell r="GY321">
            <v>0</v>
          </cell>
          <cell r="GZ321">
            <v>0</v>
          </cell>
        </row>
        <row r="322">
          <cell r="GT322">
            <v>0</v>
          </cell>
          <cell r="GU322">
            <v>0</v>
          </cell>
          <cell r="GV322">
            <v>0</v>
          </cell>
          <cell r="GW322">
            <v>0</v>
          </cell>
          <cell r="GX322">
            <v>0</v>
          </cell>
          <cell r="GY322">
            <v>0</v>
          </cell>
          <cell r="GZ322">
            <v>0</v>
          </cell>
        </row>
        <row r="323">
          <cell r="GT323">
            <v>0</v>
          </cell>
          <cell r="GU323">
            <v>0</v>
          </cell>
          <cell r="GV323">
            <v>0</v>
          </cell>
          <cell r="GW323">
            <v>0</v>
          </cell>
          <cell r="GX323">
            <v>0</v>
          </cell>
          <cell r="GY323">
            <v>0</v>
          </cell>
          <cell r="GZ323">
            <v>0</v>
          </cell>
        </row>
        <row r="324">
          <cell r="GT324">
            <v>0</v>
          </cell>
          <cell r="GU324">
            <v>0</v>
          </cell>
          <cell r="GV324">
            <v>0</v>
          </cell>
          <cell r="GW324">
            <v>0</v>
          </cell>
          <cell r="GX324">
            <v>0</v>
          </cell>
          <cell r="GY324">
            <v>0</v>
          </cell>
          <cell r="GZ324">
            <v>0</v>
          </cell>
        </row>
        <row r="325">
          <cell r="GT325">
            <v>0</v>
          </cell>
          <cell r="GU325">
            <v>0</v>
          </cell>
          <cell r="GV325">
            <v>0</v>
          </cell>
          <cell r="GW325">
            <v>0</v>
          </cell>
          <cell r="GX325">
            <v>0</v>
          </cell>
          <cell r="GY325">
            <v>0</v>
          </cell>
          <cell r="GZ325">
            <v>0</v>
          </cell>
        </row>
        <row r="326">
          <cell r="GT326">
            <v>0</v>
          </cell>
          <cell r="GU326">
            <v>0</v>
          </cell>
          <cell r="GV326">
            <v>0</v>
          </cell>
          <cell r="GW326">
            <v>0</v>
          </cell>
          <cell r="GX326">
            <v>0</v>
          </cell>
          <cell r="GY326">
            <v>0</v>
          </cell>
          <cell r="GZ326">
            <v>0</v>
          </cell>
        </row>
        <row r="327">
          <cell r="GT327">
            <v>0</v>
          </cell>
          <cell r="GU327">
            <v>0</v>
          </cell>
          <cell r="GV327">
            <v>0</v>
          </cell>
          <cell r="GW327">
            <v>0</v>
          </cell>
          <cell r="GX327">
            <v>0</v>
          </cell>
          <cell r="GY327">
            <v>0</v>
          </cell>
          <cell r="GZ327">
            <v>0</v>
          </cell>
        </row>
        <row r="328">
          <cell r="GT328">
            <v>0</v>
          </cell>
          <cell r="GU328">
            <v>0</v>
          </cell>
          <cell r="GV328">
            <v>0</v>
          </cell>
          <cell r="GW328">
            <v>0</v>
          </cell>
          <cell r="GX328">
            <v>0</v>
          </cell>
          <cell r="GY328">
            <v>0</v>
          </cell>
          <cell r="GZ328">
            <v>0</v>
          </cell>
        </row>
        <row r="329"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</row>
        <row r="330">
          <cell r="GT330">
            <v>0</v>
          </cell>
          <cell r="GU330">
            <v>0</v>
          </cell>
          <cell r="GV330">
            <v>0</v>
          </cell>
          <cell r="GW330">
            <v>0</v>
          </cell>
          <cell r="GX330">
            <v>0</v>
          </cell>
          <cell r="GY330">
            <v>0</v>
          </cell>
          <cell r="GZ330">
            <v>0</v>
          </cell>
        </row>
        <row r="331"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</row>
        <row r="332">
          <cell r="GT332">
            <v>0</v>
          </cell>
          <cell r="GU332">
            <v>0</v>
          </cell>
          <cell r="GV332">
            <v>0</v>
          </cell>
          <cell r="GW332">
            <v>0</v>
          </cell>
          <cell r="GX332">
            <v>0</v>
          </cell>
          <cell r="GY332">
            <v>0</v>
          </cell>
          <cell r="GZ332">
            <v>0</v>
          </cell>
        </row>
        <row r="333"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0</v>
          </cell>
          <cell r="GY333">
            <v>0</v>
          </cell>
          <cell r="GZ333">
            <v>0</v>
          </cell>
        </row>
        <row r="334"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</row>
        <row r="335">
          <cell r="GT335">
            <v>0</v>
          </cell>
          <cell r="GU335">
            <v>0</v>
          </cell>
          <cell r="GV335">
            <v>0</v>
          </cell>
          <cell r="GW335">
            <v>0</v>
          </cell>
          <cell r="GX335">
            <v>0</v>
          </cell>
          <cell r="GY335">
            <v>0</v>
          </cell>
          <cell r="GZ335">
            <v>0</v>
          </cell>
        </row>
        <row r="336">
          <cell r="GT336">
            <v>0</v>
          </cell>
          <cell r="GU336">
            <v>0</v>
          </cell>
          <cell r="GV336">
            <v>0</v>
          </cell>
          <cell r="GW336">
            <v>0</v>
          </cell>
          <cell r="GX336">
            <v>0</v>
          </cell>
          <cell r="GY336">
            <v>0</v>
          </cell>
          <cell r="GZ336">
            <v>0</v>
          </cell>
        </row>
        <row r="337"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0</v>
          </cell>
          <cell r="GY337">
            <v>0</v>
          </cell>
          <cell r="GZ337">
            <v>0</v>
          </cell>
        </row>
        <row r="338">
          <cell r="GT338">
            <v>0</v>
          </cell>
          <cell r="GU338">
            <v>0</v>
          </cell>
          <cell r="GV338">
            <v>0</v>
          </cell>
          <cell r="GW338">
            <v>0</v>
          </cell>
          <cell r="GX338">
            <v>0</v>
          </cell>
          <cell r="GY338">
            <v>0</v>
          </cell>
          <cell r="GZ338">
            <v>0</v>
          </cell>
        </row>
        <row r="339"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0</v>
          </cell>
          <cell r="GY339">
            <v>0</v>
          </cell>
          <cell r="GZ339">
            <v>0</v>
          </cell>
        </row>
        <row r="340"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0</v>
          </cell>
        </row>
        <row r="341">
          <cell r="GT341">
            <v>0</v>
          </cell>
          <cell r="GU341">
            <v>0</v>
          </cell>
          <cell r="GV341">
            <v>0</v>
          </cell>
          <cell r="GW341">
            <v>0</v>
          </cell>
          <cell r="GX341">
            <v>0</v>
          </cell>
          <cell r="GY341">
            <v>0</v>
          </cell>
          <cell r="GZ341">
            <v>0</v>
          </cell>
        </row>
        <row r="342">
          <cell r="GT342">
            <v>0</v>
          </cell>
          <cell r="GU342">
            <v>0</v>
          </cell>
          <cell r="GV342">
            <v>0</v>
          </cell>
          <cell r="GW342">
            <v>0</v>
          </cell>
          <cell r="GX342">
            <v>0</v>
          </cell>
          <cell r="GY342">
            <v>0</v>
          </cell>
          <cell r="GZ342">
            <v>0</v>
          </cell>
        </row>
        <row r="343">
          <cell r="GT343">
            <v>0</v>
          </cell>
          <cell r="GU343">
            <v>0</v>
          </cell>
          <cell r="GV343">
            <v>0</v>
          </cell>
          <cell r="GW343">
            <v>0</v>
          </cell>
          <cell r="GX343">
            <v>0</v>
          </cell>
          <cell r="GY343">
            <v>0</v>
          </cell>
          <cell r="GZ343">
            <v>0</v>
          </cell>
        </row>
        <row r="344"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</row>
        <row r="345">
          <cell r="GT345">
            <v>0</v>
          </cell>
          <cell r="GU345">
            <v>0</v>
          </cell>
          <cell r="GV345">
            <v>0</v>
          </cell>
          <cell r="GW345">
            <v>0</v>
          </cell>
          <cell r="GX345">
            <v>0</v>
          </cell>
          <cell r="GY345">
            <v>0</v>
          </cell>
          <cell r="GZ345">
            <v>0</v>
          </cell>
        </row>
        <row r="346">
          <cell r="GT346">
            <v>0</v>
          </cell>
          <cell r="GU346">
            <v>0</v>
          </cell>
          <cell r="GV346">
            <v>0</v>
          </cell>
          <cell r="GW346">
            <v>0</v>
          </cell>
          <cell r="GX346">
            <v>0</v>
          </cell>
          <cell r="GY346">
            <v>0</v>
          </cell>
          <cell r="GZ346">
            <v>0</v>
          </cell>
        </row>
        <row r="347"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</row>
        <row r="348"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</row>
        <row r="349"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</row>
        <row r="350"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</row>
        <row r="351"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</row>
        <row r="352"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</row>
        <row r="353"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</row>
        <row r="354">
          <cell r="GT354">
            <v>0</v>
          </cell>
          <cell r="GU354">
            <v>0</v>
          </cell>
          <cell r="GV354">
            <v>0</v>
          </cell>
          <cell r="GW354">
            <v>0</v>
          </cell>
          <cell r="GX354">
            <v>0</v>
          </cell>
          <cell r="GY354">
            <v>0</v>
          </cell>
          <cell r="GZ354">
            <v>0</v>
          </cell>
        </row>
        <row r="355"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</row>
        <row r="356">
          <cell r="GT356">
            <v>0</v>
          </cell>
          <cell r="GU356">
            <v>0</v>
          </cell>
          <cell r="GV356">
            <v>0</v>
          </cell>
          <cell r="GW356">
            <v>0</v>
          </cell>
          <cell r="GX356">
            <v>0</v>
          </cell>
          <cell r="GY356">
            <v>0</v>
          </cell>
          <cell r="GZ356">
            <v>0</v>
          </cell>
        </row>
        <row r="357"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</row>
        <row r="358">
          <cell r="GT358">
            <v>0</v>
          </cell>
          <cell r="GU358">
            <v>0</v>
          </cell>
          <cell r="GV358">
            <v>0</v>
          </cell>
          <cell r="GW358">
            <v>0</v>
          </cell>
          <cell r="GX358">
            <v>0</v>
          </cell>
          <cell r="GY358">
            <v>0</v>
          </cell>
          <cell r="GZ358">
            <v>0</v>
          </cell>
        </row>
        <row r="359"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</row>
        <row r="360"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0</v>
          </cell>
          <cell r="GY360">
            <v>0</v>
          </cell>
          <cell r="GZ360">
            <v>0</v>
          </cell>
        </row>
        <row r="361"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</row>
        <row r="362"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0</v>
          </cell>
          <cell r="GY362">
            <v>0</v>
          </cell>
          <cell r="GZ362">
            <v>0</v>
          </cell>
        </row>
        <row r="363"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0</v>
          </cell>
          <cell r="GY363">
            <v>0</v>
          </cell>
          <cell r="GZ363">
            <v>0</v>
          </cell>
        </row>
        <row r="364"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0</v>
          </cell>
          <cell r="GY364">
            <v>0</v>
          </cell>
          <cell r="GZ364">
            <v>0</v>
          </cell>
        </row>
        <row r="365">
          <cell r="GT365">
            <v>0</v>
          </cell>
          <cell r="GU365">
            <v>0</v>
          </cell>
          <cell r="GV365">
            <v>0</v>
          </cell>
          <cell r="GW365">
            <v>0</v>
          </cell>
          <cell r="GX365">
            <v>0</v>
          </cell>
          <cell r="GY365">
            <v>0</v>
          </cell>
          <cell r="GZ365">
            <v>0</v>
          </cell>
        </row>
        <row r="366">
          <cell r="GT366">
            <v>0</v>
          </cell>
          <cell r="GU366">
            <v>0</v>
          </cell>
          <cell r="GV366">
            <v>0</v>
          </cell>
          <cell r="GW366">
            <v>0</v>
          </cell>
          <cell r="GX366">
            <v>0</v>
          </cell>
          <cell r="GY366">
            <v>0</v>
          </cell>
          <cell r="GZ366">
            <v>0</v>
          </cell>
        </row>
        <row r="367">
          <cell r="GT367">
            <v>0</v>
          </cell>
          <cell r="GU367">
            <v>0</v>
          </cell>
          <cell r="GV367">
            <v>0</v>
          </cell>
          <cell r="GW367">
            <v>0</v>
          </cell>
          <cell r="GX367">
            <v>0</v>
          </cell>
          <cell r="GY367">
            <v>0</v>
          </cell>
          <cell r="GZ367">
            <v>0</v>
          </cell>
        </row>
        <row r="368">
          <cell r="GT368">
            <v>0</v>
          </cell>
          <cell r="GU368">
            <v>0</v>
          </cell>
          <cell r="GV368">
            <v>0</v>
          </cell>
          <cell r="GW368">
            <v>0</v>
          </cell>
          <cell r="GX368">
            <v>0</v>
          </cell>
          <cell r="GY368">
            <v>0</v>
          </cell>
          <cell r="GZ368">
            <v>0</v>
          </cell>
        </row>
        <row r="369">
          <cell r="GT369">
            <v>0</v>
          </cell>
          <cell r="GU369">
            <v>0</v>
          </cell>
          <cell r="GV369">
            <v>0</v>
          </cell>
          <cell r="GW369">
            <v>0</v>
          </cell>
          <cell r="GX369">
            <v>0</v>
          </cell>
          <cell r="GY369">
            <v>0</v>
          </cell>
          <cell r="GZ369">
            <v>0</v>
          </cell>
        </row>
        <row r="370">
          <cell r="GT370">
            <v>0</v>
          </cell>
          <cell r="GU370">
            <v>0</v>
          </cell>
          <cell r="GV370">
            <v>0</v>
          </cell>
          <cell r="GW370">
            <v>0</v>
          </cell>
          <cell r="GX370">
            <v>0</v>
          </cell>
          <cell r="GY370">
            <v>0</v>
          </cell>
          <cell r="GZ370">
            <v>0</v>
          </cell>
        </row>
        <row r="371">
          <cell r="GT371">
            <v>0</v>
          </cell>
          <cell r="GU371">
            <v>0</v>
          </cell>
          <cell r="GV371">
            <v>0</v>
          </cell>
          <cell r="GW371">
            <v>0</v>
          </cell>
          <cell r="GX371">
            <v>0</v>
          </cell>
          <cell r="GY371">
            <v>0</v>
          </cell>
          <cell r="GZ371">
            <v>0</v>
          </cell>
        </row>
        <row r="372">
          <cell r="GT372">
            <v>0</v>
          </cell>
          <cell r="GU372">
            <v>0</v>
          </cell>
          <cell r="GV372">
            <v>0</v>
          </cell>
          <cell r="GW372">
            <v>0</v>
          </cell>
          <cell r="GX372">
            <v>0</v>
          </cell>
          <cell r="GY372">
            <v>0</v>
          </cell>
          <cell r="GZ372">
            <v>0</v>
          </cell>
        </row>
        <row r="373">
          <cell r="GT373">
            <v>0</v>
          </cell>
          <cell r="GU373">
            <v>0</v>
          </cell>
          <cell r="GV373">
            <v>0</v>
          </cell>
          <cell r="GW373">
            <v>0</v>
          </cell>
          <cell r="GX373">
            <v>0</v>
          </cell>
          <cell r="GY373">
            <v>0</v>
          </cell>
          <cell r="GZ373">
            <v>0</v>
          </cell>
        </row>
        <row r="374">
          <cell r="GT374">
            <v>0</v>
          </cell>
          <cell r="GU374">
            <v>0</v>
          </cell>
          <cell r="GV374">
            <v>0</v>
          </cell>
          <cell r="GW374">
            <v>0</v>
          </cell>
          <cell r="GX374">
            <v>0</v>
          </cell>
          <cell r="GY374">
            <v>0</v>
          </cell>
          <cell r="GZ374">
            <v>0</v>
          </cell>
        </row>
        <row r="375">
          <cell r="GT375">
            <v>0</v>
          </cell>
          <cell r="GU375">
            <v>0</v>
          </cell>
          <cell r="GV375">
            <v>0</v>
          </cell>
          <cell r="GW375">
            <v>0</v>
          </cell>
          <cell r="GX375">
            <v>0</v>
          </cell>
          <cell r="GY375">
            <v>0</v>
          </cell>
          <cell r="GZ375">
            <v>0</v>
          </cell>
        </row>
        <row r="376">
          <cell r="GT376">
            <v>0</v>
          </cell>
          <cell r="GU376">
            <v>0</v>
          </cell>
          <cell r="GV376">
            <v>0</v>
          </cell>
          <cell r="GW376">
            <v>0</v>
          </cell>
          <cell r="GX376">
            <v>0</v>
          </cell>
          <cell r="GY376">
            <v>0</v>
          </cell>
          <cell r="GZ376">
            <v>0</v>
          </cell>
        </row>
        <row r="377">
          <cell r="GT377">
            <v>0</v>
          </cell>
          <cell r="GU377">
            <v>0</v>
          </cell>
          <cell r="GV377">
            <v>0</v>
          </cell>
          <cell r="GW377">
            <v>0</v>
          </cell>
          <cell r="GX377">
            <v>0</v>
          </cell>
          <cell r="GY377">
            <v>0</v>
          </cell>
          <cell r="GZ377">
            <v>0</v>
          </cell>
        </row>
        <row r="378">
          <cell r="GT378">
            <v>0</v>
          </cell>
          <cell r="GU378">
            <v>0</v>
          </cell>
          <cell r="GV378">
            <v>0</v>
          </cell>
          <cell r="GW378">
            <v>0</v>
          </cell>
          <cell r="GX378">
            <v>0</v>
          </cell>
          <cell r="GY378">
            <v>0</v>
          </cell>
          <cell r="GZ378">
            <v>0</v>
          </cell>
        </row>
        <row r="379">
          <cell r="GT379">
            <v>0</v>
          </cell>
          <cell r="GU379">
            <v>0</v>
          </cell>
          <cell r="GV379">
            <v>0</v>
          </cell>
          <cell r="GW379">
            <v>0</v>
          </cell>
          <cell r="GX379">
            <v>0</v>
          </cell>
          <cell r="GY379">
            <v>0</v>
          </cell>
          <cell r="GZ379">
            <v>0</v>
          </cell>
        </row>
        <row r="380">
          <cell r="GT380">
            <v>0</v>
          </cell>
          <cell r="GU380">
            <v>0</v>
          </cell>
          <cell r="GV380">
            <v>0</v>
          </cell>
          <cell r="GW380">
            <v>0</v>
          </cell>
          <cell r="GX380">
            <v>0</v>
          </cell>
          <cell r="GY380">
            <v>0</v>
          </cell>
          <cell r="GZ380">
            <v>0</v>
          </cell>
        </row>
        <row r="381">
          <cell r="GT381">
            <v>0</v>
          </cell>
          <cell r="GU381">
            <v>0</v>
          </cell>
          <cell r="GV381">
            <v>0</v>
          </cell>
          <cell r="GW381">
            <v>0</v>
          </cell>
          <cell r="GX381">
            <v>0</v>
          </cell>
          <cell r="GY381">
            <v>0</v>
          </cell>
          <cell r="GZ381">
            <v>0</v>
          </cell>
        </row>
        <row r="382"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  <cell r="GZ382">
            <v>0</v>
          </cell>
        </row>
        <row r="383">
          <cell r="GT383">
            <v>0</v>
          </cell>
          <cell r="GU383">
            <v>0</v>
          </cell>
          <cell r="GV383">
            <v>0</v>
          </cell>
          <cell r="GW383">
            <v>0</v>
          </cell>
          <cell r="GX383">
            <v>0</v>
          </cell>
          <cell r="GY383">
            <v>0</v>
          </cell>
          <cell r="GZ383">
            <v>0</v>
          </cell>
        </row>
        <row r="384">
          <cell r="GT384">
            <v>0</v>
          </cell>
          <cell r="GU384">
            <v>0</v>
          </cell>
          <cell r="GV384">
            <v>0</v>
          </cell>
          <cell r="GW384">
            <v>0</v>
          </cell>
          <cell r="GX384">
            <v>0</v>
          </cell>
          <cell r="GY384">
            <v>0</v>
          </cell>
          <cell r="GZ384">
            <v>0</v>
          </cell>
        </row>
        <row r="385">
          <cell r="GT385">
            <v>0</v>
          </cell>
          <cell r="GU385">
            <v>0</v>
          </cell>
          <cell r="GV385">
            <v>0</v>
          </cell>
          <cell r="GW385">
            <v>0</v>
          </cell>
          <cell r="GX385">
            <v>0</v>
          </cell>
          <cell r="GY385">
            <v>0</v>
          </cell>
          <cell r="GZ385">
            <v>0</v>
          </cell>
        </row>
        <row r="386">
          <cell r="GT386">
            <v>0</v>
          </cell>
          <cell r="GU386">
            <v>0</v>
          </cell>
          <cell r="GV386">
            <v>0</v>
          </cell>
          <cell r="GW386">
            <v>0</v>
          </cell>
          <cell r="GX386">
            <v>0</v>
          </cell>
          <cell r="GY386">
            <v>0</v>
          </cell>
          <cell r="GZ386">
            <v>0</v>
          </cell>
        </row>
        <row r="387">
          <cell r="GT387">
            <v>0</v>
          </cell>
          <cell r="GU387">
            <v>0</v>
          </cell>
          <cell r="GV387">
            <v>0</v>
          </cell>
          <cell r="GW387">
            <v>0</v>
          </cell>
          <cell r="GX387">
            <v>0</v>
          </cell>
          <cell r="GY387">
            <v>0</v>
          </cell>
          <cell r="GZ387">
            <v>0</v>
          </cell>
        </row>
        <row r="388">
          <cell r="GT388">
            <v>0</v>
          </cell>
          <cell r="GU388">
            <v>0</v>
          </cell>
          <cell r="GV388">
            <v>0</v>
          </cell>
          <cell r="GW388">
            <v>0</v>
          </cell>
          <cell r="GX388">
            <v>0</v>
          </cell>
          <cell r="GY388">
            <v>0</v>
          </cell>
          <cell r="GZ388">
            <v>0</v>
          </cell>
        </row>
        <row r="389">
          <cell r="GT389">
            <v>0</v>
          </cell>
          <cell r="GU389">
            <v>0</v>
          </cell>
          <cell r="GV389">
            <v>0</v>
          </cell>
          <cell r="GW389">
            <v>0</v>
          </cell>
          <cell r="GX389">
            <v>0</v>
          </cell>
          <cell r="GY389">
            <v>0</v>
          </cell>
          <cell r="GZ389">
            <v>0</v>
          </cell>
        </row>
        <row r="390">
          <cell r="GT390">
            <v>0</v>
          </cell>
          <cell r="GU390">
            <v>0</v>
          </cell>
          <cell r="GV390">
            <v>0</v>
          </cell>
          <cell r="GW390">
            <v>0</v>
          </cell>
          <cell r="GX390">
            <v>0</v>
          </cell>
          <cell r="GY390">
            <v>0</v>
          </cell>
          <cell r="GZ390">
            <v>0</v>
          </cell>
        </row>
        <row r="391">
          <cell r="GT391">
            <v>0</v>
          </cell>
          <cell r="GU391">
            <v>0</v>
          </cell>
          <cell r="GV391">
            <v>0</v>
          </cell>
          <cell r="GW391">
            <v>0</v>
          </cell>
          <cell r="GX391">
            <v>0</v>
          </cell>
          <cell r="GY391">
            <v>0</v>
          </cell>
          <cell r="GZ391">
            <v>0</v>
          </cell>
        </row>
        <row r="392"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  <cell r="GZ392">
            <v>0</v>
          </cell>
        </row>
        <row r="393">
          <cell r="GT393">
            <v>0</v>
          </cell>
          <cell r="GU393">
            <v>0</v>
          </cell>
          <cell r="GV393">
            <v>0</v>
          </cell>
          <cell r="GW393">
            <v>0</v>
          </cell>
          <cell r="GX393">
            <v>0</v>
          </cell>
          <cell r="GY393">
            <v>0</v>
          </cell>
          <cell r="GZ393">
            <v>0</v>
          </cell>
        </row>
        <row r="394">
          <cell r="GT394">
            <v>0</v>
          </cell>
          <cell r="GU394">
            <v>0</v>
          </cell>
          <cell r="GV394">
            <v>0</v>
          </cell>
          <cell r="GW394">
            <v>0</v>
          </cell>
          <cell r="GX394">
            <v>0</v>
          </cell>
          <cell r="GY394">
            <v>0</v>
          </cell>
          <cell r="GZ394">
            <v>0</v>
          </cell>
        </row>
        <row r="395">
          <cell r="GT395">
            <v>0</v>
          </cell>
          <cell r="GU395">
            <v>0</v>
          </cell>
          <cell r="GV395">
            <v>0</v>
          </cell>
          <cell r="GW395">
            <v>0</v>
          </cell>
          <cell r="GX395">
            <v>0</v>
          </cell>
          <cell r="GY395">
            <v>0</v>
          </cell>
          <cell r="GZ395">
            <v>0</v>
          </cell>
        </row>
        <row r="396">
          <cell r="GT396">
            <v>0</v>
          </cell>
          <cell r="GU396">
            <v>0</v>
          </cell>
          <cell r="GV396">
            <v>0</v>
          </cell>
          <cell r="GW396">
            <v>0</v>
          </cell>
          <cell r="GX396">
            <v>0</v>
          </cell>
          <cell r="GY396">
            <v>0</v>
          </cell>
          <cell r="GZ396">
            <v>0</v>
          </cell>
        </row>
        <row r="397">
          <cell r="GT397">
            <v>0</v>
          </cell>
          <cell r="GU397">
            <v>0</v>
          </cell>
          <cell r="GV397">
            <v>0</v>
          </cell>
          <cell r="GW397">
            <v>0</v>
          </cell>
          <cell r="GX397">
            <v>0</v>
          </cell>
          <cell r="GY397">
            <v>0</v>
          </cell>
          <cell r="GZ397">
            <v>0</v>
          </cell>
        </row>
        <row r="398">
          <cell r="GT398">
            <v>0</v>
          </cell>
          <cell r="GU398">
            <v>0</v>
          </cell>
          <cell r="GV398">
            <v>0</v>
          </cell>
          <cell r="GW398">
            <v>0</v>
          </cell>
          <cell r="GX398">
            <v>0</v>
          </cell>
          <cell r="GY398">
            <v>0</v>
          </cell>
          <cell r="GZ398">
            <v>0</v>
          </cell>
        </row>
        <row r="399"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  <cell r="GZ399">
            <v>0</v>
          </cell>
        </row>
        <row r="400">
          <cell r="GT400">
            <v>0</v>
          </cell>
          <cell r="GU400">
            <v>0</v>
          </cell>
          <cell r="GV400">
            <v>0</v>
          </cell>
          <cell r="GW400">
            <v>0</v>
          </cell>
          <cell r="GX400">
            <v>0</v>
          </cell>
          <cell r="GY400">
            <v>0</v>
          </cell>
          <cell r="GZ400">
            <v>0</v>
          </cell>
        </row>
        <row r="401">
          <cell r="GT401">
            <v>0</v>
          </cell>
          <cell r="GU401">
            <v>0</v>
          </cell>
          <cell r="GV401">
            <v>0</v>
          </cell>
          <cell r="GW401">
            <v>0</v>
          </cell>
          <cell r="GX401">
            <v>0</v>
          </cell>
          <cell r="GY401">
            <v>0</v>
          </cell>
          <cell r="GZ401">
            <v>0</v>
          </cell>
        </row>
        <row r="402">
          <cell r="GT402">
            <v>0</v>
          </cell>
          <cell r="GU402">
            <v>0</v>
          </cell>
          <cell r="GV402">
            <v>0</v>
          </cell>
          <cell r="GW402">
            <v>0</v>
          </cell>
          <cell r="GX402">
            <v>0</v>
          </cell>
          <cell r="GY402">
            <v>0</v>
          </cell>
          <cell r="GZ402">
            <v>0</v>
          </cell>
        </row>
        <row r="403">
          <cell r="GT403">
            <v>0</v>
          </cell>
          <cell r="GU403">
            <v>0</v>
          </cell>
          <cell r="GV403">
            <v>0</v>
          </cell>
          <cell r="GW403">
            <v>0</v>
          </cell>
          <cell r="GX403">
            <v>0</v>
          </cell>
          <cell r="GY403">
            <v>0</v>
          </cell>
          <cell r="GZ403">
            <v>0</v>
          </cell>
        </row>
        <row r="404">
          <cell r="GT404">
            <v>0</v>
          </cell>
          <cell r="GU404">
            <v>0</v>
          </cell>
          <cell r="GV404">
            <v>0</v>
          </cell>
          <cell r="GW404">
            <v>0</v>
          </cell>
          <cell r="GX404">
            <v>0</v>
          </cell>
          <cell r="GY404">
            <v>0</v>
          </cell>
          <cell r="GZ404">
            <v>0</v>
          </cell>
        </row>
        <row r="405">
          <cell r="GT405">
            <v>0</v>
          </cell>
          <cell r="GU405">
            <v>0</v>
          </cell>
          <cell r="GV405">
            <v>0</v>
          </cell>
          <cell r="GW405">
            <v>0</v>
          </cell>
          <cell r="GX405">
            <v>0</v>
          </cell>
          <cell r="GY405">
            <v>0</v>
          </cell>
          <cell r="GZ405">
            <v>0</v>
          </cell>
        </row>
        <row r="406">
          <cell r="GT406">
            <v>0</v>
          </cell>
          <cell r="GU406">
            <v>0</v>
          </cell>
          <cell r="GV406">
            <v>0</v>
          </cell>
          <cell r="GW406">
            <v>0</v>
          </cell>
          <cell r="GX406">
            <v>0</v>
          </cell>
          <cell r="GY406">
            <v>0</v>
          </cell>
          <cell r="GZ406">
            <v>0</v>
          </cell>
        </row>
        <row r="407">
          <cell r="GT407">
            <v>0</v>
          </cell>
          <cell r="GU407">
            <v>0</v>
          </cell>
          <cell r="GV407">
            <v>0</v>
          </cell>
          <cell r="GW407">
            <v>0</v>
          </cell>
          <cell r="GX407">
            <v>0</v>
          </cell>
          <cell r="GY407">
            <v>0</v>
          </cell>
          <cell r="GZ407">
            <v>0</v>
          </cell>
        </row>
        <row r="408">
          <cell r="GT408">
            <v>0</v>
          </cell>
          <cell r="GU408">
            <v>0</v>
          </cell>
          <cell r="GV408">
            <v>0</v>
          </cell>
          <cell r="GW408">
            <v>0</v>
          </cell>
          <cell r="GX408">
            <v>0</v>
          </cell>
          <cell r="GY408">
            <v>0</v>
          </cell>
          <cell r="GZ408">
            <v>0</v>
          </cell>
        </row>
        <row r="409">
          <cell r="GT409">
            <v>0</v>
          </cell>
          <cell r="GU409">
            <v>0</v>
          </cell>
          <cell r="GV409">
            <v>0</v>
          </cell>
          <cell r="GW409">
            <v>0</v>
          </cell>
          <cell r="GX409">
            <v>0</v>
          </cell>
          <cell r="GY409">
            <v>0</v>
          </cell>
          <cell r="GZ409">
            <v>0</v>
          </cell>
        </row>
        <row r="410">
          <cell r="GT410">
            <v>0</v>
          </cell>
          <cell r="GU410">
            <v>0</v>
          </cell>
          <cell r="GV410">
            <v>0</v>
          </cell>
          <cell r="GW410">
            <v>0</v>
          </cell>
          <cell r="GX410">
            <v>0</v>
          </cell>
          <cell r="GY410">
            <v>0</v>
          </cell>
          <cell r="GZ410">
            <v>0</v>
          </cell>
        </row>
        <row r="411">
          <cell r="GT411">
            <v>0</v>
          </cell>
          <cell r="GU411">
            <v>0</v>
          </cell>
          <cell r="GV411">
            <v>0</v>
          </cell>
          <cell r="GW411">
            <v>0</v>
          </cell>
          <cell r="GX411">
            <v>0</v>
          </cell>
          <cell r="GY411">
            <v>0</v>
          </cell>
          <cell r="GZ411">
            <v>0</v>
          </cell>
        </row>
        <row r="412">
          <cell r="GT412">
            <v>0</v>
          </cell>
          <cell r="GU412">
            <v>0</v>
          </cell>
          <cell r="GV412">
            <v>0</v>
          </cell>
          <cell r="GW412">
            <v>0</v>
          </cell>
          <cell r="GX412">
            <v>0</v>
          </cell>
          <cell r="GY412">
            <v>0</v>
          </cell>
          <cell r="GZ412">
            <v>0</v>
          </cell>
        </row>
        <row r="413">
          <cell r="GT413">
            <v>0</v>
          </cell>
          <cell r="GU413">
            <v>0</v>
          </cell>
          <cell r="GV413">
            <v>0</v>
          </cell>
          <cell r="GW413">
            <v>0</v>
          </cell>
          <cell r="GX413">
            <v>0</v>
          </cell>
          <cell r="GY413">
            <v>0</v>
          </cell>
          <cell r="GZ413">
            <v>0</v>
          </cell>
        </row>
        <row r="414">
          <cell r="GT414">
            <v>0</v>
          </cell>
          <cell r="GU414">
            <v>0</v>
          </cell>
          <cell r="GV414">
            <v>0</v>
          </cell>
          <cell r="GW414">
            <v>0</v>
          </cell>
          <cell r="GX414">
            <v>0</v>
          </cell>
          <cell r="GY414">
            <v>0</v>
          </cell>
          <cell r="GZ414">
            <v>0</v>
          </cell>
        </row>
        <row r="415">
          <cell r="GT415">
            <v>0</v>
          </cell>
          <cell r="GU415">
            <v>0</v>
          </cell>
          <cell r="GV415">
            <v>0</v>
          </cell>
          <cell r="GW415">
            <v>0</v>
          </cell>
          <cell r="GX415">
            <v>0</v>
          </cell>
          <cell r="GY415">
            <v>0</v>
          </cell>
          <cell r="GZ415">
            <v>0</v>
          </cell>
        </row>
        <row r="416">
          <cell r="GT416">
            <v>0</v>
          </cell>
          <cell r="GU416">
            <v>0</v>
          </cell>
          <cell r="GV416">
            <v>0</v>
          </cell>
          <cell r="GW416">
            <v>0</v>
          </cell>
          <cell r="GX416">
            <v>0</v>
          </cell>
          <cell r="GY416">
            <v>0</v>
          </cell>
          <cell r="GZ416">
            <v>0</v>
          </cell>
        </row>
        <row r="417">
          <cell r="GT417">
            <v>0</v>
          </cell>
          <cell r="GU417">
            <v>0</v>
          </cell>
          <cell r="GV417">
            <v>0</v>
          </cell>
          <cell r="GW417">
            <v>0</v>
          </cell>
          <cell r="GX417">
            <v>0</v>
          </cell>
          <cell r="GY417">
            <v>0</v>
          </cell>
          <cell r="GZ417">
            <v>0</v>
          </cell>
        </row>
        <row r="418">
          <cell r="GT418">
            <v>0</v>
          </cell>
          <cell r="GU418">
            <v>0</v>
          </cell>
          <cell r="GV418">
            <v>0</v>
          </cell>
          <cell r="GW418">
            <v>0</v>
          </cell>
          <cell r="GX418">
            <v>0</v>
          </cell>
          <cell r="GY418">
            <v>0</v>
          </cell>
          <cell r="GZ418">
            <v>0</v>
          </cell>
        </row>
        <row r="419">
          <cell r="GT419">
            <v>0</v>
          </cell>
          <cell r="GU419">
            <v>0</v>
          </cell>
          <cell r="GV419">
            <v>0</v>
          </cell>
          <cell r="GW419">
            <v>0</v>
          </cell>
          <cell r="GX419">
            <v>0</v>
          </cell>
          <cell r="GY419">
            <v>0</v>
          </cell>
          <cell r="GZ419">
            <v>0</v>
          </cell>
        </row>
        <row r="420">
          <cell r="GT420">
            <v>0</v>
          </cell>
          <cell r="GU420">
            <v>0</v>
          </cell>
          <cell r="GV420">
            <v>0</v>
          </cell>
          <cell r="GW420">
            <v>0</v>
          </cell>
          <cell r="GX420">
            <v>0</v>
          </cell>
          <cell r="GY420">
            <v>0</v>
          </cell>
          <cell r="GZ420">
            <v>0</v>
          </cell>
        </row>
        <row r="421">
          <cell r="GT421">
            <v>0</v>
          </cell>
          <cell r="GU421">
            <v>0</v>
          </cell>
          <cell r="GV421">
            <v>0</v>
          </cell>
          <cell r="GW421">
            <v>0</v>
          </cell>
          <cell r="GX421">
            <v>0</v>
          </cell>
          <cell r="GY421">
            <v>0</v>
          </cell>
          <cell r="GZ421">
            <v>0</v>
          </cell>
        </row>
        <row r="422">
          <cell r="GT422">
            <v>0</v>
          </cell>
          <cell r="GU422">
            <v>0</v>
          </cell>
          <cell r="GV422">
            <v>0</v>
          </cell>
          <cell r="GW422">
            <v>0</v>
          </cell>
          <cell r="GX422">
            <v>0</v>
          </cell>
          <cell r="GY422">
            <v>0</v>
          </cell>
          <cell r="GZ422">
            <v>0</v>
          </cell>
        </row>
        <row r="423">
          <cell r="GT423">
            <v>0</v>
          </cell>
          <cell r="GU423">
            <v>0</v>
          </cell>
          <cell r="GV423">
            <v>0</v>
          </cell>
          <cell r="GW423">
            <v>0</v>
          </cell>
          <cell r="GX423">
            <v>0</v>
          </cell>
          <cell r="GY423">
            <v>0</v>
          </cell>
          <cell r="GZ423">
            <v>0</v>
          </cell>
        </row>
        <row r="424">
          <cell r="GT424">
            <v>0</v>
          </cell>
          <cell r="GU424">
            <v>0</v>
          </cell>
          <cell r="GV424">
            <v>0</v>
          </cell>
          <cell r="GW424">
            <v>0</v>
          </cell>
          <cell r="GX424">
            <v>0</v>
          </cell>
          <cell r="GY424">
            <v>0</v>
          </cell>
          <cell r="GZ424">
            <v>0</v>
          </cell>
        </row>
        <row r="425">
          <cell r="GT425">
            <v>0</v>
          </cell>
          <cell r="GU425">
            <v>0</v>
          </cell>
          <cell r="GV425">
            <v>0</v>
          </cell>
          <cell r="GW425">
            <v>0</v>
          </cell>
          <cell r="GX425">
            <v>0</v>
          </cell>
          <cell r="GY425">
            <v>0</v>
          </cell>
          <cell r="GZ425">
            <v>0</v>
          </cell>
        </row>
        <row r="426">
          <cell r="GT426">
            <v>0</v>
          </cell>
          <cell r="GU426">
            <v>0</v>
          </cell>
          <cell r="GV426">
            <v>0</v>
          </cell>
          <cell r="GW426">
            <v>0</v>
          </cell>
          <cell r="GX426">
            <v>0</v>
          </cell>
          <cell r="GY426">
            <v>0</v>
          </cell>
          <cell r="GZ426">
            <v>0</v>
          </cell>
        </row>
        <row r="427">
          <cell r="GT427">
            <v>0</v>
          </cell>
          <cell r="GU427">
            <v>0</v>
          </cell>
          <cell r="GV427">
            <v>0</v>
          </cell>
          <cell r="GW427">
            <v>0</v>
          </cell>
          <cell r="GX427">
            <v>0</v>
          </cell>
          <cell r="GY427">
            <v>0</v>
          </cell>
          <cell r="GZ427">
            <v>0</v>
          </cell>
        </row>
        <row r="428">
          <cell r="GT428">
            <v>0</v>
          </cell>
          <cell r="GU428">
            <v>0</v>
          </cell>
          <cell r="GV428">
            <v>0</v>
          </cell>
          <cell r="GW428">
            <v>0</v>
          </cell>
          <cell r="GX428">
            <v>0</v>
          </cell>
          <cell r="GY428">
            <v>0</v>
          </cell>
          <cell r="GZ428">
            <v>0</v>
          </cell>
        </row>
        <row r="429">
          <cell r="GT429">
            <v>0</v>
          </cell>
          <cell r="GU429">
            <v>0</v>
          </cell>
          <cell r="GV429">
            <v>0</v>
          </cell>
          <cell r="GW429">
            <v>0</v>
          </cell>
          <cell r="GX429">
            <v>0</v>
          </cell>
          <cell r="GY429">
            <v>0</v>
          </cell>
          <cell r="GZ429">
            <v>0</v>
          </cell>
        </row>
        <row r="430">
          <cell r="GT430">
            <v>0</v>
          </cell>
          <cell r="GU430">
            <v>0</v>
          </cell>
          <cell r="GV430">
            <v>0</v>
          </cell>
          <cell r="GW430">
            <v>0</v>
          </cell>
          <cell r="GX430">
            <v>0</v>
          </cell>
          <cell r="GY430">
            <v>0</v>
          </cell>
          <cell r="GZ430">
            <v>0</v>
          </cell>
        </row>
        <row r="431">
          <cell r="GT431">
            <v>0</v>
          </cell>
          <cell r="GU431">
            <v>0</v>
          </cell>
          <cell r="GV431">
            <v>0</v>
          </cell>
          <cell r="GW431">
            <v>0</v>
          </cell>
          <cell r="GX431">
            <v>0</v>
          </cell>
          <cell r="GY431">
            <v>0</v>
          </cell>
          <cell r="GZ431">
            <v>0</v>
          </cell>
        </row>
        <row r="432">
          <cell r="GT432">
            <v>0</v>
          </cell>
          <cell r="GU432">
            <v>0</v>
          </cell>
          <cell r="GV432">
            <v>0</v>
          </cell>
          <cell r="GW432">
            <v>0</v>
          </cell>
          <cell r="GX432">
            <v>0</v>
          </cell>
          <cell r="GY432">
            <v>0</v>
          </cell>
          <cell r="GZ432">
            <v>0</v>
          </cell>
        </row>
        <row r="433">
          <cell r="GT433">
            <v>0</v>
          </cell>
          <cell r="GU433">
            <v>0</v>
          </cell>
          <cell r="GV433">
            <v>0</v>
          </cell>
          <cell r="GW433">
            <v>0</v>
          </cell>
          <cell r="GX433">
            <v>0</v>
          </cell>
          <cell r="GY433">
            <v>0</v>
          </cell>
          <cell r="GZ433">
            <v>0</v>
          </cell>
        </row>
        <row r="434"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1</v>
          </cell>
          <cell r="GY434">
            <v>0</v>
          </cell>
          <cell r="GZ434">
            <v>0</v>
          </cell>
        </row>
        <row r="435"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1</v>
          </cell>
          <cell r="GY435">
            <v>0</v>
          </cell>
          <cell r="GZ435">
            <v>0</v>
          </cell>
        </row>
        <row r="436"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1</v>
          </cell>
          <cell r="GY436">
            <v>0</v>
          </cell>
          <cell r="GZ436">
            <v>0</v>
          </cell>
        </row>
        <row r="437"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1</v>
          </cell>
          <cell r="GY437">
            <v>0</v>
          </cell>
          <cell r="GZ437">
            <v>0</v>
          </cell>
        </row>
        <row r="438"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</row>
        <row r="439">
          <cell r="GT439">
            <v>0</v>
          </cell>
          <cell r="GU439">
            <v>0</v>
          </cell>
          <cell r="GV439">
            <v>0</v>
          </cell>
          <cell r="GW439">
            <v>0</v>
          </cell>
          <cell r="GX439">
            <v>0</v>
          </cell>
          <cell r="GY439">
            <v>0</v>
          </cell>
          <cell r="GZ439">
            <v>0</v>
          </cell>
        </row>
        <row r="440">
          <cell r="GT440">
            <v>0</v>
          </cell>
          <cell r="GU440">
            <v>0</v>
          </cell>
          <cell r="GV440">
            <v>0</v>
          </cell>
          <cell r="GW440">
            <v>0</v>
          </cell>
          <cell r="GX440">
            <v>0</v>
          </cell>
          <cell r="GY440">
            <v>0</v>
          </cell>
          <cell r="GZ440">
            <v>0</v>
          </cell>
        </row>
        <row r="441"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</row>
        <row r="442"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</row>
        <row r="443"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</row>
        <row r="444">
          <cell r="GT444">
            <v>0</v>
          </cell>
          <cell r="GU444">
            <v>0</v>
          </cell>
          <cell r="GV444">
            <v>0</v>
          </cell>
          <cell r="GW444">
            <v>0</v>
          </cell>
          <cell r="GX444">
            <v>0</v>
          </cell>
          <cell r="GY444">
            <v>0</v>
          </cell>
          <cell r="GZ444">
            <v>0</v>
          </cell>
        </row>
        <row r="445">
          <cell r="GT445">
            <v>0</v>
          </cell>
          <cell r="GU445">
            <v>0</v>
          </cell>
          <cell r="GV445">
            <v>0</v>
          </cell>
          <cell r="GW445">
            <v>0</v>
          </cell>
          <cell r="GX445">
            <v>0</v>
          </cell>
          <cell r="GY445">
            <v>0</v>
          </cell>
          <cell r="GZ445">
            <v>0</v>
          </cell>
        </row>
        <row r="446"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</row>
        <row r="447"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</row>
        <row r="448"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</row>
        <row r="449">
          <cell r="GT449">
            <v>0</v>
          </cell>
          <cell r="GU449">
            <v>0</v>
          </cell>
          <cell r="GV449">
            <v>0</v>
          </cell>
          <cell r="GW449">
            <v>0</v>
          </cell>
          <cell r="GX449">
            <v>0</v>
          </cell>
          <cell r="GY449">
            <v>0</v>
          </cell>
          <cell r="GZ449">
            <v>0</v>
          </cell>
        </row>
        <row r="450"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</row>
        <row r="451"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</row>
        <row r="452"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</row>
        <row r="453"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</row>
        <row r="454">
          <cell r="GT454">
            <v>0</v>
          </cell>
          <cell r="GU454">
            <v>0</v>
          </cell>
          <cell r="GV454">
            <v>0</v>
          </cell>
          <cell r="GW454">
            <v>0</v>
          </cell>
          <cell r="GX454">
            <v>0</v>
          </cell>
          <cell r="GY454">
            <v>0</v>
          </cell>
          <cell r="GZ454">
            <v>0</v>
          </cell>
        </row>
        <row r="455"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</row>
        <row r="456"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</row>
        <row r="457">
          <cell r="GT457">
            <v>0</v>
          </cell>
          <cell r="GU457">
            <v>0</v>
          </cell>
          <cell r="GV457">
            <v>0</v>
          </cell>
          <cell r="GW457">
            <v>0</v>
          </cell>
          <cell r="GX457">
            <v>0</v>
          </cell>
          <cell r="GY457">
            <v>0</v>
          </cell>
          <cell r="GZ457">
            <v>0</v>
          </cell>
        </row>
        <row r="458"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</row>
        <row r="459">
          <cell r="GT459">
            <v>0</v>
          </cell>
          <cell r="GU459">
            <v>0</v>
          </cell>
          <cell r="GV459">
            <v>0</v>
          </cell>
          <cell r="GW459">
            <v>0</v>
          </cell>
          <cell r="GX459">
            <v>0</v>
          </cell>
          <cell r="GY459">
            <v>0</v>
          </cell>
          <cell r="GZ459">
            <v>0</v>
          </cell>
        </row>
        <row r="460">
          <cell r="GT460">
            <v>0</v>
          </cell>
          <cell r="GU460">
            <v>0</v>
          </cell>
          <cell r="GV460">
            <v>0</v>
          </cell>
          <cell r="GW460">
            <v>0</v>
          </cell>
          <cell r="GX460">
            <v>0</v>
          </cell>
          <cell r="GY460">
            <v>0</v>
          </cell>
          <cell r="GZ460">
            <v>0</v>
          </cell>
        </row>
        <row r="461">
          <cell r="GT461">
            <v>0</v>
          </cell>
          <cell r="GU461">
            <v>0</v>
          </cell>
          <cell r="GV461">
            <v>0</v>
          </cell>
          <cell r="GW461">
            <v>0</v>
          </cell>
          <cell r="GX461">
            <v>0</v>
          </cell>
          <cell r="GY461">
            <v>0</v>
          </cell>
          <cell r="GZ461">
            <v>0</v>
          </cell>
        </row>
        <row r="462">
          <cell r="GT462">
            <v>0</v>
          </cell>
          <cell r="GU462">
            <v>0</v>
          </cell>
          <cell r="GV462">
            <v>0</v>
          </cell>
          <cell r="GW462">
            <v>0</v>
          </cell>
          <cell r="GX462">
            <v>0</v>
          </cell>
          <cell r="GY462">
            <v>0</v>
          </cell>
          <cell r="GZ462">
            <v>0</v>
          </cell>
        </row>
        <row r="463">
          <cell r="GT463">
            <v>0</v>
          </cell>
          <cell r="GU463">
            <v>0</v>
          </cell>
          <cell r="GV463">
            <v>0</v>
          </cell>
          <cell r="GW463">
            <v>0</v>
          </cell>
          <cell r="GX463">
            <v>0</v>
          </cell>
          <cell r="GY463">
            <v>0</v>
          </cell>
          <cell r="GZ463">
            <v>0</v>
          </cell>
        </row>
        <row r="464">
          <cell r="GT464">
            <v>0</v>
          </cell>
          <cell r="GU464">
            <v>0</v>
          </cell>
          <cell r="GV464">
            <v>0</v>
          </cell>
          <cell r="GW464">
            <v>0</v>
          </cell>
          <cell r="GX464">
            <v>0</v>
          </cell>
          <cell r="GY464">
            <v>0</v>
          </cell>
          <cell r="GZ464">
            <v>0</v>
          </cell>
        </row>
        <row r="465">
          <cell r="GT465">
            <v>0</v>
          </cell>
          <cell r="GU465">
            <v>0</v>
          </cell>
          <cell r="GV465">
            <v>0</v>
          </cell>
          <cell r="GW465">
            <v>0</v>
          </cell>
          <cell r="GX465">
            <v>0</v>
          </cell>
          <cell r="GY465">
            <v>0</v>
          </cell>
          <cell r="GZ465">
            <v>0</v>
          </cell>
        </row>
        <row r="466">
          <cell r="GT466">
            <v>0</v>
          </cell>
          <cell r="GU466">
            <v>0</v>
          </cell>
          <cell r="GV466">
            <v>0</v>
          </cell>
          <cell r="GW466">
            <v>0</v>
          </cell>
          <cell r="GX466">
            <v>0</v>
          </cell>
          <cell r="GY466">
            <v>0</v>
          </cell>
          <cell r="GZ466">
            <v>0</v>
          </cell>
        </row>
        <row r="467">
          <cell r="GT467">
            <v>0</v>
          </cell>
          <cell r="GU467">
            <v>0</v>
          </cell>
          <cell r="GV467">
            <v>0</v>
          </cell>
          <cell r="GW467">
            <v>0</v>
          </cell>
          <cell r="GX467">
            <v>0</v>
          </cell>
          <cell r="GY467">
            <v>0</v>
          </cell>
          <cell r="GZ467">
            <v>0</v>
          </cell>
        </row>
        <row r="468">
          <cell r="GT468">
            <v>0</v>
          </cell>
          <cell r="GU468">
            <v>0</v>
          </cell>
          <cell r="GV468">
            <v>0</v>
          </cell>
          <cell r="GW468">
            <v>0</v>
          </cell>
          <cell r="GX468">
            <v>0</v>
          </cell>
          <cell r="GY468">
            <v>0</v>
          </cell>
          <cell r="GZ468">
            <v>0</v>
          </cell>
        </row>
        <row r="469">
          <cell r="GT469">
            <v>0</v>
          </cell>
          <cell r="GU469">
            <v>0</v>
          </cell>
          <cell r="GV469">
            <v>0</v>
          </cell>
          <cell r="GW469">
            <v>0</v>
          </cell>
          <cell r="GX469">
            <v>0</v>
          </cell>
          <cell r="GY469">
            <v>0</v>
          </cell>
          <cell r="GZ469">
            <v>0</v>
          </cell>
        </row>
        <row r="470">
          <cell r="GT470">
            <v>0</v>
          </cell>
          <cell r="GU470">
            <v>0</v>
          </cell>
          <cell r="GV470">
            <v>0</v>
          </cell>
          <cell r="GW470">
            <v>0</v>
          </cell>
          <cell r="GX470">
            <v>0</v>
          </cell>
          <cell r="GY470">
            <v>0</v>
          </cell>
          <cell r="GZ470">
            <v>0</v>
          </cell>
        </row>
        <row r="471">
          <cell r="GT471">
            <v>0</v>
          </cell>
          <cell r="GU471">
            <v>0</v>
          </cell>
          <cell r="GV471">
            <v>0</v>
          </cell>
          <cell r="GW471">
            <v>0</v>
          </cell>
          <cell r="GX471">
            <v>0</v>
          </cell>
          <cell r="GY471">
            <v>0</v>
          </cell>
          <cell r="GZ471">
            <v>0</v>
          </cell>
        </row>
        <row r="472">
          <cell r="GT472">
            <v>0</v>
          </cell>
          <cell r="GU472">
            <v>0</v>
          </cell>
          <cell r="GV472">
            <v>0</v>
          </cell>
          <cell r="GW472">
            <v>0</v>
          </cell>
          <cell r="GX472">
            <v>0</v>
          </cell>
          <cell r="GY472">
            <v>0</v>
          </cell>
          <cell r="GZ472">
            <v>0</v>
          </cell>
        </row>
        <row r="473">
          <cell r="GT473">
            <v>0</v>
          </cell>
          <cell r="GU473">
            <v>0</v>
          </cell>
          <cell r="GV473">
            <v>0</v>
          </cell>
          <cell r="GW473">
            <v>0</v>
          </cell>
          <cell r="GX473">
            <v>0</v>
          </cell>
          <cell r="GY473">
            <v>0</v>
          </cell>
          <cell r="GZ473">
            <v>0</v>
          </cell>
        </row>
        <row r="474">
          <cell r="GT474">
            <v>0</v>
          </cell>
          <cell r="GU474">
            <v>0</v>
          </cell>
          <cell r="GV474">
            <v>0</v>
          </cell>
          <cell r="GW474">
            <v>0</v>
          </cell>
          <cell r="GX474">
            <v>0</v>
          </cell>
          <cell r="GY474">
            <v>0</v>
          </cell>
          <cell r="GZ474">
            <v>0</v>
          </cell>
        </row>
        <row r="475">
          <cell r="GT475">
            <v>0</v>
          </cell>
          <cell r="GU475">
            <v>0</v>
          </cell>
          <cell r="GV475">
            <v>0</v>
          </cell>
          <cell r="GW475">
            <v>0</v>
          </cell>
          <cell r="GX475">
            <v>0</v>
          </cell>
          <cell r="GY475">
            <v>0</v>
          </cell>
          <cell r="GZ475">
            <v>0</v>
          </cell>
        </row>
        <row r="476">
          <cell r="GT476">
            <v>0</v>
          </cell>
          <cell r="GU476">
            <v>0</v>
          </cell>
          <cell r="GV476">
            <v>0</v>
          </cell>
          <cell r="GW476">
            <v>0</v>
          </cell>
          <cell r="GX476">
            <v>0</v>
          </cell>
          <cell r="GY476">
            <v>0</v>
          </cell>
          <cell r="GZ476">
            <v>0</v>
          </cell>
        </row>
        <row r="477">
          <cell r="GT477">
            <v>0</v>
          </cell>
          <cell r="GU477">
            <v>0</v>
          </cell>
          <cell r="GV477">
            <v>0</v>
          </cell>
          <cell r="GW477">
            <v>0</v>
          </cell>
          <cell r="GX477">
            <v>0</v>
          </cell>
          <cell r="GY477">
            <v>0</v>
          </cell>
          <cell r="GZ477">
            <v>0</v>
          </cell>
        </row>
        <row r="478">
          <cell r="GT478">
            <v>0</v>
          </cell>
          <cell r="GU478">
            <v>0</v>
          </cell>
          <cell r="GV478">
            <v>0</v>
          </cell>
          <cell r="GW478">
            <v>0</v>
          </cell>
          <cell r="GX478">
            <v>0</v>
          </cell>
          <cell r="GY478">
            <v>0</v>
          </cell>
          <cell r="GZ478">
            <v>0</v>
          </cell>
        </row>
        <row r="479">
          <cell r="GT479">
            <v>0</v>
          </cell>
          <cell r="GU479">
            <v>0</v>
          </cell>
          <cell r="GV479">
            <v>0</v>
          </cell>
          <cell r="GW479">
            <v>0</v>
          </cell>
          <cell r="GX479">
            <v>0</v>
          </cell>
          <cell r="GY479">
            <v>0</v>
          </cell>
          <cell r="GZ479">
            <v>0</v>
          </cell>
        </row>
        <row r="480">
          <cell r="GT480">
            <v>0</v>
          </cell>
          <cell r="GU480">
            <v>0</v>
          </cell>
          <cell r="GV480">
            <v>0</v>
          </cell>
          <cell r="GW480">
            <v>0</v>
          </cell>
          <cell r="GX480">
            <v>0</v>
          </cell>
          <cell r="GY480">
            <v>0</v>
          </cell>
          <cell r="GZ480">
            <v>0</v>
          </cell>
        </row>
        <row r="481">
          <cell r="GT481">
            <v>0</v>
          </cell>
          <cell r="GU481">
            <v>0</v>
          </cell>
          <cell r="GV481">
            <v>0</v>
          </cell>
          <cell r="GW481">
            <v>0</v>
          </cell>
          <cell r="GX481">
            <v>0</v>
          </cell>
          <cell r="GY481">
            <v>0</v>
          </cell>
          <cell r="GZ481">
            <v>0</v>
          </cell>
        </row>
        <row r="482">
          <cell r="GT482">
            <v>0</v>
          </cell>
          <cell r="GU482">
            <v>0</v>
          </cell>
          <cell r="GV482">
            <v>0</v>
          </cell>
          <cell r="GW482">
            <v>0</v>
          </cell>
          <cell r="GX482">
            <v>0</v>
          </cell>
          <cell r="GY482">
            <v>0</v>
          </cell>
          <cell r="GZ482">
            <v>0</v>
          </cell>
        </row>
        <row r="483">
          <cell r="GT483">
            <v>0</v>
          </cell>
          <cell r="GU483">
            <v>0</v>
          </cell>
          <cell r="GV483">
            <v>0</v>
          </cell>
          <cell r="GW483">
            <v>0</v>
          </cell>
          <cell r="GX483">
            <v>0</v>
          </cell>
          <cell r="GY483">
            <v>0</v>
          </cell>
          <cell r="GZ483">
            <v>0</v>
          </cell>
        </row>
        <row r="484">
          <cell r="GT484">
            <v>0</v>
          </cell>
          <cell r="GU484">
            <v>0</v>
          </cell>
          <cell r="GV484">
            <v>0</v>
          </cell>
          <cell r="GW484">
            <v>0</v>
          </cell>
          <cell r="GX484">
            <v>0</v>
          </cell>
          <cell r="GY484">
            <v>0</v>
          </cell>
          <cell r="GZ484">
            <v>0</v>
          </cell>
        </row>
        <row r="485">
          <cell r="GT485">
            <v>0</v>
          </cell>
          <cell r="GU485">
            <v>0</v>
          </cell>
          <cell r="GV485">
            <v>0</v>
          </cell>
          <cell r="GW485">
            <v>0</v>
          </cell>
          <cell r="GX485">
            <v>1</v>
          </cell>
          <cell r="GY485">
            <v>0</v>
          </cell>
          <cell r="GZ485">
            <v>0</v>
          </cell>
        </row>
        <row r="486">
          <cell r="GT486">
            <v>0</v>
          </cell>
          <cell r="GU486">
            <v>0</v>
          </cell>
          <cell r="GV486">
            <v>0</v>
          </cell>
          <cell r="GW486">
            <v>0</v>
          </cell>
          <cell r="GX486">
            <v>1</v>
          </cell>
          <cell r="GY486">
            <v>0</v>
          </cell>
          <cell r="GZ486">
            <v>0</v>
          </cell>
        </row>
        <row r="487">
          <cell r="GT487">
            <v>0</v>
          </cell>
          <cell r="GU487">
            <v>0</v>
          </cell>
          <cell r="GV487">
            <v>0</v>
          </cell>
          <cell r="GW487">
            <v>1</v>
          </cell>
          <cell r="GX487">
            <v>0</v>
          </cell>
          <cell r="GY487">
            <v>0</v>
          </cell>
          <cell r="GZ487">
            <v>0</v>
          </cell>
        </row>
        <row r="488">
          <cell r="GT488">
            <v>0</v>
          </cell>
          <cell r="GU488">
            <v>0</v>
          </cell>
          <cell r="GV488">
            <v>0</v>
          </cell>
          <cell r="GW488">
            <v>1</v>
          </cell>
          <cell r="GX488">
            <v>0</v>
          </cell>
          <cell r="GY488">
            <v>0</v>
          </cell>
          <cell r="GZ488">
            <v>0</v>
          </cell>
        </row>
        <row r="489">
          <cell r="GT489">
            <v>0</v>
          </cell>
          <cell r="GU489">
            <v>0</v>
          </cell>
          <cell r="GV489">
            <v>0</v>
          </cell>
          <cell r="GW489">
            <v>0</v>
          </cell>
          <cell r="GX489">
            <v>0</v>
          </cell>
          <cell r="GY489">
            <v>0</v>
          </cell>
          <cell r="GZ489">
            <v>0</v>
          </cell>
        </row>
        <row r="490">
          <cell r="GT490">
            <v>0</v>
          </cell>
          <cell r="GU490">
            <v>0</v>
          </cell>
          <cell r="GV490">
            <v>0</v>
          </cell>
          <cell r="GW490">
            <v>0</v>
          </cell>
          <cell r="GX490">
            <v>0</v>
          </cell>
          <cell r="GY490">
            <v>0</v>
          </cell>
          <cell r="GZ490">
            <v>0</v>
          </cell>
        </row>
        <row r="491">
          <cell r="GT491">
            <v>0</v>
          </cell>
          <cell r="GU491">
            <v>0</v>
          </cell>
          <cell r="GV491">
            <v>0</v>
          </cell>
          <cell r="GW491">
            <v>0</v>
          </cell>
          <cell r="GX491">
            <v>0</v>
          </cell>
          <cell r="GY491">
            <v>0</v>
          </cell>
          <cell r="GZ491">
            <v>0</v>
          </cell>
        </row>
        <row r="492">
          <cell r="GT492">
            <v>0</v>
          </cell>
          <cell r="GU492">
            <v>0</v>
          </cell>
          <cell r="GV492">
            <v>0</v>
          </cell>
          <cell r="GW492">
            <v>0</v>
          </cell>
          <cell r="GX492">
            <v>0</v>
          </cell>
          <cell r="GY492">
            <v>0</v>
          </cell>
          <cell r="GZ492">
            <v>0</v>
          </cell>
        </row>
        <row r="493">
          <cell r="GT493">
            <v>0</v>
          </cell>
          <cell r="GU493">
            <v>0</v>
          </cell>
          <cell r="GV493">
            <v>0</v>
          </cell>
          <cell r="GW493">
            <v>0</v>
          </cell>
          <cell r="GX493">
            <v>0</v>
          </cell>
          <cell r="GY493">
            <v>0</v>
          </cell>
          <cell r="GZ493">
            <v>0</v>
          </cell>
        </row>
        <row r="494">
          <cell r="GT494">
            <v>0</v>
          </cell>
          <cell r="GU494">
            <v>0</v>
          </cell>
          <cell r="GV494">
            <v>0</v>
          </cell>
          <cell r="GW494">
            <v>0</v>
          </cell>
          <cell r="GX494">
            <v>0</v>
          </cell>
          <cell r="GY494">
            <v>0</v>
          </cell>
          <cell r="GZ494">
            <v>0</v>
          </cell>
        </row>
        <row r="495">
          <cell r="GT495">
            <v>0</v>
          </cell>
          <cell r="GU495">
            <v>0</v>
          </cell>
          <cell r="GV495">
            <v>0</v>
          </cell>
          <cell r="GW495">
            <v>0</v>
          </cell>
          <cell r="GX495">
            <v>0</v>
          </cell>
          <cell r="GY495">
            <v>0</v>
          </cell>
          <cell r="GZ495">
            <v>0</v>
          </cell>
        </row>
        <row r="496">
          <cell r="GT496">
            <v>0</v>
          </cell>
          <cell r="GU496">
            <v>0</v>
          </cell>
          <cell r="GV496">
            <v>0</v>
          </cell>
          <cell r="GW496">
            <v>0</v>
          </cell>
          <cell r="GX496">
            <v>0</v>
          </cell>
          <cell r="GY496">
            <v>0</v>
          </cell>
          <cell r="GZ496">
            <v>0</v>
          </cell>
        </row>
        <row r="497">
          <cell r="GT497">
            <v>0</v>
          </cell>
          <cell r="GU497">
            <v>0</v>
          </cell>
          <cell r="GV497">
            <v>0</v>
          </cell>
          <cell r="GW497">
            <v>0</v>
          </cell>
          <cell r="GX497">
            <v>0</v>
          </cell>
          <cell r="GY497">
            <v>0</v>
          </cell>
          <cell r="GZ497">
            <v>0</v>
          </cell>
        </row>
        <row r="498">
          <cell r="GT498">
            <v>0</v>
          </cell>
          <cell r="GU498">
            <v>0</v>
          </cell>
          <cell r="GV498">
            <v>0</v>
          </cell>
          <cell r="GW498">
            <v>0</v>
          </cell>
          <cell r="GX498">
            <v>0</v>
          </cell>
          <cell r="GY498">
            <v>0</v>
          </cell>
          <cell r="GZ498">
            <v>0</v>
          </cell>
        </row>
        <row r="499">
          <cell r="GT499">
            <v>0</v>
          </cell>
          <cell r="GU499">
            <v>0</v>
          </cell>
          <cell r="GV499">
            <v>0</v>
          </cell>
          <cell r="GW499">
            <v>0</v>
          </cell>
          <cell r="GX499">
            <v>0</v>
          </cell>
          <cell r="GY499">
            <v>0</v>
          </cell>
          <cell r="GZ499">
            <v>0</v>
          </cell>
        </row>
        <row r="500">
          <cell r="GT500">
            <v>0</v>
          </cell>
          <cell r="GU500">
            <v>0</v>
          </cell>
          <cell r="GV500">
            <v>0</v>
          </cell>
          <cell r="GW500">
            <v>0</v>
          </cell>
          <cell r="GX500">
            <v>0</v>
          </cell>
          <cell r="GY500">
            <v>0</v>
          </cell>
          <cell r="GZ500">
            <v>0</v>
          </cell>
        </row>
        <row r="501">
          <cell r="GT501">
            <v>0</v>
          </cell>
          <cell r="GU501">
            <v>0</v>
          </cell>
          <cell r="GV501">
            <v>0</v>
          </cell>
          <cell r="GW501">
            <v>0</v>
          </cell>
          <cell r="GX501">
            <v>0</v>
          </cell>
          <cell r="GY501">
            <v>0</v>
          </cell>
          <cell r="GZ501">
            <v>0</v>
          </cell>
        </row>
        <row r="502">
          <cell r="GT502">
            <v>0</v>
          </cell>
          <cell r="GU502">
            <v>0</v>
          </cell>
          <cell r="GV502">
            <v>0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</row>
        <row r="503">
          <cell r="GT503">
            <v>0</v>
          </cell>
          <cell r="GU503">
            <v>0</v>
          </cell>
          <cell r="GV503">
            <v>0</v>
          </cell>
          <cell r="GW503">
            <v>0</v>
          </cell>
          <cell r="GX503">
            <v>0</v>
          </cell>
          <cell r="GY503">
            <v>0</v>
          </cell>
          <cell r="GZ503">
            <v>0</v>
          </cell>
        </row>
        <row r="504">
          <cell r="GT504">
            <v>0</v>
          </cell>
          <cell r="GU504">
            <v>0</v>
          </cell>
          <cell r="GV504">
            <v>0</v>
          </cell>
          <cell r="GW504">
            <v>0</v>
          </cell>
          <cell r="GX504">
            <v>0</v>
          </cell>
          <cell r="GY504">
            <v>0</v>
          </cell>
          <cell r="GZ504">
            <v>0</v>
          </cell>
        </row>
        <row r="505">
          <cell r="GT505">
            <v>0</v>
          </cell>
          <cell r="GU505">
            <v>0</v>
          </cell>
          <cell r="GV505">
            <v>0</v>
          </cell>
          <cell r="GW505">
            <v>0</v>
          </cell>
          <cell r="GX505">
            <v>0</v>
          </cell>
          <cell r="GY505">
            <v>0</v>
          </cell>
          <cell r="GZ505">
            <v>0</v>
          </cell>
        </row>
        <row r="506">
          <cell r="GT506">
            <v>0</v>
          </cell>
          <cell r="GU506">
            <v>0</v>
          </cell>
          <cell r="GV506">
            <v>0</v>
          </cell>
          <cell r="GW506">
            <v>0</v>
          </cell>
          <cell r="GX506">
            <v>0</v>
          </cell>
          <cell r="GY506">
            <v>0</v>
          </cell>
          <cell r="GZ506">
            <v>0</v>
          </cell>
        </row>
        <row r="507">
          <cell r="GT507">
            <v>0</v>
          </cell>
          <cell r="GU507">
            <v>0</v>
          </cell>
          <cell r="GV507">
            <v>0</v>
          </cell>
          <cell r="GW507">
            <v>0</v>
          </cell>
          <cell r="GX507">
            <v>0</v>
          </cell>
          <cell r="GY507">
            <v>0</v>
          </cell>
          <cell r="GZ507">
            <v>0</v>
          </cell>
        </row>
        <row r="508">
          <cell r="GT508">
            <v>0</v>
          </cell>
          <cell r="GU508">
            <v>0</v>
          </cell>
          <cell r="GV508">
            <v>0</v>
          </cell>
          <cell r="GW508">
            <v>0</v>
          </cell>
          <cell r="GX508">
            <v>0</v>
          </cell>
          <cell r="GY508">
            <v>0</v>
          </cell>
          <cell r="GZ508">
            <v>0</v>
          </cell>
        </row>
        <row r="509">
          <cell r="GT509">
            <v>0</v>
          </cell>
          <cell r="GU509">
            <v>0</v>
          </cell>
          <cell r="GV509">
            <v>0</v>
          </cell>
          <cell r="GW509">
            <v>0</v>
          </cell>
          <cell r="GX509">
            <v>0</v>
          </cell>
          <cell r="GY509">
            <v>0</v>
          </cell>
          <cell r="GZ509">
            <v>0</v>
          </cell>
        </row>
        <row r="510">
          <cell r="GT510">
            <v>0</v>
          </cell>
          <cell r="GU510">
            <v>0</v>
          </cell>
          <cell r="GV510">
            <v>0</v>
          </cell>
          <cell r="GW510">
            <v>0</v>
          </cell>
          <cell r="GX510">
            <v>0</v>
          </cell>
          <cell r="GY510">
            <v>0</v>
          </cell>
          <cell r="GZ510">
            <v>0</v>
          </cell>
        </row>
        <row r="511">
          <cell r="GT511">
            <v>0</v>
          </cell>
          <cell r="GU511">
            <v>0</v>
          </cell>
          <cell r="GV511">
            <v>0</v>
          </cell>
          <cell r="GW511">
            <v>0</v>
          </cell>
          <cell r="GX511">
            <v>0</v>
          </cell>
          <cell r="GY511">
            <v>0</v>
          </cell>
          <cell r="GZ511">
            <v>0</v>
          </cell>
        </row>
        <row r="512">
          <cell r="GT512">
            <v>0</v>
          </cell>
          <cell r="GU512">
            <v>0</v>
          </cell>
          <cell r="GV512">
            <v>0</v>
          </cell>
          <cell r="GW512">
            <v>0</v>
          </cell>
          <cell r="GX512">
            <v>0</v>
          </cell>
          <cell r="GY512">
            <v>0</v>
          </cell>
          <cell r="GZ512">
            <v>0</v>
          </cell>
        </row>
        <row r="513">
          <cell r="GT513">
            <v>0</v>
          </cell>
          <cell r="GU513">
            <v>0</v>
          </cell>
          <cell r="GV513">
            <v>0</v>
          </cell>
          <cell r="GW513">
            <v>0</v>
          </cell>
          <cell r="GX513">
            <v>0</v>
          </cell>
          <cell r="GY513">
            <v>0</v>
          </cell>
          <cell r="GZ513">
            <v>0</v>
          </cell>
        </row>
        <row r="514">
          <cell r="GT514">
            <v>0</v>
          </cell>
          <cell r="GU514">
            <v>0</v>
          </cell>
          <cell r="GV514">
            <v>0</v>
          </cell>
          <cell r="GW514">
            <v>0</v>
          </cell>
          <cell r="GX514">
            <v>0</v>
          </cell>
          <cell r="GY514">
            <v>0</v>
          </cell>
          <cell r="GZ514">
            <v>0</v>
          </cell>
        </row>
        <row r="515">
          <cell r="GT515">
            <v>0</v>
          </cell>
          <cell r="GU515">
            <v>0</v>
          </cell>
          <cell r="GV515">
            <v>0</v>
          </cell>
          <cell r="GW515">
            <v>0</v>
          </cell>
          <cell r="GX515">
            <v>0</v>
          </cell>
          <cell r="GY515">
            <v>0</v>
          </cell>
          <cell r="GZ515">
            <v>0</v>
          </cell>
        </row>
        <row r="516">
          <cell r="GT516">
            <v>0</v>
          </cell>
          <cell r="GU516">
            <v>0</v>
          </cell>
          <cell r="GV516">
            <v>0</v>
          </cell>
          <cell r="GW516">
            <v>0</v>
          </cell>
          <cell r="GX516">
            <v>1</v>
          </cell>
          <cell r="GY516">
            <v>0</v>
          </cell>
          <cell r="GZ516">
            <v>0</v>
          </cell>
        </row>
        <row r="517">
          <cell r="GT517">
            <v>0</v>
          </cell>
          <cell r="GU517">
            <v>0</v>
          </cell>
          <cell r="GV517">
            <v>0</v>
          </cell>
          <cell r="GW517">
            <v>0</v>
          </cell>
          <cell r="GX517">
            <v>1</v>
          </cell>
          <cell r="GY517">
            <v>0</v>
          </cell>
          <cell r="GZ517">
            <v>0</v>
          </cell>
        </row>
        <row r="518">
          <cell r="GT518">
            <v>0</v>
          </cell>
          <cell r="GU518">
            <v>0</v>
          </cell>
          <cell r="GV518">
            <v>0</v>
          </cell>
          <cell r="GW518">
            <v>0</v>
          </cell>
          <cell r="GX518">
            <v>0</v>
          </cell>
          <cell r="GY518">
            <v>0</v>
          </cell>
          <cell r="GZ518">
            <v>0</v>
          </cell>
        </row>
        <row r="519">
          <cell r="GT519">
            <v>0</v>
          </cell>
          <cell r="GU519">
            <v>0</v>
          </cell>
          <cell r="GV519">
            <v>0</v>
          </cell>
          <cell r="GW519">
            <v>0</v>
          </cell>
          <cell r="GX519">
            <v>0</v>
          </cell>
          <cell r="GY519">
            <v>0</v>
          </cell>
          <cell r="GZ519">
            <v>0</v>
          </cell>
        </row>
        <row r="520">
          <cell r="GT520">
            <v>0</v>
          </cell>
          <cell r="GU520">
            <v>0</v>
          </cell>
          <cell r="GV520">
            <v>0</v>
          </cell>
          <cell r="GW520">
            <v>0</v>
          </cell>
          <cell r="GX520">
            <v>0</v>
          </cell>
          <cell r="GY520">
            <v>0</v>
          </cell>
          <cell r="GZ520">
            <v>0</v>
          </cell>
        </row>
        <row r="521">
          <cell r="GT521">
            <v>0</v>
          </cell>
          <cell r="GU521">
            <v>0</v>
          </cell>
          <cell r="GV521">
            <v>0</v>
          </cell>
          <cell r="GW521">
            <v>0</v>
          </cell>
          <cell r="GX521">
            <v>0</v>
          </cell>
          <cell r="GY521">
            <v>0</v>
          </cell>
          <cell r="GZ521">
            <v>0</v>
          </cell>
        </row>
        <row r="522">
          <cell r="GT522">
            <v>0</v>
          </cell>
          <cell r="GU522">
            <v>0</v>
          </cell>
          <cell r="GV522">
            <v>0</v>
          </cell>
          <cell r="GW522">
            <v>0</v>
          </cell>
          <cell r="GX522">
            <v>0</v>
          </cell>
          <cell r="GY522">
            <v>0</v>
          </cell>
          <cell r="GZ522">
            <v>0</v>
          </cell>
        </row>
        <row r="523">
          <cell r="GT523">
            <v>0</v>
          </cell>
          <cell r="GU523">
            <v>0</v>
          </cell>
          <cell r="GV523">
            <v>0</v>
          </cell>
          <cell r="GW523">
            <v>0</v>
          </cell>
          <cell r="GX523">
            <v>0</v>
          </cell>
          <cell r="GY523">
            <v>0</v>
          </cell>
          <cell r="GZ523">
            <v>0</v>
          </cell>
        </row>
        <row r="524">
          <cell r="GT524">
            <v>0</v>
          </cell>
          <cell r="GU524">
            <v>0</v>
          </cell>
          <cell r="GV524">
            <v>0</v>
          </cell>
          <cell r="GW524">
            <v>0</v>
          </cell>
          <cell r="GX524">
            <v>0</v>
          </cell>
          <cell r="GY524">
            <v>0</v>
          </cell>
          <cell r="GZ524">
            <v>0</v>
          </cell>
        </row>
        <row r="525">
          <cell r="GT525">
            <v>0</v>
          </cell>
          <cell r="GU525">
            <v>0</v>
          </cell>
          <cell r="GV525">
            <v>0</v>
          </cell>
          <cell r="GW525">
            <v>0</v>
          </cell>
          <cell r="GX525">
            <v>0</v>
          </cell>
          <cell r="GY525">
            <v>0</v>
          </cell>
          <cell r="GZ525">
            <v>0</v>
          </cell>
        </row>
        <row r="526">
          <cell r="GT526">
            <v>0</v>
          </cell>
          <cell r="GU526">
            <v>0</v>
          </cell>
          <cell r="GV526">
            <v>0</v>
          </cell>
          <cell r="GW526">
            <v>0</v>
          </cell>
          <cell r="GX526">
            <v>0</v>
          </cell>
          <cell r="GY526">
            <v>0</v>
          </cell>
          <cell r="GZ526">
            <v>0</v>
          </cell>
        </row>
        <row r="527">
          <cell r="GT527">
            <v>0</v>
          </cell>
          <cell r="GU527">
            <v>0</v>
          </cell>
          <cell r="GV527">
            <v>0</v>
          </cell>
          <cell r="GW527">
            <v>0</v>
          </cell>
          <cell r="GX527">
            <v>0</v>
          </cell>
          <cell r="GY527">
            <v>0</v>
          </cell>
          <cell r="GZ527">
            <v>0</v>
          </cell>
        </row>
        <row r="528">
          <cell r="GT528">
            <v>0</v>
          </cell>
          <cell r="GU528">
            <v>0</v>
          </cell>
          <cell r="GV528">
            <v>0</v>
          </cell>
          <cell r="GW528">
            <v>0</v>
          </cell>
          <cell r="GX528">
            <v>0</v>
          </cell>
          <cell r="GY528">
            <v>0</v>
          </cell>
          <cell r="GZ528">
            <v>0</v>
          </cell>
        </row>
        <row r="529">
          <cell r="GT529">
            <v>0</v>
          </cell>
          <cell r="GU529">
            <v>0</v>
          </cell>
          <cell r="GV529">
            <v>0</v>
          </cell>
          <cell r="GW529">
            <v>0</v>
          </cell>
          <cell r="GX529">
            <v>0</v>
          </cell>
          <cell r="GY529">
            <v>0</v>
          </cell>
          <cell r="GZ529">
            <v>0</v>
          </cell>
        </row>
        <row r="530">
          <cell r="GT530">
            <v>0</v>
          </cell>
          <cell r="GU530">
            <v>0</v>
          </cell>
          <cell r="GV530">
            <v>0</v>
          </cell>
          <cell r="GW530">
            <v>0</v>
          </cell>
          <cell r="GX530">
            <v>0</v>
          </cell>
          <cell r="GY530">
            <v>0</v>
          </cell>
          <cell r="GZ530">
            <v>0</v>
          </cell>
        </row>
        <row r="531">
          <cell r="GT531">
            <v>0</v>
          </cell>
          <cell r="GU531">
            <v>0</v>
          </cell>
          <cell r="GV531">
            <v>0</v>
          </cell>
          <cell r="GW531">
            <v>0</v>
          </cell>
          <cell r="GX531">
            <v>0</v>
          </cell>
          <cell r="GY531">
            <v>0</v>
          </cell>
          <cell r="GZ531">
            <v>0</v>
          </cell>
        </row>
        <row r="532">
          <cell r="GT532">
            <v>0</v>
          </cell>
          <cell r="GU532">
            <v>0</v>
          </cell>
          <cell r="GV532">
            <v>0</v>
          </cell>
          <cell r="GW532">
            <v>0</v>
          </cell>
          <cell r="GX532">
            <v>0</v>
          </cell>
          <cell r="GY532">
            <v>0</v>
          </cell>
          <cell r="GZ532">
            <v>0</v>
          </cell>
        </row>
        <row r="533">
          <cell r="GT533">
            <v>0</v>
          </cell>
          <cell r="GU533">
            <v>0</v>
          </cell>
          <cell r="GV533">
            <v>0</v>
          </cell>
          <cell r="GW533">
            <v>0</v>
          </cell>
          <cell r="GX533">
            <v>0</v>
          </cell>
          <cell r="GY533">
            <v>0</v>
          </cell>
          <cell r="GZ533">
            <v>0</v>
          </cell>
        </row>
        <row r="534">
          <cell r="GT534">
            <v>0</v>
          </cell>
          <cell r="GU534">
            <v>0</v>
          </cell>
          <cell r="GV534">
            <v>0</v>
          </cell>
          <cell r="GW534">
            <v>0</v>
          </cell>
          <cell r="GX534">
            <v>0</v>
          </cell>
          <cell r="GY534">
            <v>0</v>
          </cell>
          <cell r="GZ534">
            <v>0</v>
          </cell>
        </row>
        <row r="535">
          <cell r="GT535">
            <v>0</v>
          </cell>
          <cell r="GU535">
            <v>0</v>
          </cell>
          <cell r="GV535">
            <v>0</v>
          </cell>
          <cell r="GW535">
            <v>0</v>
          </cell>
          <cell r="GX535">
            <v>0</v>
          </cell>
          <cell r="GY535">
            <v>0</v>
          </cell>
          <cell r="GZ535">
            <v>0</v>
          </cell>
        </row>
        <row r="536">
          <cell r="GT536">
            <v>0</v>
          </cell>
          <cell r="GU536">
            <v>0</v>
          </cell>
          <cell r="GV536">
            <v>0</v>
          </cell>
          <cell r="GW536">
            <v>0</v>
          </cell>
          <cell r="GX536">
            <v>0</v>
          </cell>
          <cell r="GY536">
            <v>0</v>
          </cell>
          <cell r="GZ536">
            <v>0</v>
          </cell>
        </row>
        <row r="537">
          <cell r="GT537">
            <v>0</v>
          </cell>
          <cell r="GU537">
            <v>0</v>
          </cell>
          <cell r="GV537">
            <v>0</v>
          </cell>
          <cell r="GW537">
            <v>0</v>
          </cell>
          <cell r="GX537">
            <v>0</v>
          </cell>
          <cell r="GY537">
            <v>0</v>
          </cell>
          <cell r="GZ537">
            <v>0</v>
          </cell>
        </row>
        <row r="538">
          <cell r="GT538">
            <v>0</v>
          </cell>
          <cell r="GU538">
            <v>0</v>
          </cell>
          <cell r="GV538">
            <v>0</v>
          </cell>
          <cell r="GW538">
            <v>0</v>
          </cell>
          <cell r="GX538">
            <v>0</v>
          </cell>
          <cell r="GY538">
            <v>0</v>
          </cell>
          <cell r="GZ538">
            <v>0</v>
          </cell>
        </row>
        <row r="539">
          <cell r="GT539">
            <v>0</v>
          </cell>
          <cell r="GU539">
            <v>0</v>
          </cell>
          <cell r="GV539">
            <v>0</v>
          </cell>
          <cell r="GW539">
            <v>0</v>
          </cell>
          <cell r="GX539">
            <v>0</v>
          </cell>
          <cell r="GY539">
            <v>0</v>
          </cell>
          <cell r="GZ539">
            <v>0</v>
          </cell>
        </row>
        <row r="540">
          <cell r="GT540">
            <v>0</v>
          </cell>
          <cell r="GU540">
            <v>0</v>
          </cell>
          <cell r="GV540">
            <v>0</v>
          </cell>
          <cell r="GW540">
            <v>0</v>
          </cell>
          <cell r="GX540">
            <v>0</v>
          </cell>
          <cell r="GY540">
            <v>0</v>
          </cell>
          <cell r="GZ540">
            <v>0</v>
          </cell>
        </row>
        <row r="541">
          <cell r="GT541">
            <v>0</v>
          </cell>
          <cell r="GU541">
            <v>0</v>
          </cell>
          <cell r="GV541">
            <v>0</v>
          </cell>
          <cell r="GW541">
            <v>0</v>
          </cell>
          <cell r="GX541">
            <v>0</v>
          </cell>
          <cell r="GY541">
            <v>0</v>
          </cell>
          <cell r="GZ541">
            <v>0</v>
          </cell>
        </row>
        <row r="542">
          <cell r="GT542">
            <v>0</v>
          </cell>
          <cell r="GU542">
            <v>0</v>
          </cell>
          <cell r="GV542">
            <v>0</v>
          </cell>
          <cell r="GW542">
            <v>0</v>
          </cell>
          <cell r="GX542">
            <v>0</v>
          </cell>
          <cell r="GY542">
            <v>0</v>
          </cell>
          <cell r="GZ542">
            <v>0</v>
          </cell>
        </row>
        <row r="543">
          <cell r="GT543">
            <v>0</v>
          </cell>
          <cell r="GU543">
            <v>0</v>
          </cell>
          <cell r="GV543">
            <v>0</v>
          </cell>
          <cell r="GW543">
            <v>0</v>
          </cell>
          <cell r="GX543">
            <v>0</v>
          </cell>
          <cell r="GY543">
            <v>0</v>
          </cell>
          <cell r="GZ543">
            <v>0</v>
          </cell>
        </row>
        <row r="544">
          <cell r="GT544">
            <v>0</v>
          </cell>
          <cell r="GU544">
            <v>0</v>
          </cell>
          <cell r="GV544">
            <v>0</v>
          </cell>
          <cell r="GW544">
            <v>0</v>
          </cell>
          <cell r="GX544">
            <v>0</v>
          </cell>
          <cell r="GY544">
            <v>0</v>
          </cell>
          <cell r="GZ544">
            <v>0</v>
          </cell>
        </row>
        <row r="545">
          <cell r="GT545">
            <v>0</v>
          </cell>
          <cell r="GU545">
            <v>0</v>
          </cell>
          <cell r="GV545">
            <v>0</v>
          </cell>
          <cell r="GW545">
            <v>0</v>
          </cell>
          <cell r="GX545">
            <v>0</v>
          </cell>
          <cell r="GY545">
            <v>0</v>
          </cell>
          <cell r="GZ545">
            <v>0</v>
          </cell>
        </row>
        <row r="546">
          <cell r="GT546">
            <v>0</v>
          </cell>
          <cell r="GU546">
            <v>0</v>
          </cell>
          <cell r="GV546">
            <v>0</v>
          </cell>
          <cell r="GW546">
            <v>0</v>
          </cell>
          <cell r="GX546">
            <v>0</v>
          </cell>
          <cell r="GY546">
            <v>0</v>
          </cell>
          <cell r="GZ546">
            <v>0</v>
          </cell>
        </row>
        <row r="547">
          <cell r="GT547">
            <v>0</v>
          </cell>
          <cell r="GU547">
            <v>0</v>
          </cell>
          <cell r="GV547">
            <v>0</v>
          </cell>
          <cell r="GW547">
            <v>0</v>
          </cell>
          <cell r="GX547">
            <v>0</v>
          </cell>
          <cell r="GY547">
            <v>0</v>
          </cell>
          <cell r="GZ547">
            <v>0</v>
          </cell>
        </row>
        <row r="548">
          <cell r="GT548">
            <v>0</v>
          </cell>
          <cell r="GU548">
            <v>0</v>
          </cell>
          <cell r="GV548">
            <v>0</v>
          </cell>
          <cell r="GW548">
            <v>0</v>
          </cell>
          <cell r="GX548">
            <v>0</v>
          </cell>
          <cell r="GY548">
            <v>0</v>
          </cell>
          <cell r="GZ548">
            <v>0</v>
          </cell>
        </row>
        <row r="549">
          <cell r="GT549">
            <v>0</v>
          </cell>
          <cell r="GU549">
            <v>0</v>
          </cell>
          <cell r="GV549">
            <v>0</v>
          </cell>
          <cell r="GW549">
            <v>0</v>
          </cell>
          <cell r="GX549">
            <v>0</v>
          </cell>
          <cell r="GY549">
            <v>0</v>
          </cell>
          <cell r="GZ549">
            <v>0</v>
          </cell>
        </row>
        <row r="550">
          <cell r="GT550">
            <v>0</v>
          </cell>
          <cell r="GU550">
            <v>0</v>
          </cell>
          <cell r="GV550">
            <v>0</v>
          </cell>
          <cell r="GW550">
            <v>0</v>
          </cell>
          <cell r="GX550">
            <v>0</v>
          </cell>
          <cell r="GY550">
            <v>0</v>
          </cell>
          <cell r="GZ550">
            <v>0</v>
          </cell>
        </row>
        <row r="551">
          <cell r="GT551">
            <v>0</v>
          </cell>
          <cell r="GU551">
            <v>0</v>
          </cell>
          <cell r="GV551">
            <v>0</v>
          </cell>
          <cell r="GW551">
            <v>0</v>
          </cell>
          <cell r="GX551">
            <v>0</v>
          </cell>
          <cell r="GY551">
            <v>0</v>
          </cell>
          <cell r="GZ551">
            <v>0</v>
          </cell>
        </row>
        <row r="552">
          <cell r="GT552">
            <v>0</v>
          </cell>
          <cell r="GU552">
            <v>0</v>
          </cell>
          <cell r="GV552">
            <v>0</v>
          </cell>
          <cell r="GW552">
            <v>0</v>
          </cell>
          <cell r="GX552">
            <v>0</v>
          </cell>
          <cell r="GY552">
            <v>0</v>
          </cell>
          <cell r="GZ552">
            <v>0</v>
          </cell>
        </row>
        <row r="553">
          <cell r="GT553">
            <v>0</v>
          </cell>
          <cell r="GU553">
            <v>0</v>
          </cell>
          <cell r="GV553">
            <v>0</v>
          </cell>
          <cell r="GW553">
            <v>0</v>
          </cell>
          <cell r="GX553">
            <v>0</v>
          </cell>
          <cell r="GY553">
            <v>0</v>
          </cell>
          <cell r="GZ553">
            <v>0</v>
          </cell>
        </row>
        <row r="554">
          <cell r="GT554">
            <v>0</v>
          </cell>
          <cell r="GU554">
            <v>0</v>
          </cell>
          <cell r="GV554">
            <v>0</v>
          </cell>
          <cell r="GW554">
            <v>0</v>
          </cell>
          <cell r="GX554">
            <v>0</v>
          </cell>
          <cell r="GY554">
            <v>0</v>
          </cell>
          <cell r="GZ554">
            <v>0</v>
          </cell>
        </row>
        <row r="555">
          <cell r="GT555">
            <v>0</v>
          </cell>
          <cell r="GU555">
            <v>0</v>
          </cell>
          <cell r="GV555">
            <v>0</v>
          </cell>
          <cell r="GW555">
            <v>0</v>
          </cell>
          <cell r="GX555">
            <v>0</v>
          </cell>
          <cell r="GY555">
            <v>0</v>
          </cell>
          <cell r="GZ555">
            <v>0</v>
          </cell>
        </row>
        <row r="556">
          <cell r="GT556">
            <v>0</v>
          </cell>
          <cell r="GU556">
            <v>0</v>
          </cell>
          <cell r="GV556">
            <v>0</v>
          </cell>
          <cell r="GW556">
            <v>0</v>
          </cell>
          <cell r="GX556">
            <v>0</v>
          </cell>
          <cell r="GY556">
            <v>0</v>
          </cell>
          <cell r="GZ556">
            <v>0</v>
          </cell>
        </row>
        <row r="557">
          <cell r="GT557">
            <v>0</v>
          </cell>
          <cell r="GU557">
            <v>0</v>
          </cell>
          <cell r="GV557">
            <v>0</v>
          </cell>
          <cell r="GW557">
            <v>0</v>
          </cell>
          <cell r="GX557">
            <v>0</v>
          </cell>
          <cell r="GY557">
            <v>0</v>
          </cell>
          <cell r="GZ557">
            <v>0</v>
          </cell>
        </row>
        <row r="558">
          <cell r="GT558">
            <v>0</v>
          </cell>
          <cell r="GU558">
            <v>0</v>
          </cell>
          <cell r="GV558">
            <v>0</v>
          </cell>
          <cell r="GW558">
            <v>0</v>
          </cell>
          <cell r="GX558">
            <v>0</v>
          </cell>
          <cell r="GY558">
            <v>0</v>
          </cell>
          <cell r="GZ558">
            <v>0</v>
          </cell>
        </row>
        <row r="559">
          <cell r="GT559">
            <v>0</v>
          </cell>
          <cell r="GU559">
            <v>0</v>
          </cell>
          <cell r="GV559">
            <v>0</v>
          </cell>
          <cell r="GW559">
            <v>0</v>
          </cell>
          <cell r="GX559">
            <v>0</v>
          </cell>
          <cell r="GY559">
            <v>0</v>
          </cell>
          <cell r="GZ559">
            <v>0</v>
          </cell>
        </row>
        <row r="560">
          <cell r="GT560">
            <v>0</v>
          </cell>
          <cell r="GU560">
            <v>0</v>
          </cell>
          <cell r="GV560">
            <v>0</v>
          </cell>
          <cell r="GW560">
            <v>0</v>
          </cell>
          <cell r="GX560">
            <v>0</v>
          </cell>
          <cell r="GY560">
            <v>0</v>
          </cell>
          <cell r="GZ560">
            <v>0</v>
          </cell>
        </row>
        <row r="561">
          <cell r="GT561">
            <v>0</v>
          </cell>
          <cell r="GU561">
            <v>0</v>
          </cell>
          <cell r="GV561">
            <v>0</v>
          </cell>
          <cell r="GW561">
            <v>0</v>
          </cell>
          <cell r="GX561">
            <v>0</v>
          </cell>
          <cell r="GY561">
            <v>0</v>
          </cell>
          <cell r="GZ561">
            <v>0</v>
          </cell>
        </row>
        <row r="562">
          <cell r="GT562">
            <v>0</v>
          </cell>
          <cell r="GU562">
            <v>0</v>
          </cell>
          <cell r="GV562">
            <v>0</v>
          </cell>
          <cell r="GW562">
            <v>0</v>
          </cell>
          <cell r="GX562">
            <v>0</v>
          </cell>
          <cell r="GY562">
            <v>0</v>
          </cell>
          <cell r="GZ562">
            <v>0</v>
          </cell>
        </row>
        <row r="563">
          <cell r="GT563">
            <v>0</v>
          </cell>
          <cell r="GU563">
            <v>0</v>
          </cell>
          <cell r="GV563">
            <v>0</v>
          </cell>
          <cell r="GW563">
            <v>0</v>
          </cell>
          <cell r="GX563">
            <v>0</v>
          </cell>
          <cell r="GY563">
            <v>0</v>
          </cell>
          <cell r="GZ563">
            <v>0</v>
          </cell>
        </row>
        <row r="564">
          <cell r="GT564">
            <v>0</v>
          </cell>
          <cell r="GU564">
            <v>0</v>
          </cell>
          <cell r="GV564">
            <v>0</v>
          </cell>
          <cell r="GW564">
            <v>0</v>
          </cell>
          <cell r="GX564">
            <v>0</v>
          </cell>
          <cell r="GY564">
            <v>0</v>
          </cell>
          <cell r="GZ564">
            <v>0</v>
          </cell>
        </row>
        <row r="565">
          <cell r="GT565">
            <v>0</v>
          </cell>
          <cell r="GU565">
            <v>0</v>
          </cell>
          <cell r="GV565">
            <v>0</v>
          </cell>
          <cell r="GW565">
            <v>0</v>
          </cell>
          <cell r="GX565">
            <v>0</v>
          </cell>
          <cell r="GY565">
            <v>0</v>
          </cell>
          <cell r="GZ565">
            <v>0</v>
          </cell>
        </row>
        <row r="566">
          <cell r="GT566">
            <v>0</v>
          </cell>
          <cell r="GU566">
            <v>0</v>
          </cell>
          <cell r="GV566">
            <v>0</v>
          </cell>
          <cell r="GW566">
            <v>0</v>
          </cell>
          <cell r="GX566">
            <v>0</v>
          </cell>
          <cell r="GY566">
            <v>0</v>
          </cell>
          <cell r="GZ566">
            <v>0</v>
          </cell>
        </row>
        <row r="567">
          <cell r="GT567">
            <v>0</v>
          </cell>
          <cell r="GU567">
            <v>0</v>
          </cell>
          <cell r="GV567">
            <v>0</v>
          </cell>
          <cell r="GW567">
            <v>0</v>
          </cell>
          <cell r="GX567">
            <v>0</v>
          </cell>
          <cell r="GY567">
            <v>0</v>
          </cell>
          <cell r="GZ567">
            <v>0</v>
          </cell>
        </row>
        <row r="568">
          <cell r="GT568">
            <v>0</v>
          </cell>
          <cell r="GU568">
            <v>0</v>
          </cell>
          <cell r="GV568">
            <v>0</v>
          </cell>
          <cell r="GW568">
            <v>0</v>
          </cell>
          <cell r="GX568">
            <v>0</v>
          </cell>
          <cell r="GY568">
            <v>0</v>
          </cell>
          <cell r="GZ568">
            <v>0</v>
          </cell>
        </row>
        <row r="569">
          <cell r="GT569">
            <v>0</v>
          </cell>
          <cell r="GU569">
            <v>0</v>
          </cell>
          <cell r="GV569">
            <v>0</v>
          </cell>
          <cell r="GW569">
            <v>0</v>
          </cell>
          <cell r="GX569">
            <v>0</v>
          </cell>
          <cell r="GY569">
            <v>0</v>
          </cell>
          <cell r="GZ569">
            <v>0</v>
          </cell>
        </row>
        <row r="570">
          <cell r="GT570">
            <v>0</v>
          </cell>
          <cell r="GU570">
            <v>0</v>
          </cell>
          <cell r="GV570">
            <v>0</v>
          </cell>
          <cell r="GW570">
            <v>0</v>
          </cell>
          <cell r="GX570">
            <v>0</v>
          </cell>
          <cell r="GY570">
            <v>0</v>
          </cell>
          <cell r="GZ570">
            <v>0</v>
          </cell>
        </row>
        <row r="571">
          <cell r="GT571">
            <v>0</v>
          </cell>
          <cell r="GU571">
            <v>0</v>
          </cell>
          <cell r="GV571">
            <v>0</v>
          </cell>
          <cell r="GW571">
            <v>0</v>
          </cell>
          <cell r="GX571">
            <v>0</v>
          </cell>
          <cell r="GY571">
            <v>0</v>
          </cell>
          <cell r="GZ571">
            <v>0</v>
          </cell>
        </row>
        <row r="572">
          <cell r="GT572">
            <v>0</v>
          </cell>
          <cell r="GU572">
            <v>0</v>
          </cell>
          <cell r="GV572">
            <v>0</v>
          </cell>
          <cell r="GW572">
            <v>0</v>
          </cell>
          <cell r="GX572">
            <v>0</v>
          </cell>
          <cell r="GY572">
            <v>0</v>
          </cell>
          <cell r="GZ572">
            <v>0</v>
          </cell>
        </row>
        <row r="573">
          <cell r="GT573">
            <v>0</v>
          </cell>
          <cell r="GU573">
            <v>0</v>
          </cell>
          <cell r="GV573">
            <v>0</v>
          </cell>
          <cell r="GW573">
            <v>0</v>
          </cell>
          <cell r="GX573">
            <v>0</v>
          </cell>
          <cell r="GY573">
            <v>0</v>
          </cell>
          <cell r="GZ573">
            <v>0</v>
          </cell>
        </row>
        <row r="574">
          <cell r="GT574">
            <v>0</v>
          </cell>
          <cell r="GU574">
            <v>0</v>
          </cell>
          <cell r="GV574">
            <v>0</v>
          </cell>
          <cell r="GW574">
            <v>0</v>
          </cell>
          <cell r="GX574">
            <v>0</v>
          </cell>
          <cell r="GY574">
            <v>0</v>
          </cell>
          <cell r="GZ574">
            <v>0</v>
          </cell>
        </row>
        <row r="575">
          <cell r="GT575">
            <v>0</v>
          </cell>
          <cell r="GU575">
            <v>0</v>
          </cell>
          <cell r="GV575">
            <v>0</v>
          </cell>
          <cell r="GW575">
            <v>0</v>
          </cell>
          <cell r="GX575">
            <v>0</v>
          </cell>
          <cell r="GY575">
            <v>0</v>
          </cell>
          <cell r="GZ575">
            <v>0</v>
          </cell>
        </row>
        <row r="576">
          <cell r="GT576">
            <v>0</v>
          </cell>
          <cell r="GU576">
            <v>0</v>
          </cell>
          <cell r="GV576">
            <v>0</v>
          </cell>
          <cell r="GW576">
            <v>0</v>
          </cell>
          <cell r="GX576">
            <v>0</v>
          </cell>
          <cell r="GY576">
            <v>0</v>
          </cell>
          <cell r="GZ576">
            <v>0</v>
          </cell>
        </row>
        <row r="577">
          <cell r="GT577">
            <v>0</v>
          </cell>
          <cell r="GU577">
            <v>0</v>
          </cell>
          <cell r="GV577">
            <v>0</v>
          </cell>
          <cell r="GW577">
            <v>0</v>
          </cell>
          <cell r="GX577">
            <v>0</v>
          </cell>
          <cell r="GY577">
            <v>0</v>
          </cell>
          <cell r="GZ577">
            <v>0</v>
          </cell>
        </row>
        <row r="578">
          <cell r="GT578">
            <v>0</v>
          </cell>
          <cell r="GU578">
            <v>0</v>
          </cell>
          <cell r="GV578">
            <v>0</v>
          </cell>
          <cell r="GW578">
            <v>0</v>
          </cell>
          <cell r="GX578">
            <v>0</v>
          </cell>
          <cell r="GY578">
            <v>0</v>
          </cell>
          <cell r="GZ578">
            <v>0</v>
          </cell>
        </row>
        <row r="579">
          <cell r="GT579">
            <v>0</v>
          </cell>
          <cell r="GU579">
            <v>0</v>
          </cell>
          <cell r="GV579">
            <v>0</v>
          </cell>
          <cell r="GW579">
            <v>0</v>
          </cell>
          <cell r="GX579">
            <v>0</v>
          </cell>
          <cell r="GY579">
            <v>0</v>
          </cell>
          <cell r="GZ579">
            <v>0</v>
          </cell>
        </row>
        <row r="580">
          <cell r="GT580">
            <v>0</v>
          </cell>
          <cell r="GU580">
            <v>0</v>
          </cell>
          <cell r="GV580">
            <v>0</v>
          </cell>
          <cell r="GW580">
            <v>0</v>
          </cell>
          <cell r="GX580">
            <v>0</v>
          </cell>
          <cell r="GY580">
            <v>0</v>
          </cell>
          <cell r="GZ580">
            <v>0</v>
          </cell>
        </row>
        <row r="581">
          <cell r="GT581">
            <v>0</v>
          </cell>
          <cell r="GU581">
            <v>0</v>
          </cell>
          <cell r="GV581">
            <v>0</v>
          </cell>
          <cell r="GW581">
            <v>0</v>
          </cell>
          <cell r="GX581">
            <v>0</v>
          </cell>
          <cell r="GY581">
            <v>0</v>
          </cell>
          <cell r="GZ581">
            <v>0</v>
          </cell>
        </row>
        <row r="582">
          <cell r="GT582">
            <v>0</v>
          </cell>
          <cell r="GU582">
            <v>0</v>
          </cell>
          <cell r="GV582">
            <v>0</v>
          </cell>
          <cell r="GW582">
            <v>0</v>
          </cell>
          <cell r="GX582">
            <v>0</v>
          </cell>
          <cell r="GY582">
            <v>0</v>
          </cell>
          <cell r="GZ582">
            <v>0</v>
          </cell>
        </row>
        <row r="583">
          <cell r="GT583">
            <v>0</v>
          </cell>
          <cell r="GU583">
            <v>0</v>
          </cell>
          <cell r="GV583">
            <v>0</v>
          </cell>
          <cell r="GW583">
            <v>0</v>
          </cell>
          <cell r="GX583">
            <v>0</v>
          </cell>
          <cell r="GY583">
            <v>0</v>
          </cell>
          <cell r="GZ583">
            <v>0</v>
          </cell>
        </row>
        <row r="584">
          <cell r="GT584">
            <v>0</v>
          </cell>
          <cell r="GU584">
            <v>0</v>
          </cell>
          <cell r="GV584">
            <v>0</v>
          </cell>
          <cell r="GW584">
            <v>0</v>
          </cell>
          <cell r="GX584">
            <v>0</v>
          </cell>
          <cell r="GY584">
            <v>0</v>
          </cell>
          <cell r="GZ584">
            <v>0</v>
          </cell>
        </row>
        <row r="585">
          <cell r="GT585">
            <v>0</v>
          </cell>
          <cell r="GU585">
            <v>0</v>
          </cell>
          <cell r="GV585">
            <v>0</v>
          </cell>
          <cell r="GW585">
            <v>0</v>
          </cell>
          <cell r="GX585">
            <v>0</v>
          </cell>
          <cell r="GY585">
            <v>0</v>
          </cell>
          <cell r="GZ585">
            <v>0</v>
          </cell>
        </row>
        <row r="586">
          <cell r="GT586">
            <v>0</v>
          </cell>
          <cell r="GU586">
            <v>0</v>
          </cell>
          <cell r="GV586">
            <v>0</v>
          </cell>
          <cell r="GW586">
            <v>0</v>
          </cell>
          <cell r="GX586">
            <v>0</v>
          </cell>
          <cell r="GY586">
            <v>0</v>
          </cell>
          <cell r="GZ586">
            <v>0</v>
          </cell>
        </row>
        <row r="587">
          <cell r="GT587">
            <v>0</v>
          </cell>
          <cell r="GU587">
            <v>0</v>
          </cell>
          <cell r="GV587">
            <v>0</v>
          </cell>
          <cell r="GW587">
            <v>0</v>
          </cell>
          <cell r="GX587">
            <v>0</v>
          </cell>
          <cell r="GY587">
            <v>1</v>
          </cell>
          <cell r="GZ587">
            <v>0</v>
          </cell>
        </row>
        <row r="588">
          <cell r="GT588">
            <v>0</v>
          </cell>
          <cell r="GU588">
            <v>0</v>
          </cell>
          <cell r="GV588">
            <v>0</v>
          </cell>
          <cell r="GW588">
            <v>0</v>
          </cell>
          <cell r="GX588">
            <v>0</v>
          </cell>
          <cell r="GY588">
            <v>0</v>
          </cell>
          <cell r="GZ588">
            <v>0</v>
          </cell>
        </row>
        <row r="589">
          <cell r="GT589">
            <v>0</v>
          </cell>
          <cell r="GU589">
            <v>0</v>
          </cell>
          <cell r="GV589">
            <v>0</v>
          </cell>
          <cell r="GW589">
            <v>0</v>
          </cell>
          <cell r="GX589">
            <v>0</v>
          </cell>
          <cell r="GY589">
            <v>0</v>
          </cell>
          <cell r="GZ589">
            <v>0</v>
          </cell>
        </row>
        <row r="590">
          <cell r="GT590">
            <v>0</v>
          </cell>
          <cell r="GU590">
            <v>0</v>
          </cell>
          <cell r="GV590">
            <v>0</v>
          </cell>
          <cell r="GW590">
            <v>0</v>
          </cell>
          <cell r="GX590">
            <v>0</v>
          </cell>
          <cell r="GY590">
            <v>0</v>
          </cell>
          <cell r="GZ590">
            <v>0</v>
          </cell>
        </row>
        <row r="591">
          <cell r="GT591">
            <v>0</v>
          </cell>
          <cell r="GU591">
            <v>0</v>
          </cell>
          <cell r="GV591">
            <v>0</v>
          </cell>
          <cell r="GW591">
            <v>0</v>
          </cell>
          <cell r="GX591">
            <v>0</v>
          </cell>
          <cell r="GY591">
            <v>0</v>
          </cell>
          <cell r="GZ591">
            <v>0</v>
          </cell>
        </row>
        <row r="592">
          <cell r="GT592">
            <v>0</v>
          </cell>
          <cell r="GU592">
            <v>0</v>
          </cell>
          <cell r="GV592">
            <v>0</v>
          </cell>
          <cell r="GW592">
            <v>0</v>
          </cell>
          <cell r="GX592">
            <v>0</v>
          </cell>
          <cell r="GY592">
            <v>0</v>
          </cell>
          <cell r="GZ592">
            <v>0</v>
          </cell>
        </row>
        <row r="593">
          <cell r="GT593">
            <v>0</v>
          </cell>
          <cell r="GU593">
            <v>0</v>
          </cell>
          <cell r="GV593">
            <v>0</v>
          </cell>
          <cell r="GW593">
            <v>0</v>
          </cell>
          <cell r="GX593">
            <v>0</v>
          </cell>
          <cell r="GY593">
            <v>0</v>
          </cell>
          <cell r="GZ593">
            <v>0</v>
          </cell>
        </row>
        <row r="594">
          <cell r="GT594">
            <v>0</v>
          </cell>
          <cell r="GU594">
            <v>0</v>
          </cell>
          <cell r="GV594">
            <v>0</v>
          </cell>
          <cell r="GW594">
            <v>0</v>
          </cell>
          <cell r="GX594">
            <v>0</v>
          </cell>
          <cell r="GY594">
            <v>1</v>
          </cell>
          <cell r="GZ594">
            <v>0</v>
          </cell>
        </row>
        <row r="595">
          <cell r="GT595">
            <v>0</v>
          </cell>
          <cell r="GU595">
            <v>0</v>
          </cell>
          <cell r="GV595">
            <v>0</v>
          </cell>
          <cell r="GW595">
            <v>0</v>
          </cell>
          <cell r="GX595">
            <v>0</v>
          </cell>
          <cell r="GY595">
            <v>0</v>
          </cell>
          <cell r="GZ595">
            <v>0</v>
          </cell>
        </row>
        <row r="596">
          <cell r="GT596">
            <v>0</v>
          </cell>
          <cell r="GU596">
            <v>0</v>
          </cell>
          <cell r="GV596">
            <v>0</v>
          </cell>
          <cell r="GW596">
            <v>0</v>
          </cell>
          <cell r="GX596">
            <v>0</v>
          </cell>
          <cell r="GY596">
            <v>0</v>
          </cell>
          <cell r="GZ596">
            <v>0</v>
          </cell>
        </row>
        <row r="597">
          <cell r="GT597">
            <v>0</v>
          </cell>
          <cell r="GU597">
            <v>0</v>
          </cell>
          <cell r="GV597">
            <v>0</v>
          </cell>
          <cell r="GW597">
            <v>0</v>
          </cell>
          <cell r="GX597">
            <v>0</v>
          </cell>
          <cell r="GY597">
            <v>0</v>
          </cell>
          <cell r="GZ597">
            <v>0</v>
          </cell>
        </row>
        <row r="598">
          <cell r="GT598">
            <v>0</v>
          </cell>
          <cell r="GU598">
            <v>0</v>
          </cell>
          <cell r="GV598">
            <v>0</v>
          </cell>
          <cell r="GW598">
            <v>0</v>
          </cell>
          <cell r="GX598">
            <v>0</v>
          </cell>
          <cell r="GY598">
            <v>0</v>
          </cell>
          <cell r="GZ598">
            <v>0</v>
          </cell>
        </row>
        <row r="599">
          <cell r="GT599">
            <v>0</v>
          </cell>
          <cell r="GU599">
            <v>0</v>
          </cell>
          <cell r="GV599">
            <v>0</v>
          </cell>
          <cell r="GW599">
            <v>0</v>
          </cell>
          <cell r="GX599">
            <v>0</v>
          </cell>
          <cell r="GY599">
            <v>0</v>
          </cell>
          <cell r="GZ599">
            <v>0</v>
          </cell>
        </row>
        <row r="600">
          <cell r="GT600">
            <v>0</v>
          </cell>
          <cell r="GU600">
            <v>0</v>
          </cell>
          <cell r="GV600">
            <v>0</v>
          </cell>
          <cell r="GW600">
            <v>0</v>
          </cell>
          <cell r="GX600">
            <v>0</v>
          </cell>
          <cell r="GY600">
            <v>0</v>
          </cell>
          <cell r="GZ600">
            <v>0</v>
          </cell>
        </row>
        <row r="601">
          <cell r="GT601">
            <v>0</v>
          </cell>
          <cell r="GU601">
            <v>0</v>
          </cell>
          <cell r="GV601">
            <v>0</v>
          </cell>
          <cell r="GW601">
            <v>0</v>
          </cell>
          <cell r="GX601">
            <v>0</v>
          </cell>
          <cell r="GY601">
            <v>0</v>
          </cell>
          <cell r="GZ601">
            <v>0</v>
          </cell>
        </row>
        <row r="602">
          <cell r="GT602">
            <v>0</v>
          </cell>
          <cell r="GU602">
            <v>0</v>
          </cell>
          <cell r="GV602">
            <v>0</v>
          </cell>
          <cell r="GW602">
            <v>0</v>
          </cell>
          <cell r="GX602">
            <v>0</v>
          </cell>
          <cell r="GY602">
            <v>0</v>
          </cell>
          <cell r="GZ602">
            <v>0</v>
          </cell>
        </row>
        <row r="603">
          <cell r="GT603">
            <v>0</v>
          </cell>
          <cell r="GU603">
            <v>0</v>
          </cell>
          <cell r="GV603">
            <v>0</v>
          </cell>
          <cell r="GW603">
            <v>0</v>
          </cell>
          <cell r="GX603">
            <v>0</v>
          </cell>
          <cell r="GY603">
            <v>0</v>
          </cell>
          <cell r="GZ603">
            <v>0</v>
          </cell>
        </row>
        <row r="604">
          <cell r="GT604">
            <v>0</v>
          </cell>
          <cell r="GU604">
            <v>0</v>
          </cell>
          <cell r="GV604">
            <v>0</v>
          </cell>
          <cell r="GW604">
            <v>0</v>
          </cell>
          <cell r="GX604">
            <v>0</v>
          </cell>
          <cell r="GY604">
            <v>0</v>
          </cell>
          <cell r="GZ604">
            <v>0</v>
          </cell>
        </row>
        <row r="605">
          <cell r="GT605">
            <v>0</v>
          </cell>
          <cell r="GU605">
            <v>0</v>
          </cell>
          <cell r="GV605">
            <v>0</v>
          </cell>
          <cell r="GW605">
            <v>0</v>
          </cell>
          <cell r="GX605">
            <v>0</v>
          </cell>
          <cell r="GY605">
            <v>0</v>
          </cell>
          <cell r="GZ605">
            <v>0</v>
          </cell>
        </row>
        <row r="606">
          <cell r="GT606">
            <v>0</v>
          </cell>
          <cell r="GU606">
            <v>0</v>
          </cell>
          <cell r="GV606">
            <v>0</v>
          </cell>
          <cell r="GW606">
            <v>0</v>
          </cell>
          <cell r="GX606">
            <v>0</v>
          </cell>
          <cell r="GY606">
            <v>0</v>
          </cell>
          <cell r="GZ606">
            <v>0</v>
          </cell>
        </row>
        <row r="607">
          <cell r="GT607">
            <v>0</v>
          </cell>
          <cell r="GU607">
            <v>0</v>
          </cell>
          <cell r="GV607">
            <v>0</v>
          </cell>
          <cell r="GW607">
            <v>0</v>
          </cell>
          <cell r="GX607">
            <v>0</v>
          </cell>
          <cell r="GY607">
            <v>0</v>
          </cell>
          <cell r="GZ607">
            <v>0</v>
          </cell>
        </row>
        <row r="608">
          <cell r="GT608">
            <v>0</v>
          </cell>
          <cell r="GU608">
            <v>0</v>
          </cell>
          <cell r="GV608">
            <v>0</v>
          </cell>
          <cell r="GW608">
            <v>0</v>
          </cell>
          <cell r="GX608">
            <v>0</v>
          </cell>
          <cell r="GY608">
            <v>0</v>
          </cell>
          <cell r="GZ608">
            <v>0</v>
          </cell>
        </row>
        <row r="609">
          <cell r="GT609">
            <v>0</v>
          </cell>
          <cell r="GU609">
            <v>0</v>
          </cell>
          <cell r="GV609">
            <v>0</v>
          </cell>
          <cell r="GW609">
            <v>0</v>
          </cell>
          <cell r="GX609">
            <v>0</v>
          </cell>
          <cell r="GY609">
            <v>0</v>
          </cell>
          <cell r="GZ609">
            <v>0</v>
          </cell>
        </row>
        <row r="610">
          <cell r="GT610">
            <v>0</v>
          </cell>
          <cell r="GU610">
            <v>0</v>
          </cell>
          <cell r="GV610">
            <v>0</v>
          </cell>
          <cell r="GW610">
            <v>0</v>
          </cell>
          <cell r="GX610">
            <v>0</v>
          </cell>
          <cell r="GY610">
            <v>0</v>
          </cell>
          <cell r="GZ610">
            <v>0</v>
          </cell>
        </row>
        <row r="611">
          <cell r="GT611">
            <v>0</v>
          </cell>
          <cell r="GU611">
            <v>0</v>
          </cell>
          <cell r="GV611">
            <v>0</v>
          </cell>
          <cell r="GW611">
            <v>0</v>
          </cell>
          <cell r="GX611">
            <v>0</v>
          </cell>
          <cell r="GY611">
            <v>0</v>
          </cell>
          <cell r="GZ611">
            <v>0</v>
          </cell>
        </row>
        <row r="612">
          <cell r="GT612">
            <v>0</v>
          </cell>
          <cell r="GU612">
            <v>0</v>
          </cell>
          <cell r="GV612">
            <v>0</v>
          </cell>
          <cell r="GW612">
            <v>0</v>
          </cell>
          <cell r="GX612">
            <v>0</v>
          </cell>
          <cell r="GY612">
            <v>0</v>
          </cell>
          <cell r="GZ612">
            <v>0</v>
          </cell>
        </row>
        <row r="613">
          <cell r="GT613">
            <v>0</v>
          </cell>
          <cell r="GU613">
            <v>0</v>
          </cell>
          <cell r="GV613">
            <v>0</v>
          </cell>
          <cell r="GW613">
            <v>0</v>
          </cell>
          <cell r="GX613">
            <v>0</v>
          </cell>
          <cell r="GY613">
            <v>0</v>
          </cell>
          <cell r="GZ613">
            <v>0</v>
          </cell>
        </row>
        <row r="614">
          <cell r="GT614">
            <v>0</v>
          </cell>
          <cell r="GU614">
            <v>0</v>
          </cell>
          <cell r="GV614">
            <v>0</v>
          </cell>
          <cell r="GW614">
            <v>0</v>
          </cell>
          <cell r="GX614">
            <v>0</v>
          </cell>
          <cell r="GY614">
            <v>0</v>
          </cell>
          <cell r="GZ614">
            <v>0</v>
          </cell>
        </row>
        <row r="615">
          <cell r="GT615">
            <v>0</v>
          </cell>
          <cell r="GU615">
            <v>0</v>
          </cell>
          <cell r="GV615">
            <v>0</v>
          </cell>
          <cell r="GW615">
            <v>0</v>
          </cell>
          <cell r="GX615">
            <v>0</v>
          </cell>
          <cell r="GY615">
            <v>0</v>
          </cell>
          <cell r="GZ615">
            <v>0</v>
          </cell>
        </row>
        <row r="616">
          <cell r="GT616">
            <v>0</v>
          </cell>
          <cell r="GU616">
            <v>0</v>
          </cell>
          <cell r="GV616">
            <v>0</v>
          </cell>
          <cell r="GW616">
            <v>0</v>
          </cell>
          <cell r="GX616">
            <v>0</v>
          </cell>
          <cell r="GY616">
            <v>0</v>
          </cell>
          <cell r="GZ616">
            <v>0</v>
          </cell>
        </row>
        <row r="617">
          <cell r="GT617">
            <v>0</v>
          </cell>
          <cell r="GU617">
            <v>0</v>
          </cell>
          <cell r="GV617">
            <v>0</v>
          </cell>
          <cell r="GW617">
            <v>0</v>
          </cell>
          <cell r="GX617">
            <v>0</v>
          </cell>
          <cell r="GY617">
            <v>0</v>
          </cell>
          <cell r="GZ617">
            <v>0</v>
          </cell>
        </row>
        <row r="618">
          <cell r="GT618">
            <v>0</v>
          </cell>
          <cell r="GU618">
            <v>0</v>
          </cell>
          <cell r="GV618">
            <v>0</v>
          </cell>
          <cell r="GW618">
            <v>0</v>
          </cell>
          <cell r="GX618">
            <v>0</v>
          </cell>
          <cell r="GY618">
            <v>0</v>
          </cell>
          <cell r="GZ618">
            <v>0</v>
          </cell>
        </row>
        <row r="619">
          <cell r="GT619">
            <v>0</v>
          </cell>
          <cell r="GU619">
            <v>0</v>
          </cell>
          <cell r="GV619">
            <v>0</v>
          </cell>
          <cell r="GW619">
            <v>0</v>
          </cell>
          <cell r="GX619">
            <v>0</v>
          </cell>
          <cell r="GY619">
            <v>0</v>
          </cell>
          <cell r="GZ619">
            <v>0</v>
          </cell>
        </row>
        <row r="620">
          <cell r="GT620">
            <v>0</v>
          </cell>
          <cell r="GU620">
            <v>0</v>
          </cell>
          <cell r="GV620">
            <v>0</v>
          </cell>
          <cell r="GW620">
            <v>0</v>
          </cell>
          <cell r="GX620">
            <v>0</v>
          </cell>
          <cell r="GY620">
            <v>0</v>
          </cell>
          <cell r="GZ620">
            <v>0</v>
          </cell>
        </row>
        <row r="621">
          <cell r="GT621">
            <v>0</v>
          </cell>
          <cell r="GU621">
            <v>0</v>
          </cell>
          <cell r="GV621">
            <v>0</v>
          </cell>
          <cell r="GW621">
            <v>0</v>
          </cell>
          <cell r="GX621">
            <v>0</v>
          </cell>
          <cell r="GY621">
            <v>0</v>
          </cell>
          <cell r="GZ621">
            <v>0</v>
          </cell>
        </row>
        <row r="622">
          <cell r="GT622">
            <v>0</v>
          </cell>
          <cell r="GU622">
            <v>0</v>
          </cell>
          <cell r="GV622">
            <v>0</v>
          </cell>
          <cell r="GW622">
            <v>0</v>
          </cell>
          <cell r="GX622">
            <v>0</v>
          </cell>
          <cell r="GY622">
            <v>0</v>
          </cell>
          <cell r="GZ622">
            <v>0</v>
          </cell>
        </row>
        <row r="623">
          <cell r="GT623">
            <v>0</v>
          </cell>
          <cell r="GU623">
            <v>0</v>
          </cell>
          <cell r="GV623">
            <v>0</v>
          </cell>
          <cell r="GW623">
            <v>0</v>
          </cell>
          <cell r="GX623">
            <v>0</v>
          </cell>
          <cell r="GY623">
            <v>0</v>
          </cell>
          <cell r="GZ623">
            <v>0</v>
          </cell>
        </row>
        <row r="624">
          <cell r="GT624">
            <v>0</v>
          </cell>
          <cell r="GU624">
            <v>0</v>
          </cell>
          <cell r="GV624">
            <v>0</v>
          </cell>
          <cell r="GW624">
            <v>0</v>
          </cell>
          <cell r="GX624">
            <v>0</v>
          </cell>
          <cell r="GY624">
            <v>0</v>
          </cell>
          <cell r="GZ624">
            <v>0</v>
          </cell>
        </row>
        <row r="625">
          <cell r="GT625">
            <v>0</v>
          </cell>
          <cell r="GU625">
            <v>0</v>
          </cell>
          <cell r="GV625">
            <v>0</v>
          </cell>
          <cell r="GW625">
            <v>0</v>
          </cell>
          <cell r="GX625">
            <v>0</v>
          </cell>
          <cell r="GY625">
            <v>0</v>
          </cell>
          <cell r="GZ625">
            <v>0</v>
          </cell>
        </row>
        <row r="626">
          <cell r="GT626">
            <v>0</v>
          </cell>
          <cell r="GU626">
            <v>0</v>
          </cell>
          <cell r="GV626">
            <v>0</v>
          </cell>
          <cell r="GW626">
            <v>0</v>
          </cell>
          <cell r="GX626">
            <v>0</v>
          </cell>
          <cell r="GY626">
            <v>0</v>
          </cell>
          <cell r="GZ626">
            <v>0</v>
          </cell>
        </row>
        <row r="627">
          <cell r="GT627">
            <v>0</v>
          </cell>
          <cell r="GU627">
            <v>0</v>
          </cell>
          <cell r="GV627">
            <v>0</v>
          </cell>
          <cell r="GW627">
            <v>0</v>
          </cell>
          <cell r="GX627">
            <v>0</v>
          </cell>
          <cell r="GY627">
            <v>0</v>
          </cell>
          <cell r="GZ627">
            <v>0</v>
          </cell>
        </row>
        <row r="628">
          <cell r="GT628">
            <v>0</v>
          </cell>
          <cell r="GU628">
            <v>0</v>
          </cell>
          <cell r="GV628">
            <v>0</v>
          </cell>
          <cell r="GW628">
            <v>0</v>
          </cell>
          <cell r="GX628">
            <v>0</v>
          </cell>
          <cell r="GY628">
            <v>0</v>
          </cell>
          <cell r="GZ628">
            <v>0</v>
          </cell>
        </row>
        <row r="629">
          <cell r="GT629">
            <v>0</v>
          </cell>
          <cell r="GU629">
            <v>0</v>
          </cell>
          <cell r="GV629">
            <v>0</v>
          </cell>
          <cell r="GW629">
            <v>0</v>
          </cell>
          <cell r="GX629">
            <v>0</v>
          </cell>
          <cell r="GY629">
            <v>0</v>
          </cell>
          <cell r="GZ629">
            <v>0</v>
          </cell>
        </row>
        <row r="630">
          <cell r="GT630">
            <v>0</v>
          </cell>
          <cell r="GU630">
            <v>0</v>
          </cell>
          <cell r="GV630">
            <v>0</v>
          </cell>
          <cell r="GW630">
            <v>0</v>
          </cell>
          <cell r="GX630">
            <v>0</v>
          </cell>
          <cell r="GY630">
            <v>0</v>
          </cell>
          <cell r="GZ630">
            <v>0</v>
          </cell>
        </row>
        <row r="631">
          <cell r="GT631">
            <v>0</v>
          </cell>
          <cell r="GU631">
            <v>0</v>
          </cell>
          <cell r="GV631">
            <v>0</v>
          </cell>
          <cell r="GW631">
            <v>0</v>
          </cell>
          <cell r="GX631">
            <v>0</v>
          </cell>
          <cell r="GY631">
            <v>0</v>
          </cell>
          <cell r="GZ631">
            <v>0</v>
          </cell>
        </row>
        <row r="632">
          <cell r="GT632">
            <v>0</v>
          </cell>
          <cell r="GU632">
            <v>0</v>
          </cell>
          <cell r="GV632">
            <v>0</v>
          </cell>
          <cell r="GW632">
            <v>0</v>
          </cell>
          <cell r="GX632">
            <v>0</v>
          </cell>
          <cell r="GY632">
            <v>0</v>
          </cell>
          <cell r="GZ632">
            <v>0</v>
          </cell>
        </row>
        <row r="633">
          <cell r="GT633">
            <v>0</v>
          </cell>
          <cell r="GU633">
            <v>0</v>
          </cell>
          <cell r="GV633">
            <v>0</v>
          </cell>
          <cell r="GW633">
            <v>0</v>
          </cell>
          <cell r="GX633">
            <v>0</v>
          </cell>
          <cell r="GY633">
            <v>0</v>
          </cell>
          <cell r="GZ633">
            <v>0</v>
          </cell>
        </row>
        <row r="634">
          <cell r="GT634">
            <v>0</v>
          </cell>
          <cell r="GU634">
            <v>0</v>
          </cell>
          <cell r="GV634">
            <v>0</v>
          </cell>
          <cell r="GW634">
            <v>0</v>
          </cell>
          <cell r="GX634">
            <v>0</v>
          </cell>
          <cell r="GY634">
            <v>0</v>
          </cell>
          <cell r="GZ634">
            <v>0</v>
          </cell>
        </row>
        <row r="635">
          <cell r="GT635">
            <v>0</v>
          </cell>
          <cell r="GU635">
            <v>0</v>
          </cell>
          <cell r="GV635">
            <v>0</v>
          </cell>
          <cell r="GW635">
            <v>0</v>
          </cell>
          <cell r="GX635">
            <v>0</v>
          </cell>
          <cell r="GY635">
            <v>0</v>
          </cell>
          <cell r="GZ635">
            <v>0</v>
          </cell>
        </row>
        <row r="636">
          <cell r="GT636">
            <v>0</v>
          </cell>
          <cell r="GU636">
            <v>0</v>
          </cell>
          <cell r="GV636">
            <v>0</v>
          </cell>
          <cell r="GW636">
            <v>0</v>
          </cell>
          <cell r="GX636">
            <v>0</v>
          </cell>
          <cell r="GY636">
            <v>0</v>
          </cell>
          <cell r="GZ636">
            <v>0</v>
          </cell>
        </row>
        <row r="637">
          <cell r="GT637">
            <v>0</v>
          </cell>
          <cell r="GU637">
            <v>0</v>
          </cell>
          <cell r="GV637">
            <v>0</v>
          </cell>
          <cell r="GW637">
            <v>0</v>
          </cell>
          <cell r="GX637">
            <v>0</v>
          </cell>
          <cell r="GY637">
            <v>0</v>
          </cell>
          <cell r="GZ637">
            <v>0</v>
          </cell>
        </row>
        <row r="638">
          <cell r="GT638">
            <v>0</v>
          </cell>
          <cell r="GU638">
            <v>0</v>
          </cell>
          <cell r="GV638">
            <v>0</v>
          </cell>
          <cell r="GW638">
            <v>0</v>
          </cell>
          <cell r="GX638">
            <v>0</v>
          </cell>
          <cell r="GY638">
            <v>0</v>
          </cell>
          <cell r="GZ638">
            <v>0</v>
          </cell>
        </row>
        <row r="639">
          <cell r="GT639">
            <v>0</v>
          </cell>
          <cell r="GU639">
            <v>0</v>
          </cell>
          <cell r="GV639">
            <v>0</v>
          </cell>
          <cell r="GW639">
            <v>0</v>
          </cell>
          <cell r="GX639">
            <v>0</v>
          </cell>
          <cell r="GY639">
            <v>0</v>
          </cell>
          <cell r="GZ639">
            <v>0</v>
          </cell>
        </row>
        <row r="640">
          <cell r="GT640">
            <v>0</v>
          </cell>
          <cell r="GU640">
            <v>0</v>
          </cell>
          <cell r="GV640">
            <v>0</v>
          </cell>
          <cell r="GW640">
            <v>0</v>
          </cell>
          <cell r="GX640">
            <v>0</v>
          </cell>
          <cell r="GY640">
            <v>0</v>
          </cell>
          <cell r="GZ640">
            <v>0</v>
          </cell>
        </row>
        <row r="641">
          <cell r="GT641">
            <v>0</v>
          </cell>
          <cell r="GU641">
            <v>0</v>
          </cell>
          <cell r="GV641">
            <v>0</v>
          </cell>
          <cell r="GW641">
            <v>0</v>
          </cell>
          <cell r="GX641">
            <v>0</v>
          </cell>
          <cell r="GY641">
            <v>0</v>
          </cell>
          <cell r="GZ641">
            <v>0</v>
          </cell>
        </row>
        <row r="642">
          <cell r="GT642">
            <v>0</v>
          </cell>
          <cell r="GU642">
            <v>0</v>
          </cell>
          <cell r="GV642">
            <v>0</v>
          </cell>
          <cell r="GW642">
            <v>0</v>
          </cell>
          <cell r="GX642">
            <v>0</v>
          </cell>
          <cell r="GY642">
            <v>0</v>
          </cell>
          <cell r="GZ642">
            <v>0</v>
          </cell>
        </row>
        <row r="643">
          <cell r="GT643">
            <v>0</v>
          </cell>
          <cell r="GU643">
            <v>0</v>
          </cell>
          <cell r="GV643">
            <v>0</v>
          </cell>
          <cell r="GW643">
            <v>0</v>
          </cell>
          <cell r="GX643">
            <v>0</v>
          </cell>
          <cell r="GY643">
            <v>0</v>
          </cell>
          <cell r="GZ643">
            <v>0</v>
          </cell>
        </row>
        <row r="644">
          <cell r="GT644">
            <v>0</v>
          </cell>
          <cell r="GU644">
            <v>0</v>
          </cell>
          <cell r="GV644">
            <v>0</v>
          </cell>
          <cell r="GW644">
            <v>0</v>
          </cell>
          <cell r="GX644">
            <v>0</v>
          </cell>
          <cell r="GY644">
            <v>0</v>
          </cell>
          <cell r="GZ644">
            <v>0</v>
          </cell>
        </row>
        <row r="645">
          <cell r="GT645">
            <v>0</v>
          </cell>
          <cell r="GU645">
            <v>0</v>
          </cell>
          <cell r="GV645">
            <v>0</v>
          </cell>
          <cell r="GW645">
            <v>0</v>
          </cell>
          <cell r="GX645">
            <v>0</v>
          </cell>
          <cell r="GY645">
            <v>0</v>
          </cell>
          <cell r="GZ645">
            <v>0</v>
          </cell>
        </row>
        <row r="646">
          <cell r="GT646">
            <v>0</v>
          </cell>
          <cell r="GU646">
            <v>0</v>
          </cell>
          <cell r="GV646">
            <v>0</v>
          </cell>
          <cell r="GW646">
            <v>0</v>
          </cell>
          <cell r="GX646">
            <v>0</v>
          </cell>
          <cell r="GY646">
            <v>0</v>
          </cell>
          <cell r="GZ646">
            <v>0</v>
          </cell>
        </row>
        <row r="647">
          <cell r="GT647">
            <v>0</v>
          </cell>
          <cell r="GU647">
            <v>0</v>
          </cell>
          <cell r="GV647">
            <v>0</v>
          </cell>
          <cell r="GW647">
            <v>0</v>
          </cell>
          <cell r="GX647">
            <v>0</v>
          </cell>
          <cell r="GY647">
            <v>0</v>
          </cell>
          <cell r="GZ647">
            <v>0</v>
          </cell>
        </row>
        <row r="648">
          <cell r="GT648">
            <v>0</v>
          </cell>
          <cell r="GU648">
            <v>0</v>
          </cell>
          <cell r="GV648">
            <v>0</v>
          </cell>
          <cell r="GW648">
            <v>0</v>
          </cell>
          <cell r="GX648">
            <v>0</v>
          </cell>
          <cell r="GY648">
            <v>0</v>
          </cell>
          <cell r="GZ648">
            <v>0</v>
          </cell>
        </row>
        <row r="649">
          <cell r="GT649">
            <v>0</v>
          </cell>
          <cell r="GU649">
            <v>0</v>
          </cell>
          <cell r="GV649">
            <v>0</v>
          </cell>
          <cell r="GW649">
            <v>0</v>
          </cell>
          <cell r="GX649">
            <v>0</v>
          </cell>
          <cell r="GY649">
            <v>0</v>
          </cell>
          <cell r="GZ649">
            <v>0</v>
          </cell>
        </row>
        <row r="650">
          <cell r="GT650">
            <v>0</v>
          </cell>
          <cell r="GU650">
            <v>0</v>
          </cell>
          <cell r="GV650">
            <v>0</v>
          </cell>
          <cell r="GW650">
            <v>0</v>
          </cell>
          <cell r="GX650">
            <v>0</v>
          </cell>
          <cell r="GY650">
            <v>0</v>
          </cell>
          <cell r="GZ650">
            <v>0</v>
          </cell>
        </row>
        <row r="651">
          <cell r="GT651">
            <v>0</v>
          </cell>
          <cell r="GU651">
            <v>0</v>
          </cell>
          <cell r="GV651">
            <v>0</v>
          </cell>
          <cell r="GW651">
            <v>0</v>
          </cell>
          <cell r="GX651">
            <v>0</v>
          </cell>
          <cell r="GY651">
            <v>0</v>
          </cell>
          <cell r="GZ651">
            <v>0</v>
          </cell>
        </row>
        <row r="652">
          <cell r="GT652">
            <v>0</v>
          </cell>
          <cell r="GU652">
            <v>0</v>
          </cell>
          <cell r="GV652">
            <v>0</v>
          </cell>
          <cell r="GW652">
            <v>0</v>
          </cell>
          <cell r="GX652">
            <v>0</v>
          </cell>
          <cell r="GY652">
            <v>0</v>
          </cell>
          <cell r="GZ652">
            <v>0</v>
          </cell>
        </row>
        <row r="653">
          <cell r="GT653">
            <v>0</v>
          </cell>
          <cell r="GU653">
            <v>0</v>
          </cell>
          <cell r="GV653">
            <v>0</v>
          </cell>
          <cell r="GW653">
            <v>0</v>
          </cell>
          <cell r="GX653">
            <v>0</v>
          </cell>
          <cell r="GY653">
            <v>0</v>
          </cell>
          <cell r="GZ653">
            <v>0</v>
          </cell>
        </row>
        <row r="654">
          <cell r="GT654">
            <v>0</v>
          </cell>
          <cell r="GU654">
            <v>0</v>
          </cell>
          <cell r="GV654">
            <v>0</v>
          </cell>
          <cell r="GW654">
            <v>0</v>
          </cell>
          <cell r="GX654">
            <v>0</v>
          </cell>
          <cell r="GY654">
            <v>0</v>
          </cell>
          <cell r="GZ654">
            <v>0</v>
          </cell>
        </row>
        <row r="655">
          <cell r="GT655">
            <v>0</v>
          </cell>
          <cell r="GU655">
            <v>0</v>
          </cell>
          <cell r="GV655">
            <v>0</v>
          </cell>
          <cell r="GW655">
            <v>0</v>
          </cell>
          <cell r="GX655">
            <v>0</v>
          </cell>
          <cell r="GY655">
            <v>0</v>
          </cell>
          <cell r="GZ655">
            <v>0</v>
          </cell>
        </row>
        <row r="656">
          <cell r="GT656">
            <v>0</v>
          </cell>
          <cell r="GU656">
            <v>0</v>
          </cell>
          <cell r="GV656">
            <v>0</v>
          </cell>
          <cell r="GW656">
            <v>0</v>
          </cell>
          <cell r="GX656">
            <v>0</v>
          </cell>
          <cell r="GY656">
            <v>0</v>
          </cell>
          <cell r="GZ656">
            <v>0</v>
          </cell>
        </row>
        <row r="657">
          <cell r="GT657">
            <v>0</v>
          </cell>
          <cell r="GU657">
            <v>0</v>
          </cell>
          <cell r="GV657">
            <v>1</v>
          </cell>
          <cell r="GW657">
            <v>0</v>
          </cell>
          <cell r="GX657">
            <v>0</v>
          </cell>
          <cell r="GY657">
            <v>0</v>
          </cell>
          <cell r="GZ657">
            <v>0</v>
          </cell>
        </row>
        <row r="658">
          <cell r="GT658">
            <v>0</v>
          </cell>
          <cell r="GU658">
            <v>0</v>
          </cell>
          <cell r="GV658">
            <v>1</v>
          </cell>
          <cell r="GW658">
            <v>0</v>
          </cell>
          <cell r="GX658">
            <v>0</v>
          </cell>
          <cell r="GY658">
            <v>0</v>
          </cell>
          <cell r="GZ658">
            <v>0</v>
          </cell>
        </row>
        <row r="659">
          <cell r="GT659">
            <v>0</v>
          </cell>
          <cell r="GU659">
            <v>0</v>
          </cell>
          <cell r="GV659">
            <v>0</v>
          </cell>
          <cell r="GW659">
            <v>0</v>
          </cell>
          <cell r="GX659">
            <v>0</v>
          </cell>
          <cell r="GY659">
            <v>0</v>
          </cell>
          <cell r="GZ659">
            <v>0</v>
          </cell>
        </row>
        <row r="660">
          <cell r="GT660">
            <v>0</v>
          </cell>
          <cell r="GU660">
            <v>0</v>
          </cell>
          <cell r="GV660">
            <v>0</v>
          </cell>
          <cell r="GW660">
            <v>0</v>
          </cell>
          <cell r="GX660">
            <v>0</v>
          </cell>
          <cell r="GY660">
            <v>0</v>
          </cell>
          <cell r="GZ660">
            <v>0</v>
          </cell>
        </row>
        <row r="661">
          <cell r="GT661">
            <v>0</v>
          </cell>
          <cell r="GU661">
            <v>0</v>
          </cell>
          <cell r="GV661">
            <v>0</v>
          </cell>
          <cell r="GW661">
            <v>0</v>
          </cell>
          <cell r="GX661">
            <v>0</v>
          </cell>
          <cell r="GY661">
            <v>0</v>
          </cell>
          <cell r="GZ661">
            <v>0</v>
          </cell>
        </row>
        <row r="662">
          <cell r="GT662">
            <v>0</v>
          </cell>
          <cell r="GU662">
            <v>0</v>
          </cell>
          <cell r="GV662">
            <v>0</v>
          </cell>
          <cell r="GW662">
            <v>0</v>
          </cell>
          <cell r="GX662">
            <v>0</v>
          </cell>
          <cell r="GY662">
            <v>0</v>
          </cell>
          <cell r="GZ662">
            <v>0</v>
          </cell>
        </row>
        <row r="663">
          <cell r="GT663">
            <v>0</v>
          </cell>
          <cell r="GU663">
            <v>0</v>
          </cell>
          <cell r="GV663">
            <v>0</v>
          </cell>
          <cell r="GW663">
            <v>0</v>
          </cell>
          <cell r="GX663">
            <v>0</v>
          </cell>
          <cell r="GY663">
            <v>0</v>
          </cell>
          <cell r="GZ663">
            <v>0</v>
          </cell>
        </row>
        <row r="664">
          <cell r="GT664">
            <v>0</v>
          </cell>
          <cell r="GU664">
            <v>0</v>
          </cell>
          <cell r="GV664">
            <v>0</v>
          </cell>
          <cell r="GW664">
            <v>0</v>
          </cell>
          <cell r="GX664">
            <v>0</v>
          </cell>
          <cell r="GY664">
            <v>0</v>
          </cell>
          <cell r="GZ664">
            <v>0</v>
          </cell>
        </row>
        <row r="665">
          <cell r="GT665">
            <v>0</v>
          </cell>
          <cell r="GU665">
            <v>0</v>
          </cell>
          <cell r="GV665">
            <v>0</v>
          </cell>
          <cell r="GW665">
            <v>0</v>
          </cell>
          <cell r="GX665">
            <v>0</v>
          </cell>
          <cell r="GY665">
            <v>0</v>
          </cell>
          <cell r="GZ665">
            <v>0</v>
          </cell>
        </row>
        <row r="666">
          <cell r="GT666">
            <v>0</v>
          </cell>
          <cell r="GU666">
            <v>0</v>
          </cell>
          <cell r="GV666">
            <v>0</v>
          </cell>
          <cell r="GW666">
            <v>0</v>
          </cell>
          <cell r="GX666">
            <v>0</v>
          </cell>
          <cell r="GY666">
            <v>0</v>
          </cell>
          <cell r="GZ666">
            <v>0</v>
          </cell>
        </row>
        <row r="667">
          <cell r="GT667">
            <v>0</v>
          </cell>
          <cell r="GU667">
            <v>0</v>
          </cell>
          <cell r="GV667">
            <v>0</v>
          </cell>
          <cell r="GW667">
            <v>0</v>
          </cell>
          <cell r="GX667">
            <v>0</v>
          </cell>
          <cell r="GY667">
            <v>0</v>
          </cell>
          <cell r="GZ667">
            <v>0</v>
          </cell>
        </row>
        <row r="668">
          <cell r="GT668">
            <v>0</v>
          </cell>
          <cell r="GU668">
            <v>0</v>
          </cell>
          <cell r="GV668">
            <v>0</v>
          </cell>
          <cell r="GW668">
            <v>0</v>
          </cell>
          <cell r="GX668">
            <v>0</v>
          </cell>
          <cell r="GY668">
            <v>0</v>
          </cell>
          <cell r="GZ668">
            <v>0</v>
          </cell>
        </row>
        <row r="669">
          <cell r="GT669">
            <v>0</v>
          </cell>
          <cell r="GU669">
            <v>0</v>
          </cell>
          <cell r="GV669">
            <v>0</v>
          </cell>
          <cell r="GW669">
            <v>0</v>
          </cell>
          <cell r="GX669">
            <v>0</v>
          </cell>
          <cell r="GY669">
            <v>0</v>
          </cell>
          <cell r="GZ669">
            <v>0</v>
          </cell>
        </row>
        <row r="670">
          <cell r="GT670">
            <v>0</v>
          </cell>
          <cell r="GU670">
            <v>0</v>
          </cell>
          <cell r="GV670">
            <v>0</v>
          </cell>
          <cell r="GW670">
            <v>0</v>
          </cell>
          <cell r="GX670">
            <v>0</v>
          </cell>
          <cell r="GY670">
            <v>0</v>
          </cell>
          <cell r="GZ670">
            <v>0</v>
          </cell>
        </row>
        <row r="671">
          <cell r="GT671">
            <v>0</v>
          </cell>
          <cell r="GU671">
            <v>0</v>
          </cell>
          <cell r="GV671">
            <v>0</v>
          </cell>
          <cell r="GW671">
            <v>0</v>
          </cell>
          <cell r="GX671">
            <v>0</v>
          </cell>
          <cell r="GY671">
            <v>0</v>
          </cell>
          <cell r="GZ671">
            <v>0</v>
          </cell>
        </row>
        <row r="672">
          <cell r="GT672">
            <v>0</v>
          </cell>
          <cell r="GU672">
            <v>0</v>
          </cell>
          <cell r="GV672">
            <v>0</v>
          </cell>
          <cell r="GW672">
            <v>0</v>
          </cell>
          <cell r="GX672">
            <v>0</v>
          </cell>
          <cell r="GY672">
            <v>0</v>
          </cell>
          <cell r="GZ672">
            <v>0</v>
          </cell>
        </row>
        <row r="673">
          <cell r="GT673">
            <v>0</v>
          </cell>
          <cell r="GU673">
            <v>0</v>
          </cell>
          <cell r="GV673">
            <v>1</v>
          </cell>
          <cell r="GW673">
            <v>0</v>
          </cell>
          <cell r="GX673">
            <v>0</v>
          </cell>
          <cell r="GY673">
            <v>0</v>
          </cell>
          <cell r="GZ673">
            <v>0</v>
          </cell>
        </row>
        <row r="674">
          <cell r="GT674">
            <v>0</v>
          </cell>
          <cell r="GU674">
            <v>0</v>
          </cell>
          <cell r="GV674">
            <v>1</v>
          </cell>
          <cell r="GW674">
            <v>0</v>
          </cell>
          <cell r="GX674">
            <v>0</v>
          </cell>
          <cell r="GY674">
            <v>0</v>
          </cell>
          <cell r="GZ674">
            <v>0</v>
          </cell>
        </row>
        <row r="675">
          <cell r="GT675">
            <v>0</v>
          </cell>
          <cell r="GU675">
            <v>0</v>
          </cell>
          <cell r="GV675">
            <v>1</v>
          </cell>
          <cell r="GW675">
            <v>0</v>
          </cell>
          <cell r="GX675">
            <v>0</v>
          </cell>
          <cell r="GY675">
            <v>0</v>
          </cell>
          <cell r="GZ675">
            <v>0</v>
          </cell>
        </row>
        <row r="676">
          <cell r="GT676">
            <v>0</v>
          </cell>
          <cell r="GU676">
            <v>0</v>
          </cell>
          <cell r="GV676">
            <v>0</v>
          </cell>
          <cell r="GW676">
            <v>0</v>
          </cell>
          <cell r="GX676">
            <v>0</v>
          </cell>
          <cell r="GY676">
            <v>0</v>
          </cell>
          <cell r="GZ676">
            <v>0</v>
          </cell>
        </row>
        <row r="677">
          <cell r="GT677">
            <v>0</v>
          </cell>
          <cell r="GU677">
            <v>0</v>
          </cell>
          <cell r="GV677">
            <v>0</v>
          </cell>
          <cell r="GW677">
            <v>0</v>
          </cell>
          <cell r="GX677">
            <v>0</v>
          </cell>
          <cell r="GY677">
            <v>0</v>
          </cell>
          <cell r="GZ677">
            <v>0</v>
          </cell>
        </row>
        <row r="678">
          <cell r="GT678">
            <v>0</v>
          </cell>
          <cell r="GU678">
            <v>0</v>
          </cell>
          <cell r="GV678">
            <v>0</v>
          </cell>
          <cell r="GW678">
            <v>0</v>
          </cell>
          <cell r="GX678">
            <v>0</v>
          </cell>
          <cell r="GY678">
            <v>0</v>
          </cell>
          <cell r="GZ678">
            <v>0</v>
          </cell>
        </row>
        <row r="679">
          <cell r="GT679">
            <v>0</v>
          </cell>
          <cell r="GU679">
            <v>0</v>
          </cell>
          <cell r="GV679">
            <v>0</v>
          </cell>
          <cell r="GW679">
            <v>0</v>
          </cell>
          <cell r="GX679">
            <v>0</v>
          </cell>
          <cell r="GY679">
            <v>0</v>
          </cell>
          <cell r="GZ679">
            <v>0</v>
          </cell>
        </row>
        <row r="680">
          <cell r="GT680">
            <v>0</v>
          </cell>
          <cell r="GU680">
            <v>0</v>
          </cell>
          <cell r="GV680">
            <v>0</v>
          </cell>
          <cell r="GW680">
            <v>0</v>
          </cell>
          <cell r="GX680">
            <v>0</v>
          </cell>
          <cell r="GY680">
            <v>0</v>
          </cell>
          <cell r="GZ680">
            <v>0</v>
          </cell>
        </row>
        <row r="681">
          <cell r="GT681">
            <v>0</v>
          </cell>
          <cell r="GU681">
            <v>0</v>
          </cell>
          <cell r="GV681">
            <v>0</v>
          </cell>
          <cell r="GW681">
            <v>0</v>
          </cell>
          <cell r="GX681">
            <v>0</v>
          </cell>
          <cell r="GY681">
            <v>0</v>
          </cell>
          <cell r="GZ681">
            <v>0</v>
          </cell>
        </row>
        <row r="682">
          <cell r="GT682">
            <v>0</v>
          </cell>
          <cell r="GU682">
            <v>0</v>
          </cell>
          <cell r="GV682">
            <v>0</v>
          </cell>
          <cell r="GW682">
            <v>0</v>
          </cell>
          <cell r="GX682">
            <v>0</v>
          </cell>
          <cell r="GY682">
            <v>0</v>
          </cell>
          <cell r="GZ682">
            <v>0</v>
          </cell>
        </row>
        <row r="683">
          <cell r="GT683">
            <v>0</v>
          </cell>
          <cell r="GU683">
            <v>0</v>
          </cell>
          <cell r="GV683">
            <v>0</v>
          </cell>
          <cell r="GW683">
            <v>0</v>
          </cell>
          <cell r="GX683">
            <v>0</v>
          </cell>
          <cell r="GY683">
            <v>0</v>
          </cell>
          <cell r="GZ683">
            <v>0</v>
          </cell>
        </row>
        <row r="684">
          <cell r="GT684">
            <v>0</v>
          </cell>
          <cell r="GU684">
            <v>0</v>
          </cell>
          <cell r="GV684">
            <v>0</v>
          </cell>
          <cell r="GW684">
            <v>0</v>
          </cell>
          <cell r="GX684">
            <v>0</v>
          </cell>
          <cell r="GY684">
            <v>0</v>
          </cell>
          <cell r="GZ684">
            <v>0</v>
          </cell>
        </row>
        <row r="685">
          <cell r="GT685">
            <v>0</v>
          </cell>
          <cell r="GU685">
            <v>0</v>
          </cell>
          <cell r="GV685">
            <v>0</v>
          </cell>
          <cell r="GW685">
            <v>0</v>
          </cell>
          <cell r="GX685">
            <v>0</v>
          </cell>
          <cell r="GY685">
            <v>0</v>
          </cell>
          <cell r="GZ685">
            <v>0</v>
          </cell>
        </row>
        <row r="686">
          <cell r="GT686">
            <v>0</v>
          </cell>
          <cell r="GU686">
            <v>0</v>
          </cell>
          <cell r="GV686">
            <v>0</v>
          </cell>
          <cell r="GW686">
            <v>0</v>
          </cell>
          <cell r="GX686">
            <v>0</v>
          </cell>
          <cell r="GY686">
            <v>0</v>
          </cell>
          <cell r="GZ686">
            <v>0</v>
          </cell>
        </row>
        <row r="687">
          <cell r="GT687">
            <v>0</v>
          </cell>
          <cell r="GU687">
            <v>0</v>
          </cell>
          <cell r="GV687">
            <v>0</v>
          </cell>
          <cell r="GW687">
            <v>0</v>
          </cell>
          <cell r="GX687">
            <v>0</v>
          </cell>
          <cell r="GY687">
            <v>0</v>
          </cell>
          <cell r="GZ687">
            <v>0</v>
          </cell>
        </row>
        <row r="688">
          <cell r="GT688">
            <v>0</v>
          </cell>
          <cell r="GU688">
            <v>0</v>
          </cell>
          <cell r="GV688">
            <v>0</v>
          </cell>
          <cell r="GW688">
            <v>0</v>
          </cell>
          <cell r="GX688">
            <v>0</v>
          </cell>
          <cell r="GY688">
            <v>0</v>
          </cell>
          <cell r="GZ688">
            <v>0</v>
          </cell>
        </row>
        <row r="689">
          <cell r="GT689">
            <v>0</v>
          </cell>
          <cell r="GU689">
            <v>0</v>
          </cell>
          <cell r="GV689">
            <v>0</v>
          </cell>
          <cell r="GW689">
            <v>0</v>
          </cell>
          <cell r="GX689">
            <v>0</v>
          </cell>
          <cell r="GY689">
            <v>0</v>
          </cell>
          <cell r="GZ689">
            <v>0</v>
          </cell>
        </row>
        <row r="690">
          <cell r="GT690">
            <v>0</v>
          </cell>
          <cell r="GU690">
            <v>0</v>
          </cell>
          <cell r="GV690">
            <v>0</v>
          </cell>
          <cell r="GW690">
            <v>0</v>
          </cell>
          <cell r="GX690">
            <v>0</v>
          </cell>
          <cell r="GY690">
            <v>0</v>
          </cell>
          <cell r="GZ690">
            <v>0</v>
          </cell>
        </row>
        <row r="691">
          <cell r="GT691">
            <v>0</v>
          </cell>
          <cell r="GU691">
            <v>0</v>
          </cell>
          <cell r="GV691">
            <v>0</v>
          </cell>
          <cell r="GW691">
            <v>0</v>
          </cell>
          <cell r="GX691">
            <v>0</v>
          </cell>
          <cell r="GY691">
            <v>0</v>
          </cell>
          <cell r="GZ691">
            <v>0</v>
          </cell>
        </row>
        <row r="692">
          <cell r="GT692">
            <v>0</v>
          </cell>
          <cell r="GU692">
            <v>0</v>
          </cell>
          <cell r="GV692">
            <v>0</v>
          </cell>
          <cell r="GW692">
            <v>0</v>
          </cell>
          <cell r="GX692">
            <v>0</v>
          </cell>
          <cell r="GY692">
            <v>0</v>
          </cell>
          <cell r="GZ692">
            <v>0</v>
          </cell>
        </row>
        <row r="693">
          <cell r="GT693">
            <v>0</v>
          </cell>
          <cell r="GU693">
            <v>0</v>
          </cell>
          <cell r="GV693">
            <v>0</v>
          </cell>
          <cell r="GW693">
            <v>0</v>
          </cell>
          <cell r="GX693">
            <v>0</v>
          </cell>
          <cell r="GY693">
            <v>0</v>
          </cell>
          <cell r="GZ693">
            <v>0</v>
          </cell>
        </row>
        <row r="694">
          <cell r="GT694">
            <v>0</v>
          </cell>
          <cell r="GU694">
            <v>0</v>
          </cell>
          <cell r="GV694">
            <v>0</v>
          </cell>
          <cell r="GW694">
            <v>0</v>
          </cell>
          <cell r="GX694">
            <v>0</v>
          </cell>
          <cell r="GY694">
            <v>0</v>
          </cell>
          <cell r="GZ694">
            <v>0</v>
          </cell>
        </row>
        <row r="695">
          <cell r="GT695">
            <v>0</v>
          </cell>
          <cell r="GU695">
            <v>0</v>
          </cell>
          <cell r="GV695">
            <v>0</v>
          </cell>
          <cell r="GW695">
            <v>0</v>
          </cell>
          <cell r="GX695">
            <v>0</v>
          </cell>
          <cell r="GY695">
            <v>0</v>
          </cell>
          <cell r="GZ695">
            <v>0</v>
          </cell>
        </row>
        <row r="696">
          <cell r="GT696">
            <v>0</v>
          </cell>
          <cell r="GU696">
            <v>0</v>
          </cell>
          <cell r="GV696">
            <v>0</v>
          </cell>
          <cell r="GW696">
            <v>0</v>
          </cell>
          <cell r="GX696">
            <v>0</v>
          </cell>
          <cell r="GY696">
            <v>0</v>
          </cell>
          <cell r="GZ696">
            <v>0</v>
          </cell>
        </row>
        <row r="697">
          <cell r="GT697">
            <v>0</v>
          </cell>
          <cell r="GU697">
            <v>0</v>
          </cell>
          <cell r="GV697">
            <v>0</v>
          </cell>
          <cell r="GW697">
            <v>0</v>
          </cell>
          <cell r="GX697">
            <v>0</v>
          </cell>
          <cell r="GY697">
            <v>0</v>
          </cell>
          <cell r="GZ697">
            <v>0</v>
          </cell>
        </row>
        <row r="698">
          <cell r="GT698">
            <v>0</v>
          </cell>
          <cell r="GU698">
            <v>0</v>
          </cell>
          <cell r="GV698">
            <v>0</v>
          </cell>
          <cell r="GW698">
            <v>0</v>
          </cell>
          <cell r="GX698">
            <v>0</v>
          </cell>
          <cell r="GY698">
            <v>0</v>
          </cell>
          <cell r="GZ698">
            <v>0</v>
          </cell>
        </row>
        <row r="699">
          <cell r="GT699">
            <v>0</v>
          </cell>
          <cell r="GU699">
            <v>0</v>
          </cell>
          <cell r="GV699">
            <v>0</v>
          </cell>
          <cell r="GW699">
            <v>0</v>
          </cell>
          <cell r="GX699">
            <v>0</v>
          </cell>
          <cell r="GY699">
            <v>0</v>
          </cell>
          <cell r="GZ699">
            <v>0</v>
          </cell>
        </row>
        <row r="700">
          <cell r="GT700">
            <v>0</v>
          </cell>
          <cell r="GU700">
            <v>0</v>
          </cell>
          <cell r="GV700">
            <v>0</v>
          </cell>
          <cell r="GW700">
            <v>0</v>
          </cell>
          <cell r="GX700">
            <v>0</v>
          </cell>
          <cell r="GY700">
            <v>0</v>
          </cell>
          <cell r="GZ700">
            <v>0</v>
          </cell>
        </row>
        <row r="701">
          <cell r="GT701">
            <v>0</v>
          </cell>
          <cell r="GU701">
            <v>0</v>
          </cell>
          <cell r="GV701">
            <v>0</v>
          </cell>
          <cell r="GW701">
            <v>0</v>
          </cell>
          <cell r="GX701">
            <v>0</v>
          </cell>
          <cell r="GY701">
            <v>0</v>
          </cell>
          <cell r="GZ701">
            <v>0</v>
          </cell>
        </row>
        <row r="702">
          <cell r="GT702">
            <v>0</v>
          </cell>
          <cell r="GU702">
            <v>0</v>
          </cell>
          <cell r="GV702">
            <v>0</v>
          </cell>
          <cell r="GW702">
            <v>0</v>
          </cell>
          <cell r="GX702">
            <v>0</v>
          </cell>
          <cell r="GY702">
            <v>0</v>
          </cell>
          <cell r="GZ702">
            <v>0</v>
          </cell>
        </row>
        <row r="703">
          <cell r="GT703">
            <v>0</v>
          </cell>
          <cell r="GU703">
            <v>0</v>
          </cell>
          <cell r="GV703">
            <v>0</v>
          </cell>
          <cell r="GW703">
            <v>0</v>
          </cell>
          <cell r="GX703">
            <v>0</v>
          </cell>
          <cell r="GY703">
            <v>0</v>
          </cell>
          <cell r="GZ703">
            <v>0</v>
          </cell>
        </row>
        <row r="704">
          <cell r="GT704">
            <v>0</v>
          </cell>
          <cell r="GU704">
            <v>0</v>
          </cell>
          <cell r="GV704">
            <v>0</v>
          </cell>
          <cell r="GW704">
            <v>0</v>
          </cell>
          <cell r="GX704">
            <v>0</v>
          </cell>
          <cell r="GY704">
            <v>0</v>
          </cell>
          <cell r="GZ704">
            <v>0</v>
          </cell>
        </row>
        <row r="705">
          <cell r="GT705">
            <v>0</v>
          </cell>
          <cell r="GU705">
            <v>0</v>
          </cell>
          <cell r="GV705">
            <v>0</v>
          </cell>
          <cell r="GW705">
            <v>0</v>
          </cell>
          <cell r="GX705">
            <v>0</v>
          </cell>
          <cell r="GY705">
            <v>0</v>
          </cell>
          <cell r="GZ705">
            <v>0</v>
          </cell>
        </row>
        <row r="706">
          <cell r="GT706">
            <v>0</v>
          </cell>
          <cell r="GU706">
            <v>0</v>
          </cell>
          <cell r="GV706">
            <v>0</v>
          </cell>
          <cell r="GW706">
            <v>0</v>
          </cell>
          <cell r="GX706">
            <v>0</v>
          </cell>
          <cell r="GY706">
            <v>0</v>
          </cell>
          <cell r="GZ706">
            <v>0</v>
          </cell>
        </row>
        <row r="707">
          <cell r="GT707">
            <v>0</v>
          </cell>
          <cell r="GU707">
            <v>0</v>
          </cell>
          <cell r="GV707">
            <v>0</v>
          </cell>
          <cell r="GW707">
            <v>0</v>
          </cell>
          <cell r="GX707">
            <v>0</v>
          </cell>
          <cell r="GY707">
            <v>0</v>
          </cell>
          <cell r="GZ707">
            <v>0</v>
          </cell>
        </row>
        <row r="708">
          <cell r="GT708">
            <v>0</v>
          </cell>
          <cell r="GU708">
            <v>0</v>
          </cell>
          <cell r="GV708">
            <v>0</v>
          </cell>
          <cell r="GW708">
            <v>0</v>
          </cell>
          <cell r="GX708">
            <v>0</v>
          </cell>
          <cell r="GY708">
            <v>0</v>
          </cell>
          <cell r="GZ708">
            <v>0</v>
          </cell>
        </row>
        <row r="709">
          <cell r="GT709">
            <v>0</v>
          </cell>
          <cell r="GU709">
            <v>0</v>
          </cell>
          <cell r="GV709">
            <v>0</v>
          </cell>
          <cell r="GW709">
            <v>0</v>
          </cell>
          <cell r="GX709">
            <v>0</v>
          </cell>
          <cell r="GY709">
            <v>0</v>
          </cell>
          <cell r="GZ709">
            <v>0</v>
          </cell>
        </row>
        <row r="710">
          <cell r="GT710">
            <v>0</v>
          </cell>
          <cell r="GU710">
            <v>0</v>
          </cell>
          <cell r="GV710">
            <v>0</v>
          </cell>
          <cell r="GW710">
            <v>0</v>
          </cell>
          <cell r="GX710">
            <v>0</v>
          </cell>
          <cell r="GY710">
            <v>0</v>
          </cell>
          <cell r="GZ710">
            <v>0</v>
          </cell>
        </row>
        <row r="711">
          <cell r="GT711">
            <v>0</v>
          </cell>
          <cell r="GU711">
            <v>0</v>
          </cell>
          <cell r="GV711">
            <v>0</v>
          </cell>
          <cell r="GW711">
            <v>0</v>
          </cell>
          <cell r="GX711">
            <v>0</v>
          </cell>
          <cell r="GY711">
            <v>0</v>
          </cell>
          <cell r="GZ711">
            <v>0</v>
          </cell>
        </row>
        <row r="712">
          <cell r="GT712">
            <v>0</v>
          </cell>
          <cell r="GU712">
            <v>0</v>
          </cell>
          <cell r="GV712">
            <v>0</v>
          </cell>
          <cell r="GW712">
            <v>0</v>
          </cell>
          <cell r="GX712">
            <v>0</v>
          </cell>
          <cell r="GY712">
            <v>0</v>
          </cell>
          <cell r="GZ712">
            <v>0</v>
          </cell>
        </row>
        <row r="713">
          <cell r="GT713">
            <v>0</v>
          </cell>
          <cell r="GU713">
            <v>0</v>
          </cell>
          <cell r="GV713">
            <v>0</v>
          </cell>
          <cell r="GW713">
            <v>0</v>
          </cell>
          <cell r="GX713">
            <v>0</v>
          </cell>
          <cell r="GY713">
            <v>0</v>
          </cell>
          <cell r="GZ713">
            <v>0</v>
          </cell>
        </row>
        <row r="714">
          <cell r="GT714">
            <v>0</v>
          </cell>
          <cell r="GU714">
            <v>0</v>
          </cell>
          <cell r="GV714">
            <v>0</v>
          </cell>
          <cell r="GW714">
            <v>0</v>
          </cell>
          <cell r="GX714">
            <v>0</v>
          </cell>
          <cell r="GY714">
            <v>0</v>
          </cell>
          <cell r="GZ714">
            <v>0</v>
          </cell>
        </row>
        <row r="715">
          <cell r="GT715">
            <v>0</v>
          </cell>
          <cell r="GU715">
            <v>0</v>
          </cell>
          <cell r="GV715">
            <v>0</v>
          </cell>
          <cell r="GW715">
            <v>0</v>
          </cell>
          <cell r="GX715">
            <v>0</v>
          </cell>
          <cell r="GY715">
            <v>0</v>
          </cell>
          <cell r="GZ715">
            <v>0</v>
          </cell>
        </row>
        <row r="716">
          <cell r="GT716">
            <v>0</v>
          </cell>
          <cell r="GU716">
            <v>0</v>
          </cell>
          <cell r="GV716">
            <v>0</v>
          </cell>
          <cell r="GW716">
            <v>0</v>
          </cell>
          <cell r="GX716">
            <v>0</v>
          </cell>
          <cell r="GY716">
            <v>0</v>
          </cell>
          <cell r="GZ716">
            <v>0</v>
          </cell>
        </row>
        <row r="717">
          <cell r="GT717">
            <v>0</v>
          </cell>
          <cell r="GU717">
            <v>0</v>
          </cell>
          <cell r="GV717">
            <v>0</v>
          </cell>
          <cell r="GW717">
            <v>0</v>
          </cell>
          <cell r="GX717">
            <v>0</v>
          </cell>
          <cell r="GY717">
            <v>0</v>
          </cell>
          <cell r="GZ717">
            <v>0</v>
          </cell>
        </row>
        <row r="718">
          <cell r="GT718">
            <v>0</v>
          </cell>
          <cell r="GU718">
            <v>0</v>
          </cell>
          <cell r="GV718">
            <v>0</v>
          </cell>
          <cell r="GW718">
            <v>0</v>
          </cell>
          <cell r="GX718">
            <v>0</v>
          </cell>
          <cell r="GY718">
            <v>0</v>
          </cell>
          <cell r="GZ718">
            <v>0</v>
          </cell>
        </row>
        <row r="719">
          <cell r="GT719">
            <v>0</v>
          </cell>
          <cell r="GU719">
            <v>0</v>
          </cell>
          <cell r="GV719">
            <v>0</v>
          </cell>
          <cell r="GW719">
            <v>0</v>
          </cell>
          <cell r="GX719">
            <v>0</v>
          </cell>
          <cell r="GY719">
            <v>0</v>
          </cell>
          <cell r="GZ719">
            <v>0</v>
          </cell>
        </row>
        <row r="720">
          <cell r="GT720">
            <v>0</v>
          </cell>
          <cell r="GU720">
            <v>0</v>
          </cell>
          <cell r="GV720">
            <v>0</v>
          </cell>
          <cell r="GW720">
            <v>0</v>
          </cell>
          <cell r="GX720">
            <v>0</v>
          </cell>
          <cell r="GY720">
            <v>0</v>
          </cell>
          <cell r="GZ720">
            <v>0</v>
          </cell>
        </row>
        <row r="721">
          <cell r="GT721">
            <v>0</v>
          </cell>
          <cell r="GU721">
            <v>0</v>
          </cell>
          <cell r="GV721">
            <v>0</v>
          </cell>
          <cell r="GW721">
            <v>0</v>
          </cell>
          <cell r="GX721">
            <v>0</v>
          </cell>
          <cell r="GY721">
            <v>0</v>
          </cell>
          <cell r="GZ721">
            <v>0</v>
          </cell>
        </row>
        <row r="722">
          <cell r="GT722">
            <v>0</v>
          </cell>
          <cell r="GU722">
            <v>0</v>
          </cell>
          <cell r="GV722">
            <v>0</v>
          </cell>
          <cell r="GW722">
            <v>0</v>
          </cell>
          <cell r="GX722">
            <v>0</v>
          </cell>
          <cell r="GY722">
            <v>0</v>
          </cell>
          <cell r="GZ722">
            <v>0</v>
          </cell>
        </row>
        <row r="723">
          <cell r="GT723">
            <v>0</v>
          </cell>
          <cell r="GU723">
            <v>0</v>
          </cell>
          <cell r="GV723">
            <v>0</v>
          </cell>
          <cell r="GW723">
            <v>0</v>
          </cell>
          <cell r="GX723">
            <v>0</v>
          </cell>
          <cell r="GY723">
            <v>0</v>
          </cell>
          <cell r="GZ723">
            <v>0</v>
          </cell>
        </row>
        <row r="724">
          <cell r="GT724">
            <v>0</v>
          </cell>
          <cell r="GU724">
            <v>0</v>
          </cell>
          <cell r="GV724">
            <v>0</v>
          </cell>
          <cell r="GW724">
            <v>0</v>
          </cell>
          <cell r="GX724">
            <v>0</v>
          </cell>
          <cell r="GY724">
            <v>0</v>
          </cell>
          <cell r="GZ724">
            <v>0</v>
          </cell>
        </row>
        <row r="725">
          <cell r="GT725">
            <v>0</v>
          </cell>
          <cell r="GU725">
            <v>0</v>
          </cell>
          <cell r="GV725">
            <v>0</v>
          </cell>
          <cell r="GW725">
            <v>0</v>
          </cell>
          <cell r="GX725">
            <v>0</v>
          </cell>
          <cell r="GY725">
            <v>0</v>
          </cell>
          <cell r="GZ725">
            <v>0</v>
          </cell>
        </row>
        <row r="726">
          <cell r="GT726">
            <v>0</v>
          </cell>
          <cell r="GU726">
            <v>0</v>
          </cell>
          <cell r="GV726">
            <v>0</v>
          </cell>
          <cell r="GW726">
            <v>0</v>
          </cell>
          <cell r="GX726">
            <v>0</v>
          </cell>
          <cell r="GY726">
            <v>0</v>
          </cell>
          <cell r="GZ726">
            <v>0</v>
          </cell>
        </row>
        <row r="727">
          <cell r="GT727">
            <v>0</v>
          </cell>
          <cell r="GU727">
            <v>0</v>
          </cell>
          <cell r="GV727">
            <v>0</v>
          </cell>
          <cell r="GW727">
            <v>0</v>
          </cell>
          <cell r="GX727">
            <v>0</v>
          </cell>
          <cell r="GY727">
            <v>0</v>
          </cell>
          <cell r="GZ727">
            <v>0</v>
          </cell>
        </row>
        <row r="728">
          <cell r="GT728">
            <v>0</v>
          </cell>
          <cell r="GU728">
            <v>0</v>
          </cell>
          <cell r="GV728">
            <v>0</v>
          </cell>
          <cell r="GW728">
            <v>0</v>
          </cell>
          <cell r="GX728">
            <v>0</v>
          </cell>
          <cell r="GY728">
            <v>0</v>
          </cell>
          <cell r="GZ728">
            <v>0</v>
          </cell>
        </row>
        <row r="729">
          <cell r="GT729">
            <v>0</v>
          </cell>
          <cell r="GU729">
            <v>0</v>
          </cell>
          <cell r="GV729">
            <v>0</v>
          </cell>
          <cell r="GW729">
            <v>0</v>
          </cell>
          <cell r="GX729">
            <v>0</v>
          </cell>
          <cell r="GY729">
            <v>0</v>
          </cell>
          <cell r="GZ729">
            <v>0</v>
          </cell>
        </row>
        <row r="730">
          <cell r="GT730">
            <v>0</v>
          </cell>
          <cell r="GU730">
            <v>0</v>
          </cell>
          <cell r="GV730">
            <v>0</v>
          </cell>
          <cell r="GW730">
            <v>0</v>
          </cell>
          <cell r="GX730">
            <v>0</v>
          </cell>
          <cell r="GY730">
            <v>0</v>
          </cell>
          <cell r="GZ730">
            <v>0</v>
          </cell>
        </row>
        <row r="731">
          <cell r="GT731">
            <v>0</v>
          </cell>
          <cell r="GU731">
            <v>0</v>
          </cell>
          <cell r="GV731">
            <v>0</v>
          </cell>
          <cell r="GW731">
            <v>0</v>
          </cell>
          <cell r="GX731">
            <v>0</v>
          </cell>
          <cell r="GY731">
            <v>0</v>
          </cell>
          <cell r="GZ731">
            <v>0</v>
          </cell>
        </row>
        <row r="732">
          <cell r="GT732">
            <v>0</v>
          </cell>
          <cell r="GU732">
            <v>0</v>
          </cell>
          <cell r="GV732">
            <v>0</v>
          </cell>
          <cell r="GW732">
            <v>0</v>
          </cell>
          <cell r="GX732">
            <v>0</v>
          </cell>
          <cell r="GY732">
            <v>0</v>
          </cell>
          <cell r="GZ732">
            <v>0</v>
          </cell>
        </row>
        <row r="733">
          <cell r="GT733">
            <v>0</v>
          </cell>
          <cell r="GU733">
            <v>0</v>
          </cell>
          <cell r="GV733">
            <v>0</v>
          </cell>
          <cell r="GW733">
            <v>0</v>
          </cell>
          <cell r="GX733">
            <v>0</v>
          </cell>
          <cell r="GY733">
            <v>0</v>
          </cell>
          <cell r="GZ733">
            <v>0</v>
          </cell>
        </row>
        <row r="734">
          <cell r="GT734">
            <v>0</v>
          </cell>
          <cell r="GU734">
            <v>0</v>
          </cell>
          <cell r="GV734">
            <v>0</v>
          </cell>
          <cell r="GW734">
            <v>0</v>
          </cell>
          <cell r="GX734">
            <v>0</v>
          </cell>
          <cell r="GY734">
            <v>0</v>
          </cell>
          <cell r="GZ734">
            <v>0</v>
          </cell>
        </row>
        <row r="735">
          <cell r="GT735">
            <v>0</v>
          </cell>
          <cell r="GU735">
            <v>0</v>
          </cell>
          <cell r="GV735">
            <v>0</v>
          </cell>
          <cell r="GW735">
            <v>0</v>
          </cell>
          <cell r="GX735">
            <v>0</v>
          </cell>
          <cell r="GY735">
            <v>0</v>
          </cell>
          <cell r="GZ735">
            <v>0</v>
          </cell>
        </row>
        <row r="736">
          <cell r="GT736">
            <v>0</v>
          </cell>
          <cell r="GU736">
            <v>0</v>
          </cell>
          <cell r="GV736">
            <v>0</v>
          </cell>
          <cell r="GW736">
            <v>0</v>
          </cell>
          <cell r="GX736">
            <v>0</v>
          </cell>
          <cell r="GY736">
            <v>0</v>
          </cell>
          <cell r="GZ736">
            <v>0</v>
          </cell>
        </row>
        <row r="737">
          <cell r="GT737">
            <v>0</v>
          </cell>
          <cell r="GU737">
            <v>0</v>
          </cell>
          <cell r="GV737">
            <v>0</v>
          </cell>
          <cell r="GW737">
            <v>0</v>
          </cell>
          <cell r="GX737">
            <v>0</v>
          </cell>
          <cell r="GY737">
            <v>0</v>
          </cell>
          <cell r="GZ737">
            <v>0</v>
          </cell>
        </row>
        <row r="738">
          <cell r="GT738">
            <v>0</v>
          </cell>
          <cell r="GU738">
            <v>0</v>
          </cell>
          <cell r="GV738">
            <v>0</v>
          </cell>
          <cell r="GW738">
            <v>0</v>
          </cell>
          <cell r="GX738">
            <v>0</v>
          </cell>
          <cell r="GY738">
            <v>0</v>
          </cell>
          <cell r="GZ738">
            <v>0</v>
          </cell>
        </row>
        <row r="739">
          <cell r="GT739">
            <v>0</v>
          </cell>
          <cell r="GU739">
            <v>0</v>
          </cell>
          <cell r="GV739">
            <v>0</v>
          </cell>
          <cell r="GW739">
            <v>0</v>
          </cell>
          <cell r="GX739">
            <v>0</v>
          </cell>
          <cell r="GY739">
            <v>0</v>
          </cell>
          <cell r="GZ739">
            <v>0</v>
          </cell>
        </row>
        <row r="740">
          <cell r="GT740">
            <v>0</v>
          </cell>
          <cell r="GU740">
            <v>0</v>
          </cell>
          <cell r="GV740">
            <v>0</v>
          </cell>
          <cell r="GW740">
            <v>0</v>
          </cell>
          <cell r="GX740">
            <v>0</v>
          </cell>
          <cell r="GY740">
            <v>0</v>
          </cell>
          <cell r="GZ740">
            <v>0</v>
          </cell>
        </row>
        <row r="741">
          <cell r="GT741">
            <v>0</v>
          </cell>
          <cell r="GU741">
            <v>0</v>
          </cell>
          <cell r="GV741">
            <v>0</v>
          </cell>
          <cell r="GW741">
            <v>0</v>
          </cell>
          <cell r="GX741">
            <v>0</v>
          </cell>
          <cell r="GY741">
            <v>0</v>
          </cell>
          <cell r="GZ741">
            <v>0</v>
          </cell>
        </row>
        <row r="742">
          <cell r="GT742">
            <v>0</v>
          </cell>
          <cell r="GU742">
            <v>0</v>
          </cell>
          <cell r="GV742">
            <v>0</v>
          </cell>
          <cell r="GW742">
            <v>0</v>
          </cell>
          <cell r="GX742">
            <v>0</v>
          </cell>
          <cell r="GY742">
            <v>0</v>
          </cell>
          <cell r="GZ742">
            <v>0</v>
          </cell>
        </row>
        <row r="743">
          <cell r="GT743">
            <v>0</v>
          </cell>
          <cell r="GU743">
            <v>0</v>
          </cell>
          <cell r="GV743">
            <v>0</v>
          </cell>
          <cell r="GW743">
            <v>0</v>
          </cell>
          <cell r="GX743">
            <v>0</v>
          </cell>
          <cell r="GY743">
            <v>0</v>
          </cell>
          <cell r="GZ743">
            <v>0</v>
          </cell>
        </row>
        <row r="744">
          <cell r="GT744">
            <v>0</v>
          </cell>
          <cell r="GU744">
            <v>0</v>
          </cell>
          <cell r="GV744">
            <v>0</v>
          </cell>
          <cell r="GW744">
            <v>0</v>
          </cell>
          <cell r="GX744">
            <v>0</v>
          </cell>
          <cell r="GY744">
            <v>0</v>
          </cell>
          <cell r="GZ744">
            <v>0</v>
          </cell>
        </row>
        <row r="745">
          <cell r="GT745">
            <v>0</v>
          </cell>
          <cell r="GU745">
            <v>0</v>
          </cell>
          <cell r="GV745">
            <v>0</v>
          </cell>
          <cell r="GW745">
            <v>0</v>
          </cell>
          <cell r="GX745">
            <v>0</v>
          </cell>
          <cell r="GY745">
            <v>0</v>
          </cell>
          <cell r="GZ745">
            <v>0</v>
          </cell>
        </row>
        <row r="746">
          <cell r="GT746">
            <v>0</v>
          </cell>
          <cell r="GU746">
            <v>0</v>
          </cell>
          <cell r="GV746">
            <v>0</v>
          </cell>
          <cell r="GW746">
            <v>0</v>
          </cell>
          <cell r="GX746">
            <v>0</v>
          </cell>
          <cell r="GY746">
            <v>0</v>
          </cell>
          <cell r="GZ746">
            <v>0</v>
          </cell>
        </row>
        <row r="747">
          <cell r="GT747">
            <v>0</v>
          </cell>
          <cell r="GU747">
            <v>0</v>
          </cell>
          <cell r="GV747">
            <v>0</v>
          </cell>
          <cell r="GW747">
            <v>0</v>
          </cell>
          <cell r="GX747">
            <v>0</v>
          </cell>
          <cell r="GY747">
            <v>0</v>
          </cell>
          <cell r="GZ747">
            <v>0</v>
          </cell>
        </row>
        <row r="748">
          <cell r="GT748">
            <v>0</v>
          </cell>
          <cell r="GU748">
            <v>0</v>
          </cell>
          <cell r="GV748">
            <v>0</v>
          </cell>
          <cell r="GW748">
            <v>0</v>
          </cell>
          <cell r="GX748">
            <v>0</v>
          </cell>
          <cell r="GY748">
            <v>0</v>
          </cell>
          <cell r="GZ748">
            <v>0</v>
          </cell>
        </row>
        <row r="749">
          <cell r="GT749">
            <v>0</v>
          </cell>
          <cell r="GU749">
            <v>0</v>
          </cell>
          <cell r="GV749">
            <v>0</v>
          </cell>
          <cell r="GW749">
            <v>0</v>
          </cell>
          <cell r="GX749">
            <v>0</v>
          </cell>
          <cell r="GY749">
            <v>0</v>
          </cell>
          <cell r="GZ749">
            <v>0</v>
          </cell>
        </row>
        <row r="750">
          <cell r="GT750">
            <v>0</v>
          </cell>
          <cell r="GU750">
            <v>0</v>
          </cell>
          <cell r="GV750">
            <v>0</v>
          </cell>
          <cell r="GW750">
            <v>0</v>
          </cell>
          <cell r="GX750">
            <v>0</v>
          </cell>
          <cell r="GY750">
            <v>0</v>
          </cell>
          <cell r="GZ750">
            <v>0</v>
          </cell>
        </row>
        <row r="751">
          <cell r="GT751">
            <v>0</v>
          </cell>
          <cell r="GU751">
            <v>0</v>
          </cell>
          <cell r="GV751">
            <v>0</v>
          </cell>
          <cell r="GW751">
            <v>0</v>
          </cell>
          <cell r="GX751">
            <v>0</v>
          </cell>
          <cell r="GY751">
            <v>0</v>
          </cell>
          <cell r="GZ751">
            <v>0</v>
          </cell>
        </row>
        <row r="752">
          <cell r="GT752">
            <v>0</v>
          </cell>
          <cell r="GU752">
            <v>0</v>
          </cell>
          <cell r="GV752">
            <v>0</v>
          </cell>
          <cell r="GW752">
            <v>0</v>
          </cell>
          <cell r="GX752">
            <v>0</v>
          </cell>
          <cell r="GY752">
            <v>0</v>
          </cell>
          <cell r="GZ752">
            <v>0</v>
          </cell>
        </row>
        <row r="753">
          <cell r="GT753">
            <v>0</v>
          </cell>
          <cell r="GU753">
            <v>0</v>
          </cell>
          <cell r="GV753">
            <v>0</v>
          </cell>
          <cell r="GW753">
            <v>0</v>
          </cell>
          <cell r="GX753">
            <v>0</v>
          </cell>
          <cell r="GY753">
            <v>0</v>
          </cell>
          <cell r="GZ753">
            <v>0</v>
          </cell>
        </row>
        <row r="754">
          <cell r="GT754">
            <v>0</v>
          </cell>
          <cell r="GU754">
            <v>0</v>
          </cell>
          <cell r="GV754">
            <v>0</v>
          </cell>
          <cell r="GW754">
            <v>0</v>
          </cell>
          <cell r="GX754">
            <v>0</v>
          </cell>
          <cell r="GY754">
            <v>0</v>
          </cell>
          <cell r="GZ754">
            <v>0</v>
          </cell>
        </row>
        <row r="755">
          <cell r="GT755">
            <v>0</v>
          </cell>
          <cell r="GU755">
            <v>0</v>
          </cell>
          <cell r="GV755">
            <v>0</v>
          </cell>
          <cell r="GW755">
            <v>0</v>
          </cell>
          <cell r="GX755">
            <v>0</v>
          </cell>
          <cell r="GY755">
            <v>0</v>
          </cell>
          <cell r="GZ755">
            <v>0</v>
          </cell>
        </row>
        <row r="756">
          <cell r="GT756">
            <v>0</v>
          </cell>
          <cell r="GU756">
            <v>0</v>
          </cell>
          <cell r="GV756">
            <v>0</v>
          </cell>
          <cell r="GW756">
            <v>0</v>
          </cell>
          <cell r="GX756">
            <v>0</v>
          </cell>
          <cell r="GY756">
            <v>0</v>
          </cell>
          <cell r="GZ756">
            <v>0</v>
          </cell>
        </row>
        <row r="757">
          <cell r="GT757">
            <v>0</v>
          </cell>
          <cell r="GU757">
            <v>0</v>
          </cell>
          <cell r="GV757">
            <v>0</v>
          </cell>
          <cell r="GW757">
            <v>0</v>
          </cell>
          <cell r="GX757">
            <v>0</v>
          </cell>
          <cell r="GY757">
            <v>0</v>
          </cell>
          <cell r="GZ757">
            <v>0</v>
          </cell>
        </row>
        <row r="758">
          <cell r="GT758">
            <v>0</v>
          </cell>
          <cell r="GU758">
            <v>0</v>
          </cell>
          <cell r="GV758">
            <v>0</v>
          </cell>
          <cell r="GW758">
            <v>0</v>
          </cell>
          <cell r="GX758">
            <v>0</v>
          </cell>
          <cell r="GY758">
            <v>0</v>
          </cell>
          <cell r="GZ758">
            <v>0</v>
          </cell>
        </row>
        <row r="759">
          <cell r="GT759">
            <v>0</v>
          </cell>
          <cell r="GU759">
            <v>0</v>
          </cell>
          <cell r="GV759">
            <v>0</v>
          </cell>
          <cell r="GW759">
            <v>0</v>
          </cell>
          <cell r="GX759">
            <v>0</v>
          </cell>
          <cell r="GY759">
            <v>0</v>
          </cell>
          <cell r="GZ759">
            <v>0</v>
          </cell>
        </row>
        <row r="760">
          <cell r="GT760">
            <v>0</v>
          </cell>
          <cell r="GU760">
            <v>0</v>
          </cell>
          <cell r="GV760">
            <v>0</v>
          </cell>
          <cell r="GW760">
            <v>0</v>
          </cell>
          <cell r="GX760">
            <v>0</v>
          </cell>
          <cell r="GY760">
            <v>0</v>
          </cell>
          <cell r="GZ760">
            <v>0</v>
          </cell>
        </row>
        <row r="761">
          <cell r="GT761">
            <v>0</v>
          </cell>
          <cell r="GU761">
            <v>0</v>
          </cell>
          <cell r="GV761">
            <v>0</v>
          </cell>
          <cell r="GW761">
            <v>0</v>
          </cell>
          <cell r="GX761">
            <v>0</v>
          </cell>
          <cell r="GY761">
            <v>0</v>
          </cell>
          <cell r="GZ761">
            <v>0</v>
          </cell>
        </row>
        <row r="762">
          <cell r="GT762">
            <v>0</v>
          </cell>
          <cell r="GU762">
            <v>0</v>
          </cell>
          <cell r="GV762">
            <v>0</v>
          </cell>
          <cell r="GW762">
            <v>0</v>
          </cell>
          <cell r="GX762">
            <v>0</v>
          </cell>
          <cell r="GY762">
            <v>0</v>
          </cell>
          <cell r="GZ762">
            <v>0</v>
          </cell>
        </row>
        <row r="763">
          <cell r="GT763">
            <v>0</v>
          </cell>
          <cell r="GU763">
            <v>0</v>
          </cell>
          <cell r="GV763">
            <v>0</v>
          </cell>
          <cell r="GW763">
            <v>0</v>
          </cell>
          <cell r="GX763">
            <v>0</v>
          </cell>
          <cell r="GY763">
            <v>0</v>
          </cell>
          <cell r="GZ763">
            <v>0</v>
          </cell>
        </row>
        <row r="764">
          <cell r="GT764">
            <v>0</v>
          </cell>
          <cell r="GU764">
            <v>0</v>
          </cell>
          <cell r="GV764">
            <v>0</v>
          </cell>
          <cell r="GW764">
            <v>0</v>
          </cell>
          <cell r="GX764">
            <v>0</v>
          </cell>
          <cell r="GY764">
            <v>0</v>
          </cell>
          <cell r="GZ764">
            <v>0</v>
          </cell>
        </row>
        <row r="765">
          <cell r="GT765">
            <v>0</v>
          </cell>
          <cell r="GU765">
            <v>0</v>
          </cell>
          <cell r="GV765">
            <v>0</v>
          </cell>
          <cell r="GW765">
            <v>0</v>
          </cell>
          <cell r="GX765">
            <v>0</v>
          </cell>
          <cell r="GY765">
            <v>0</v>
          </cell>
          <cell r="GZ765">
            <v>0</v>
          </cell>
        </row>
        <row r="766">
          <cell r="GT766">
            <v>0</v>
          </cell>
          <cell r="GU766">
            <v>0</v>
          </cell>
          <cell r="GV766">
            <v>0</v>
          </cell>
          <cell r="GW766">
            <v>0</v>
          </cell>
          <cell r="GX766">
            <v>0</v>
          </cell>
          <cell r="GY766">
            <v>0</v>
          </cell>
          <cell r="GZ766">
            <v>0</v>
          </cell>
        </row>
        <row r="767">
          <cell r="GT767">
            <v>0</v>
          </cell>
          <cell r="GU767">
            <v>0</v>
          </cell>
          <cell r="GV767">
            <v>0</v>
          </cell>
          <cell r="GW767">
            <v>0</v>
          </cell>
          <cell r="GX767">
            <v>0</v>
          </cell>
          <cell r="GY767">
            <v>0</v>
          </cell>
          <cell r="GZ767">
            <v>0</v>
          </cell>
        </row>
        <row r="768">
          <cell r="GT768">
            <v>0</v>
          </cell>
          <cell r="GU768">
            <v>0</v>
          </cell>
          <cell r="GV768">
            <v>0</v>
          </cell>
          <cell r="GW768">
            <v>0</v>
          </cell>
          <cell r="GX768">
            <v>0</v>
          </cell>
          <cell r="GY768">
            <v>0</v>
          </cell>
          <cell r="GZ768">
            <v>0</v>
          </cell>
        </row>
        <row r="769">
          <cell r="GT769">
            <v>0</v>
          </cell>
          <cell r="GU769">
            <v>0</v>
          </cell>
          <cell r="GV769">
            <v>0</v>
          </cell>
          <cell r="GW769">
            <v>0</v>
          </cell>
          <cell r="GX769">
            <v>0</v>
          </cell>
          <cell r="GY769">
            <v>0</v>
          </cell>
          <cell r="GZ769">
            <v>0</v>
          </cell>
        </row>
        <row r="770">
          <cell r="GT770">
            <v>0</v>
          </cell>
          <cell r="GU770">
            <v>0</v>
          </cell>
          <cell r="GV770">
            <v>0</v>
          </cell>
          <cell r="GW770">
            <v>0</v>
          </cell>
          <cell r="GX770">
            <v>0</v>
          </cell>
          <cell r="GY770">
            <v>0</v>
          </cell>
          <cell r="GZ770">
            <v>0</v>
          </cell>
        </row>
        <row r="771">
          <cell r="GT771">
            <v>0</v>
          </cell>
          <cell r="GU771">
            <v>0</v>
          </cell>
          <cell r="GV771">
            <v>0</v>
          </cell>
          <cell r="GW771">
            <v>0</v>
          </cell>
          <cell r="GX771">
            <v>0</v>
          </cell>
          <cell r="GY771">
            <v>0</v>
          </cell>
          <cell r="GZ771">
            <v>0</v>
          </cell>
        </row>
        <row r="772">
          <cell r="GT772">
            <v>0</v>
          </cell>
          <cell r="GU772">
            <v>0</v>
          </cell>
          <cell r="GV772">
            <v>0</v>
          </cell>
          <cell r="GW772">
            <v>0</v>
          </cell>
          <cell r="GX772">
            <v>0</v>
          </cell>
          <cell r="GY772">
            <v>0</v>
          </cell>
          <cell r="GZ772">
            <v>0</v>
          </cell>
        </row>
        <row r="773">
          <cell r="GT773">
            <v>0</v>
          </cell>
          <cell r="GU773">
            <v>0</v>
          </cell>
          <cell r="GV773">
            <v>0</v>
          </cell>
          <cell r="GW773">
            <v>0</v>
          </cell>
          <cell r="GX773">
            <v>0</v>
          </cell>
          <cell r="GY773">
            <v>0</v>
          </cell>
          <cell r="GZ773">
            <v>0</v>
          </cell>
        </row>
        <row r="774">
          <cell r="GT774">
            <v>0</v>
          </cell>
          <cell r="GU774">
            <v>0</v>
          </cell>
          <cell r="GV774">
            <v>0</v>
          </cell>
          <cell r="GW774">
            <v>0</v>
          </cell>
          <cell r="GX774">
            <v>0</v>
          </cell>
          <cell r="GY774">
            <v>0</v>
          </cell>
          <cell r="GZ774">
            <v>0</v>
          </cell>
        </row>
        <row r="775">
          <cell r="GT775">
            <v>0</v>
          </cell>
          <cell r="GU775">
            <v>0</v>
          </cell>
          <cell r="GV775">
            <v>0</v>
          </cell>
          <cell r="GW775">
            <v>0</v>
          </cell>
          <cell r="GX775">
            <v>0</v>
          </cell>
          <cell r="GY775">
            <v>0</v>
          </cell>
          <cell r="GZ775">
            <v>0</v>
          </cell>
        </row>
        <row r="776">
          <cell r="GT776">
            <v>0</v>
          </cell>
          <cell r="GU776">
            <v>0</v>
          </cell>
          <cell r="GV776">
            <v>0</v>
          </cell>
          <cell r="GW776">
            <v>0</v>
          </cell>
          <cell r="GX776">
            <v>0</v>
          </cell>
          <cell r="GY776">
            <v>0</v>
          </cell>
          <cell r="GZ776">
            <v>0</v>
          </cell>
        </row>
        <row r="777">
          <cell r="GT777">
            <v>0</v>
          </cell>
          <cell r="GU777">
            <v>0</v>
          </cell>
          <cell r="GV777">
            <v>0</v>
          </cell>
          <cell r="GW777">
            <v>0</v>
          </cell>
          <cell r="GX777">
            <v>0</v>
          </cell>
          <cell r="GY777">
            <v>0</v>
          </cell>
          <cell r="GZ777">
            <v>0</v>
          </cell>
        </row>
        <row r="778">
          <cell r="GT778">
            <v>0</v>
          </cell>
          <cell r="GU778">
            <v>0</v>
          </cell>
          <cell r="GV778">
            <v>0</v>
          </cell>
          <cell r="GW778">
            <v>0</v>
          </cell>
          <cell r="GX778">
            <v>0</v>
          </cell>
          <cell r="GY778">
            <v>0</v>
          </cell>
          <cell r="GZ778">
            <v>0</v>
          </cell>
        </row>
        <row r="779">
          <cell r="GT779">
            <v>0</v>
          </cell>
          <cell r="GU779">
            <v>0</v>
          </cell>
          <cell r="GV779">
            <v>0</v>
          </cell>
          <cell r="GW779">
            <v>0</v>
          </cell>
          <cell r="GX779">
            <v>0</v>
          </cell>
          <cell r="GY779">
            <v>0</v>
          </cell>
          <cell r="GZ779">
            <v>0</v>
          </cell>
        </row>
        <row r="780">
          <cell r="GT780">
            <v>0</v>
          </cell>
          <cell r="GU780">
            <v>0</v>
          </cell>
          <cell r="GV780">
            <v>0</v>
          </cell>
          <cell r="GW780">
            <v>0</v>
          </cell>
          <cell r="GX780">
            <v>0</v>
          </cell>
          <cell r="GY780">
            <v>0</v>
          </cell>
          <cell r="GZ780">
            <v>0</v>
          </cell>
        </row>
        <row r="781">
          <cell r="GT781">
            <v>0</v>
          </cell>
          <cell r="GU781">
            <v>0</v>
          </cell>
          <cell r="GV781">
            <v>0</v>
          </cell>
          <cell r="GW781">
            <v>0</v>
          </cell>
          <cell r="GX781">
            <v>0</v>
          </cell>
          <cell r="GY781">
            <v>0</v>
          </cell>
          <cell r="GZ781">
            <v>0</v>
          </cell>
        </row>
        <row r="782">
          <cell r="GT782">
            <v>0</v>
          </cell>
          <cell r="GU782">
            <v>0</v>
          </cell>
          <cell r="GV782">
            <v>0</v>
          </cell>
          <cell r="GW782">
            <v>0</v>
          </cell>
          <cell r="GX782">
            <v>0</v>
          </cell>
          <cell r="GY782">
            <v>0</v>
          </cell>
          <cell r="GZ782">
            <v>0</v>
          </cell>
        </row>
        <row r="783">
          <cell r="GT783">
            <v>0</v>
          </cell>
          <cell r="GU783">
            <v>0</v>
          </cell>
          <cell r="GV783">
            <v>0</v>
          </cell>
          <cell r="GW783">
            <v>0</v>
          </cell>
          <cell r="GX783">
            <v>0</v>
          </cell>
          <cell r="GY783">
            <v>0</v>
          </cell>
          <cell r="GZ783">
            <v>0</v>
          </cell>
        </row>
        <row r="784">
          <cell r="GT784">
            <v>0</v>
          </cell>
          <cell r="GU784">
            <v>0</v>
          </cell>
          <cell r="GV784">
            <v>0</v>
          </cell>
          <cell r="GW784">
            <v>0</v>
          </cell>
          <cell r="GX784">
            <v>0</v>
          </cell>
          <cell r="GY784">
            <v>0</v>
          </cell>
          <cell r="GZ784">
            <v>0</v>
          </cell>
        </row>
        <row r="785">
          <cell r="GT785">
            <v>0</v>
          </cell>
          <cell r="GU785">
            <v>0</v>
          </cell>
          <cell r="GV785">
            <v>0</v>
          </cell>
          <cell r="GW785">
            <v>0</v>
          </cell>
          <cell r="GX785">
            <v>0</v>
          </cell>
          <cell r="GY785">
            <v>0</v>
          </cell>
          <cell r="GZ785">
            <v>0</v>
          </cell>
        </row>
        <row r="786">
          <cell r="GT786">
            <v>0</v>
          </cell>
          <cell r="GU786">
            <v>0</v>
          </cell>
          <cell r="GV786">
            <v>0</v>
          </cell>
          <cell r="GW786">
            <v>0</v>
          </cell>
          <cell r="GX786">
            <v>0</v>
          </cell>
          <cell r="GY786">
            <v>0</v>
          </cell>
          <cell r="GZ786">
            <v>0</v>
          </cell>
        </row>
        <row r="787">
          <cell r="GT787">
            <v>0</v>
          </cell>
          <cell r="GU787">
            <v>0</v>
          </cell>
          <cell r="GV787">
            <v>0</v>
          </cell>
          <cell r="GW787">
            <v>0</v>
          </cell>
          <cell r="GX787">
            <v>0</v>
          </cell>
          <cell r="GY787">
            <v>0</v>
          </cell>
          <cell r="GZ787">
            <v>0</v>
          </cell>
        </row>
        <row r="788">
          <cell r="GT788">
            <v>0</v>
          </cell>
          <cell r="GU788">
            <v>0</v>
          </cell>
          <cell r="GV788">
            <v>0</v>
          </cell>
          <cell r="GW788">
            <v>0</v>
          </cell>
          <cell r="GX788">
            <v>0</v>
          </cell>
          <cell r="GY788">
            <v>0</v>
          </cell>
          <cell r="GZ788">
            <v>0</v>
          </cell>
        </row>
        <row r="789">
          <cell r="GT789">
            <v>0</v>
          </cell>
          <cell r="GU789">
            <v>0</v>
          </cell>
          <cell r="GV789">
            <v>0</v>
          </cell>
          <cell r="GW789">
            <v>0</v>
          </cell>
          <cell r="GX789">
            <v>0</v>
          </cell>
          <cell r="GY789">
            <v>0</v>
          </cell>
          <cell r="GZ789">
            <v>0</v>
          </cell>
        </row>
        <row r="790">
          <cell r="GT790">
            <v>0</v>
          </cell>
          <cell r="GU790">
            <v>0</v>
          </cell>
          <cell r="GV790">
            <v>0</v>
          </cell>
          <cell r="GW790">
            <v>0</v>
          </cell>
          <cell r="GX790">
            <v>0</v>
          </cell>
          <cell r="GY790">
            <v>0</v>
          </cell>
          <cell r="GZ790">
            <v>0</v>
          </cell>
        </row>
        <row r="791">
          <cell r="GT791">
            <v>0</v>
          </cell>
          <cell r="GU791">
            <v>0</v>
          </cell>
          <cell r="GV791">
            <v>0</v>
          </cell>
          <cell r="GW791">
            <v>0</v>
          </cell>
          <cell r="GX791">
            <v>0</v>
          </cell>
          <cell r="GY791">
            <v>0</v>
          </cell>
          <cell r="GZ791">
            <v>0</v>
          </cell>
        </row>
        <row r="792">
          <cell r="GT792">
            <v>0</v>
          </cell>
          <cell r="GU792">
            <v>0</v>
          </cell>
          <cell r="GV792">
            <v>0</v>
          </cell>
          <cell r="GW792">
            <v>0</v>
          </cell>
          <cell r="GX792">
            <v>0</v>
          </cell>
          <cell r="GY792">
            <v>0</v>
          </cell>
          <cell r="GZ792">
            <v>0</v>
          </cell>
        </row>
        <row r="793">
          <cell r="GT793">
            <v>0</v>
          </cell>
          <cell r="GU793">
            <v>0</v>
          </cell>
          <cell r="GV793">
            <v>0</v>
          </cell>
          <cell r="GW793">
            <v>0</v>
          </cell>
          <cell r="GX793">
            <v>0</v>
          </cell>
          <cell r="GY793">
            <v>0</v>
          </cell>
          <cell r="GZ793">
            <v>0</v>
          </cell>
        </row>
        <row r="794">
          <cell r="GT794">
            <v>0</v>
          </cell>
          <cell r="GU794">
            <v>0</v>
          </cell>
          <cell r="GV794">
            <v>0</v>
          </cell>
          <cell r="GW794">
            <v>0</v>
          </cell>
          <cell r="GX794">
            <v>0</v>
          </cell>
          <cell r="GY794">
            <v>0</v>
          </cell>
          <cell r="GZ794">
            <v>0</v>
          </cell>
        </row>
        <row r="795">
          <cell r="GT795">
            <v>0</v>
          </cell>
          <cell r="GU795">
            <v>0</v>
          </cell>
          <cell r="GV795">
            <v>0</v>
          </cell>
          <cell r="GW795">
            <v>0</v>
          </cell>
          <cell r="GX795">
            <v>0</v>
          </cell>
          <cell r="GY795">
            <v>0</v>
          </cell>
          <cell r="GZ795">
            <v>0</v>
          </cell>
        </row>
        <row r="796">
          <cell r="GT796">
            <v>0</v>
          </cell>
          <cell r="GU796">
            <v>0</v>
          </cell>
          <cell r="GV796">
            <v>0</v>
          </cell>
          <cell r="GW796">
            <v>0</v>
          </cell>
          <cell r="GX796">
            <v>0</v>
          </cell>
          <cell r="GY796">
            <v>0</v>
          </cell>
          <cell r="GZ796">
            <v>0</v>
          </cell>
        </row>
        <row r="797">
          <cell r="GT797">
            <v>0</v>
          </cell>
          <cell r="GU797">
            <v>0</v>
          </cell>
          <cell r="GV797">
            <v>0</v>
          </cell>
          <cell r="GW797">
            <v>0</v>
          </cell>
          <cell r="GX797">
            <v>0</v>
          </cell>
          <cell r="GY797">
            <v>0</v>
          </cell>
          <cell r="GZ797">
            <v>0</v>
          </cell>
        </row>
        <row r="798">
          <cell r="GT798">
            <v>0</v>
          </cell>
          <cell r="GU798">
            <v>0</v>
          </cell>
          <cell r="GV798">
            <v>0</v>
          </cell>
          <cell r="GW798">
            <v>0</v>
          </cell>
          <cell r="GX798">
            <v>0</v>
          </cell>
          <cell r="GY798">
            <v>0</v>
          </cell>
          <cell r="GZ798">
            <v>0</v>
          </cell>
        </row>
        <row r="799">
          <cell r="GT799">
            <v>0</v>
          </cell>
          <cell r="GU799">
            <v>0</v>
          </cell>
          <cell r="GV799">
            <v>0</v>
          </cell>
          <cell r="GW799">
            <v>0</v>
          </cell>
          <cell r="GX799">
            <v>0</v>
          </cell>
          <cell r="GY799">
            <v>0</v>
          </cell>
          <cell r="GZ799">
            <v>0</v>
          </cell>
        </row>
        <row r="800">
          <cell r="GT800">
            <v>0</v>
          </cell>
          <cell r="GU800">
            <v>0</v>
          </cell>
          <cell r="GV800">
            <v>0</v>
          </cell>
          <cell r="GW800">
            <v>0</v>
          </cell>
          <cell r="GX800">
            <v>0</v>
          </cell>
          <cell r="GY800">
            <v>0</v>
          </cell>
          <cell r="GZ800">
            <v>0</v>
          </cell>
        </row>
        <row r="801">
          <cell r="GT801">
            <v>0</v>
          </cell>
          <cell r="GU801">
            <v>0</v>
          </cell>
          <cell r="GV801">
            <v>0</v>
          </cell>
          <cell r="GW801">
            <v>0</v>
          </cell>
          <cell r="GX801">
            <v>0</v>
          </cell>
          <cell r="GY801">
            <v>0</v>
          </cell>
          <cell r="GZ801">
            <v>0</v>
          </cell>
        </row>
        <row r="802">
          <cell r="GT802">
            <v>0</v>
          </cell>
          <cell r="GU802">
            <v>0</v>
          </cell>
          <cell r="GV802">
            <v>0</v>
          </cell>
          <cell r="GW802">
            <v>0</v>
          </cell>
          <cell r="GX802">
            <v>0</v>
          </cell>
          <cell r="GY802">
            <v>0</v>
          </cell>
          <cell r="GZ802">
            <v>0</v>
          </cell>
        </row>
        <row r="803">
          <cell r="GT803">
            <v>0</v>
          </cell>
          <cell r="GU803">
            <v>0</v>
          </cell>
          <cell r="GV803">
            <v>0</v>
          </cell>
          <cell r="GW803">
            <v>0</v>
          </cell>
          <cell r="GX803">
            <v>0</v>
          </cell>
          <cell r="GY803">
            <v>0</v>
          </cell>
          <cell r="GZ803">
            <v>0</v>
          </cell>
        </row>
        <row r="804">
          <cell r="GT804">
            <v>0</v>
          </cell>
          <cell r="GU804">
            <v>0</v>
          </cell>
          <cell r="GV804">
            <v>0</v>
          </cell>
          <cell r="GW804">
            <v>0</v>
          </cell>
          <cell r="GX804">
            <v>0</v>
          </cell>
          <cell r="GY804">
            <v>0</v>
          </cell>
          <cell r="GZ804">
            <v>0</v>
          </cell>
        </row>
        <row r="805">
          <cell r="GT805">
            <v>0</v>
          </cell>
          <cell r="GU805">
            <v>0</v>
          </cell>
          <cell r="GV805">
            <v>0</v>
          </cell>
          <cell r="GW805">
            <v>0</v>
          </cell>
          <cell r="GX805">
            <v>0</v>
          </cell>
          <cell r="GY805">
            <v>0</v>
          </cell>
          <cell r="GZ805">
            <v>0</v>
          </cell>
        </row>
        <row r="806">
          <cell r="GT806">
            <v>0</v>
          </cell>
          <cell r="GU806">
            <v>0</v>
          </cell>
          <cell r="GV806">
            <v>0</v>
          </cell>
          <cell r="GW806">
            <v>0</v>
          </cell>
          <cell r="GX806">
            <v>0</v>
          </cell>
          <cell r="GY806">
            <v>0</v>
          </cell>
          <cell r="GZ806">
            <v>0</v>
          </cell>
        </row>
        <row r="807">
          <cell r="GT807">
            <v>0</v>
          </cell>
          <cell r="GU807">
            <v>0</v>
          </cell>
          <cell r="GV807">
            <v>0</v>
          </cell>
          <cell r="GW807">
            <v>0</v>
          </cell>
          <cell r="GX807">
            <v>0</v>
          </cell>
          <cell r="GY807">
            <v>0</v>
          </cell>
          <cell r="GZ807">
            <v>0</v>
          </cell>
        </row>
        <row r="808">
          <cell r="GT808">
            <v>0</v>
          </cell>
          <cell r="GU808">
            <v>0</v>
          </cell>
          <cell r="GV808">
            <v>0</v>
          </cell>
          <cell r="GW808">
            <v>0</v>
          </cell>
          <cell r="GX808">
            <v>0</v>
          </cell>
          <cell r="GY808">
            <v>0</v>
          </cell>
          <cell r="GZ808">
            <v>0</v>
          </cell>
        </row>
        <row r="809">
          <cell r="GT809">
            <v>0</v>
          </cell>
          <cell r="GU809">
            <v>0</v>
          </cell>
          <cell r="GV809">
            <v>0</v>
          </cell>
          <cell r="GW809">
            <v>0</v>
          </cell>
          <cell r="GX809">
            <v>0</v>
          </cell>
          <cell r="GY809">
            <v>0</v>
          </cell>
          <cell r="GZ809">
            <v>0</v>
          </cell>
        </row>
        <row r="810">
          <cell r="GT810">
            <v>0</v>
          </cell>
          <cell r="GU810">
            <v>0</v>
          </cell>
          <cell r="GV810">
            <v>0</v>
          </cell>
          <cell r="GW810">
            <v>0</v>
          </cell>
          <cell r="GX810">
            <v>0</v>
          </cell>
          <cell r="GY810">
            <v>0</v>
          </cell>
          <cell r="GZ810">
            <v>0</v>
          </cell>
        </row>
        <row r="811">
          <cell r="GT811">
            <v>0</v>
          </cell>
          <cell r="GU811">
            <v>0</v>
          </cell>
          <cell r="GV811">
            <v>0</v>
          </cell>
          <cell r="GW811">
            <v>0</v>
          </cell>
          <cell r="GX811">
            <v>0</v>
          </cell>
          <cell r="GY811">
            <v>0</v>
          </cell>
          <cell r="GZ811">
            <v>0</v>
          </cell>
        </row>
        <row r="812">
          <cell r="GT812">
            <v>0</v>
          </cell>
          <cell r="GU812">
            <v>0</v>
          </cell>
          <cell r="GV812">
            <v>0</v>
          </cell>
          <cell r="GW812">
            <v>0</v>
          </cell>
          <cell r="GX812">
            <v>0</v>
          </cell>
          <cell r="GY812">
            <v>0</v>
          </cell>
          <cell r="GZ812">
            <v>0</v>
          </cell>
        </row>
        <row r="813">
          <cell r="GT813">
            <v>0</v>
          </cell>
          <cell r="GU813">
            <v>0</v>
          </cell>
          <cell r="GV813">
            <v>0</v>
          </cell>
          <cell r="GW813">
            <v>0</v>
          </cell>
          <cell r="GX813">
            <v>0</v>
          </cell>
          <cell r="GY813">
            <v>0</v>
          </cell>
          <cell r="GZ813">
            <v>0</v>
          </cell>
        </row>
        <row r="814">
          <cell r="GT814">
            <v>0</v>
          </cell>
          <cell r="GU814">
            <v>0</v>
          </cell>
          <cell r="GV814">
            <v>0</v>
          </cell>
          <cell r="GW814">
            <v>0</v>
          </cell>
          <cell r="GX814">
            <v>0</v>
          </cell>
          <cell r="GY814">
            <v>0</v>
          </cell>
          <cell r="GZ814">
            <v>0</v>
          </cell>
        </row>
        <row r="815">
          <cell r="GT815">
            <v>0</v>
          </cell>
          <cell r="GU815">
            <v>0</v>
          </cell>
          <cell r="GV815">
            <v>0</v>
          </cell>
          <cell r="GW815">
            <v>0</v>
          </cell>
          <cell r="GX815">
            <v>0</v>
          </cell>
          <cell r="GY815">
            <v>0</v>
          </cell>
          <cell r="GZ815">
            <v>0</v>
          </cell>
        </row>
        <row r="816">
          <cell r="GT816">
            <v>0</v>
          </cell>
          <cell r="GU816">
            <v>0</v>
          </cell>
          <cell r="GV816">
            <v>0</v>
          </cell>
          <cell r="GW816">
            <v>0</v>
          </cell>
          <cell r="GX816">
            <v>0</v>
          </cell>
          <cell r="GY816">
            <v>0</v>
          </cell>
          <cell r="GZ816">
            <v>0</v>
          </cell>
        </row>
        <row r="817">
          <cell r="GT817">
            <v>0</v>
          </cell>
          <cell r="GU817">
            <v>0</v>
          </cell>
          <cell r="GV817">
            <v>0</v>
          </cell>
          <cell r="GW817">
            <v>0</v>
          </cell>
          <cell r="GX817">
            <v>0</v>
          </cell>
          <cell r="GY817">
            <v>0</v>
          </cell>
          <cell r="GZ817">
            <v>0</v>
          </cell>
        </row>
        <row r="818">
          <cell r="GT818">
            <v>0</v>
          </cell>
          <cell r="GU818">
            <v>0</v>
          </cell>
          <cell r="GV818">
            <v>0</v>
          </cell>
          <cell r="GW818">
            <v>0</v>
          </cell>
          <cell r="GX818">
            <v>0</v>
          </cell>
          <cell r="GY818">
            <v>0</v>
          </cell>
          <cell r="GZ818">
            <v>0</v>
          </cell>
        </row>
        <row r="819">
          <cell r="GT819">
            <v>0</v>
          </cell>
          <cell r="GU819">
            <v>0</v>
          </cell>
          <cell r="GV819">
            <v>0</v>
          </cell>
          <cell r="GW819">
            <v>0</v>
          </cell>
          <cell r="GX819">
            <v>0</v>
          </cell>
          <cell r="GY819">
            <v>0</v>
          </cell>
          <cell r="GZ819">
            <v>0</v>
          </cell>
        </row>
        <row r="820">
          <cell r="GT820">
            <v>0</v>
          </cell>
          <cell r="GU820">
            <v>0</v>
          </cell>
          <cell r="GV820">
            <v>0</v>
          </cell>
          <cell r="GW820">
            <v>0</v>
          </cell>
          <cell r="GX820">
            <v>0</v>
          </cell>
          <cell r="GY820">
            <v>0</v>
          </cell>
          <cell r="GZ820">
            <v>0</v>
          </cell>
        </row>
        <row r="821">
          <cell r="GT821">
            <v>0</v>
          </cell>
          <cell r="GU821">
            <v>0</v>
          </cell>
          <cell r="GV821">
            <v>0</v>
          </cell>
          <cell r="GW821">
            <v>0</v>
          </cell>
          <cell r="GX821">
            <v>0</v>
          </cell>
          <cell r="GY821">
            <v>0</v>
          </cell>
          <cell r="GZ821">
            <v>0</v>
          </cell>
        </row>
        <row r="822">
          <cell r="GT822">
            <v>0</v>
          </cell>
          <cell r="GU822">
            <v>0</v>
          </cell>
          <cell r="GV822">
            <v>0</v>
          </cell>
          <cell r="GW822">
            <v>0</v>
          </cell>
          <cell r="GX822">
            <v>0</v>
          </cell>
          <cell r="GY822">
            <v>0</v>
          </cell>
          <cell r="GZ822">
            <v>0</v>
          </cell>
        </row>
        <row r="823">
          <cell r="GT823">
            <v>0</v>
          </cell>
          <cell r="GU823">
            <v>0</v>
          </cell>
          <cell r="GV823">
            <v>0</v>
          </cell>
          <cell r="GW823">
            <v>0</v>
          </cell>
          <cell r="GX823">
            <v>0</v>
          </cell>
          <cell r="GY823">
            <v>0</v>
          </cell>
          <cell r="GZ823">
            <v>0</v>
          </cell>
        </row>
        <row r="824">
          <cell r="GT824">
            <v>0</v>
          </cell>
          <cell r="GU824">
            <v>0</v>
          </cell>
          <cell r="GV824">
            <v>0</v>
          </cell>
          <cell r="GW824">
            <v>0</v>
          </cell>
          <cell r="GX824">
            <v>0</v>
          </cell>
          <cell r="GY824">
            <v>0</v>
          </cell>
          <cell r="GZ824">
            <v>0</v>
          </cell>
        </row>
        <row r="825">
          <cell r="GT825">
            <v>0</v>
          </cell>
          <cell r="GU825">
            <v>0</v>
          </cell>
          <cell r="GV825">
            <v>0</v>
          </cell>
          <cell r="GW825">
            <v>0</v>
          </cell>
          <cell r="GX825">
            <v>0</v>
          </cell>
          <cell r="GY825">
            <v>0</v>
          </cell>
          <cell r="GZ825">
            <v>0</v>
          </cell>
        </row>
        <row r="826">
          <cell r="GT826">
            <v>0</v>
          </cell>
          <cell r="GU826">
            <v>0</v>
          </cell>
          <cell r="GV826">
            <v>0</v>
          </cell>
          <cell r="GW826">
            <v>0</v>
          </cell>
          <cell r="GX826">
            <v>0</v>
          </cell>
          <cell r="GY826">
            <v>0</v>
          </cell>
          <cell r="GZ826">
            <v>0</v>
          </cell>
        </row>
        <row r="827">
          <cell r="GT827">
            <v>0</v>
          </cell>
          <cell r="GU827">
            <v>0</v>
          </cell>
          <cell r="GV827">
            <v>0</v>
          </cell>
          <cell r="GW827">
            <v>0</v>
          </cell>
          <cell r="GX827">
            <v>0</v>
          </cell>
          <cell r="GY827">
            <v>0</v>
          </cell>
          <cell r="GZ827">
            <v>0</v>
          </cell>
        </row>
        <row r="828">
          <cell r="GT828">
            <v>0</v>
          </cell>
          <cell r="GU828">
            <v>0</v>
          </cell>
          <cell r="GV828">
            <v>0</v>
          </cell>
          <cell r="GW828">
            <v>0</v>
          </cell>
          <cell r="GX828">
            <v>0</v>
          </cell>
          <cell r="GY828">
            <v>0</v>
          </cell>
          <cell r="GZ828">
            <v>0</v>
          </cell>
        </row>
        <row r="829">
          <cell r="GT829">
            <v>0</v>
          </cell>
          <cell r="GU829">
            <v>0</v>
          </cell>
          <cell r="GV829">
            <v>0</v>
          </cell>
          <cell r="GW829">
            <v>0</v>
          </cell>
          <cell r="GX829">
            <v>0</v>
          </cell>
          <cell r="GY829">
            <v>0</v>
          </cell>
          <cell r="GZ829">
            <v>0</v>
          </cell>
        </row>
        <row r="830">
          <cell r="GT830">
            <v>0</v>
          </cell>
          <cell r="GU830">
            <v>0</v>
          </cell>
          <cell r="GV830">
            <v>0</v>
          </cell>
          <cell r="GW830">
            <v>0</v>
          </cell>
          <cell r="GX830">
            <v>0</v>
          </cell>
          <cell r="GY830">
            <v>0</v>
          </cell>
          <cell r="GZ830">
            <v>0</v>
          </cell>
        </row>
        <row r="831">
          <cell r="GT831">
            <v>0</v>
          </cell>
          <cell r="GU831">
            <v>0</v>
          </cell>
          <cell r="GV831">
            <v>0</v>
          </cell>
          <cell r="GW831">
            <v>0</v>
          </cell>
          <cell r="GX831">
            <v>0</v>
          </cell>
          <cell r="GY831">
            <v>0</v>
          </cell>
          <cell r="GZ831">
            <v>0</v>
          </cell>
        </row>
        <row r="832">
          <cell r="GT832">
            <v>0</v>
          </cell>
          <cell r="GU832">
            <v>0</v>
          </cell>
          <cell r="GV832">
            <v>0</v>
          </cell>
          <cell r="GW832">
            <v>0</v>
          </cell>
          <cell r="GX832">
            <v>0</v>
          </cell>
          <cell r="GY832">
            <v>0</v>
          </cell>
          <cell r="GZ832">
            <v>0</v>
          </cell>
        </row>
        <row r="833">
          <cell r="GT833">
            <v>0</v>
          </cell>
          <cell r="GU833">
            <v>0</v>
          </cell>
          <cell r="GV833">
            <v>0</v>
          </cell>
          <cell r="GW833">
            <v>0</v>
          </cell>
          <cell r="GX833">
            <v>0</v>
          </cell>
          <cell r="GY833">
            <v>0</v>
          </cell>
          <cell r="GZ833">
            <v>0</v>
          </cell>
        </row>
        <row r="834">
          <cell r="GT834">
            <v>0</v>
          </cell>
          <cell r="GU834">
            <v>0</v>
          </cell>
          <cell r="GV834">
            <v>0</v>
          </cell>
          <cell r="GW834">
            <v>0</v>
          </cell>
          <cell r="GX834">
            <v>0</v>
          </cell>
          <cell r="GY834">
            <v>0</v>
          </cell>
          <cell r="GZ834">
            <v>0</v>
          </cell>
        </row>
        <row r="835">
          <cell r="GT835">
            <v>0</v>
          </cell>
          <cell r="GU835">
            <v>0</v>
          </cell>
          <cell r="GV835">
            <v>0</v>
          </cell>
          <cell r="GW835">
            <v>0</v>
          </cell>
          <cell r="GX835">
            <v>0</v>
          </cell>
          <cell r="GY835">
            <v>0</v>
          </cell>
          <cell r="GZ835">
            <v>0</v>
          </cell>
        </row>
        <row r="836">
          <cell r="GT836">
            <v>0</v>
          </cell>
          <cell r="GU836">
            <v>0</v>
          </cell>
          <cell r="GV836">
            <v>0</v>
          </cell>
          <cell r="GW836">
            <v>0</v>
          </cell>
          <cell r="GX836">
            <v>0</v>
          </cell>
          <cell r="GY836">
            <v>0</v>
          </cell>
          <cell r="GZ836">
            <v>0</v>
          </cell>
        </row>
        <row r="837">
          <cell r="GT837">
            <v>0</v>
          </cell>
          <cell r="GU837">
            <v>0</v>
          </cell>
          <cell r="GV837">
            <v>0</v>
          </cell>
          <cell r="GW837">
            <v>0</v>
          </cell>
          <cell r="GX837">
            <v>0</v>
          </cell>
          <cell r="GY837">
            <v>0</v>
          </cell>
          <cell r="GZ837">
            <v>0</v>
          </cell>
        </row>
        <row r="838">
          <cell r="GT838">
            <v>0</v>
          </cell>
          <cell r="GU838">
            <v>0</v>
          </cell>
          <cell r="GV838">
            <v>0</v>
          </cell>
          <cell r="GW838">
            <v>0</v>
          </cell>
          <cell r="GX838">
            <v>0</v>
          </cell>
          <cell r="GY838">
            <v>0</v>
          </cell>
          <cell r="GZ838">
            <v>0</v>
          </cell>
        </row>
        <row r="839">
          <cell r="GT839">
            <v>0</v>
          </cell>
          <cell r="GU839">
            <v>0</v>
          </cell>
          <cell r="GV839">
            <v>0</v>
          </cell>
          <cell r="GW839">
            <v>0</v>
          </cell>
          <cell r="GX839">
            <v>0</v>
          </cell>
          <cell r="GY839">
            <v>0</v>
          </cell>
          <cell r="GZ839">
            <v>0</v>
          </cell>
        </row>
        <row r="840">
          <cell r="GT840">
            <v>0</v>
          </cell>
          <cell r="GU840">
            <v>0</v>
          </cell>
          <cell r="GV840">
            <v>0</v>
          </cell>
          <cell r="GW840">
            <v>0</v>
          </cell>
          <cell r="GX840">
            <v>0</v>
          </cell>
          <cell r="GY840">
            <v>0</v>
          </cell>
          <cell r="GZ840">
            <v>0</v>
          </cell>
        </row>
        <row r="841">
          <cell r="GT841">
            <v>0</v>
          </cell>
          <cell r="GU841">
            <v>0</v>
          </cell>
          <cell r="GV841">
            <v>0</v>
          </cell>
          <cell r="GW841">
            <v>0</v>
          </cell>
          <cell r="GX841">
            <v>0</v>
          </cell>
          <cell r="GY841">
            <v>0</v>
          </cell>
          <cell r="GZ841">
            <v>0</v>
          </cell>
        </row>
        <row r="842">
          <cell r="GT842">
            <v>0</v>
          </cell>
          <cell r="GU842">
            <v>0</v>
          </cell>
          <cell r="GV842">
            <v>0</v>
          </cell>
          <cell r="GW842">
            <v>0</v>
          </cell>
          <cell r="GX842">
            <v>0</v>
          </cell>
          <cell r="GY842">
            <v>0</v>
          </cell>
          <cell r="GZ842">
            <v>0</v>
          </cell>
        </row>
        <row r="843">
          <cell r="GT843">
            <v>0</v>
          </cell>
          <cell r="GU843">
            <v>0</v>
          </cell>
          <cell r="GV843">
            <v>0</v>
          </cell>
          <cell r="GW843">
            <v>0</v>
          </cell>
          <cell r="GX843">
            <v>0</v>
          </cell>
          <cell r="GY843">
            <v>0</v>
          </cell>
          <cell r="GZ843">
            <v>0</v>
          </cell>
        </row>
        <row r="844">
          <cell r="GT844">
            <v>0</v>
          </cell>
          <cell r="GU844">
            <v>0</v>
          </cell>
          <cell r="GV844">
            <v>0</v>
          </cell>
          <cell r="GW844">
            <v>0</v>
          </cell>
          <cell r="GX844">
            <v>0</v>
          </cell>
          <cell r="GY844">
            <v>0</v>
          </cell>
          <cell r="GZ844">
            <v>0</v>
          </cell>
        </row>
        <row r="845">
          <cell r="GT845">
            <v>0</v>
          </cell>
          <cell r="GU845">
            <v>0</v>
          </cell>
          <cell r="GV845">
            <v>0</v>
          </cell>
          <cell r="GW845">
            <v>0</v>
          </cell>
          <cell r="GX845">
            <v>0</v>
          </cell>
          <cell r="GY845">
            <v>0</v>
          </cell>
          <cell r="GZ845">
            <v>0</v>
          </cell>
        </row>
        <row r="846">
          <cell r="GT846">
            <v>0</v>
          </cell>
          <cell r="GU846">
            <v>0</v>
          </cell>
          <cell r="GV846">
            <v>0</v>
          </cell>
          <cell r="GW846">
            <v>0</v>
          </cell>
          <cell r="GX846">
            <v>0</v>
          </cell>
          <cell r="GY846">
            <v>0</v>
          </cell>
          <cell r="GZ846">
            <v>0</v>
          </cell>
        </row>
        <row r="847">
          <cell r="GT847">
            <v>0</v>
          </cell>
          <cell r="GU847">
            <v>0</v>
          </cell>
          <cell r="GV847">
            <v>0</v>
          </cell>
          <cell r="GW847">
            <v>0</v>
          </cell>
          <cell r="GX847">
            <v>0</v>
          </cell>
          <cell r="GY847">
            <v>0</v>
          </cell>
          <cell r="GZ847">
            <v>0</v>
          </cell>
        </row>
        <row r="848">
          <cell r="GT848">
            <v>0</v>
          </cell>
          <cell r="GU848">
            <v>0</v>
          </cell>
          <cell r="GV848">
            <v>0</v>
          </cell>
          <cell r="GW848">
            <v>0</v>
          </cell>
          <cell r="GX848">
            <v>0</v>
          </cell>
          <cell r="GY848">
            <v>0</v>
          </cell>
          <cell r="GZ848">
            <v>0</v>
          </cell>
        </row>
        <row r="849">
          <cell r="GT849">
            <v>0</v>
          </cell>
          <cell r="GU849">
            <v>0</v>
          </cell>
          <cell r="GV849">
            <v>0</v>
          </cell>
          <cell r="GW849">
            <v>0</v>
          </cell>
          <cell r="GX849">
            <v>0</v>
          </cell>
          <cell r="GY849">
            <v>0</v>
          </cell>
          <cell r="GZ849">
            <v>0</v>
          </cell>
        </row>
        <row r="850">
          <cell r="GT850">
            <v>0</v>
          </cell>
          <cell r="GU850">
            <v>0</v>
          </cell>
          <cell r="GV850">
            <v>0</v>
          </cell>
          <cell r="GW850">
            <v>0</v>
          </cell>
          <cell r="GX850">
            <v>0</v>
          </cell>
          <cell r="GY850">
            <v>0</v>
          </cell>
          <cell r="GZ850">
            <v>0</v>
          </cell>
        </row>
        <row r="851">
          <cell r="GT851">
            <v>0</v>
          </cell>
          <cell r="GU851">
            <v>0</v>
          </cell>
          <cell r="GV851">
            <v>0</v>
          </cell>
          <cell r="GW851">
            <v>0</v>
          </cell>
          <cell r="GX851">
            <v>0</v>
          </cell>
          <cell r="GY851">
            <v>0</v>
          </cell>
          <cell r="GZ851">
            <v>0</v>
          </cell>
        </row>
        <row r="852">
          <cell r="GT852">
            <v>0</v>
          </cell>
          <cell r="GU852">
            <v>0</v>
          </cell>
          <cell r="GV852">
            <v>0</v>
          </cell>
          <cell r="GW852">
            <v>0</v>
          </cell>
          <cell r="GX852">
            <v>0</v>
          </cell>
          <cell r="GY852">
            <v>0</v>
          </cell>
          <cell r="GZ852">
            <v>0</v>
          </cell>
        </row>
        <row r="853">
          <cell r="GT853">
            <v>0</v>
          </cell>
          <cell r="GU853">
            <v>0</v>
          </cell>
          <cell r="GV853">
            <v>0</v>
          </cell>
          <cell r="GW853">
            <v>0</v>
          </cell>
          <cell r="GX853">
            <v>0</v>
          </cell>
          <cell r="GY853">
            <v>0</v>
          </cell>
          <cell r="GZ853">
            <v>0</v>
          </cell>
        </row>
        <row r="854">
          <cell r="GT854">
            <v>0</v>
          </cell>
          <cell r="GU854">
            <v>0</v>
          </cell>
          <cell r="GV854">
            <v>0</v>
          </cell>
          <cell r="GW854">
            <v>0</v>
          </cell>
          <cell r="GX854">
            <v>0</v>
          </cell>
          <cell r="GY854">
            <v>0</v>
          </cell>
          <cell r="GZ854">
            <v>0</v>
          </cell>
        </row>
        <row r="855">
          <cell r="GT855">
            <v>0</v>
          </cell>
          <cell r="GU855">
            <v>0</v>
          </cell>
          <cell r="GV855">
            <v>0</v>
          </cell>
          <cell r="GW855">
            <v>0</v>
          </cell>
          <cell r="GX855">
            <v>0</v>
          </cell>
          <cell r="GY855">
            <v>0</v>
          </cell>
          <cell r="GZ855">
            <v>0</v>
          </cell>
        </row>
        <row r="856">
          <cell r="GT856">
            <v>0</v>
          </cell>
          <cell r="GU856">
            <v>0</v>
          </cell>
          <cell r="GV856">
            <v>0</v>
          </cell>
          <cell r="GW856">
            <v>0</v>
          </cell>
          <cell r="GX856">
            <v>0</v>
          </cell>
          <cell r="GY856">
            <v>0</v>
          </cell>
          <cell r="GZ856">
            <v>0</v>
          </cell>
        </row>
        <row r="857">
          <cell r="GT857">
            <v>0</v>
          </cell>
          <cell r="GU857">
            <v>0</v>
          </cell>
          <cell r="GV857">
            <v>0</v>
          </cell>
          <cell r="GW857">
            <v>0</v>
          </cell>
          <cell r="GX857">
            <v>0</v>
          </cell>
          <cell r="GY857">
            <v>0</v>
          </cell>
          <cell r="GZ857">
            <v>0</v>
          </cell>
        </row>
        <row r="858">
          <cell r="GT858">
            <v>0</v>
          </cell>
          <cell r="GU858">
            <v>0</v>
          </cell>
          <cell r="GV858">
            <v>0</v>
          </cell>
          <cell r="GW858">
            <v>0</v>
          </cell>
          <cell r="GX858">
            <v>0</v>
          </cell>
          <cell r="GY858">
            <v>0</v>
          </cell>
          <cell r="GZ858">
            <v>0</v>
          </cell>
        </row>
        <row r="859">
          <cell r="GT859">
            <v>0</v>
          </cell>
          <cell r="GU859">
            <v>0</v>
          </cell>
          <cell r="GV859">
            <v>0</v>
          </cell>
          <cell r="GW859">
            <v>0</v>
          </cell>
          <cell r="GX859">
            <v>0</v>
          </cell>
          <cell r="GY859">
            <v>0</v>
          </cell>
          <cell r="GZ859">
            <v>0</v>
          </cell>
        </row>
        <row r="860">
          <cell r="GT860">
            <v>0</v>
          </cell>
          <cell r="GU860">
            <v>0</v>
          </cell>
          <cell r="GV860">
            <v>0</v>
          </cell>
          <cell r="GW860">
            <v>0</v>
          </cell>
          <cell r="GX860">
            <v>0</v>
          </cell>
          <cell r="GY860">
            <v>0</v>
          </cell>
          <cell r="GZ860">
            <v>0</v>
          </cell>
        </row>
        <row r="861">
          <cell r="GT861">
            <v>0</v>
          </cell>
          <cell r="GU861">
            <v>0</v>
          </cell>
          <cell r="GV861">
            <v>0</v>
          </cell>
          <cell r="GW861">
            <v>0</v>
          </cell>
          <cell r="GX861">
            <v>0</v>
          </cell>
          <cell r="GY861">
            <v>0</v>
          </cell>
          <cell r="GZ861">
            <v>0</v>
          </cell>
        </row>
        <row r="862">
          <cell r="GT862">
            <v>0</v>
          </cell>
          <cell r="GU862">
            <v>0</v>
          </cell>
          <cell r="GV862">
            <v>0</v>
          </cell>
          <cell r="GW862">
            <v>0</v>
          </cell>
          <cell r="GX862">
            <v>0</v>
          </cell>
          <cell r="GY862">
            <v>0</v>
          </cell>
          <cell r="GZ862">
            <v>0</v>
          </cell>
        </row>
        <row r="863">
          <cell r="GT863">
            <v>0</v>
          </cell>
          <cell r="GU863">
            <v>0</v>
          </cell>
          <cell r="GV863">
            <v>0</v>
          </cell>
          <cell r="GW863">
            <v>0</v>
          </cell>
          <cell r="GX863">
            <v>0</v>
          </cell>
          <cell r="GY863">
            <v>0</v>
          </cell>
          <cell r="GZ863">
            <v>0</v>
          </cell>
        </row>
        <row r="864">
          <cell r="GT864">
            <v>0</v>
          </cell>
          <cell r="GU864">
            <v>0</v>
          </cell>
          <cell r="GV864">
            <v>0</v>
          </cell>
          <cell r="GW864">
            <v>0</v>
          </cell>
          <cell r="GX864">
            <v>0</v>
          </cell>
          <cell r="GY864">
            <v>0</v>
          </cell>
          <cell r="GZ864">
            <v>0</v>
          </cell>
        </row>
        <row r="865">
          <cell r="GT865">
            <v>0</v>
          </cell>
          <cell r="GU865">
            <v>0</v>
          </cell>
          <cell r="GV865">
            <v>0</v>
          </cell>
          <cell r="GW865">
            <v>0</v>
          </cell>
          <cell r="GX865">
            <v>0</v>
          </cell>
          <cell r="GY865">
            <v>0</v>
          </cell>
          <cell r="GZ865">
            <v>0</v>
          </cell>
        </row>
        <row r="866">
          <cell r="GT866">
            <v>0</v>
          </cell>
          <cell r="GU866">
            <v>0</v>
          </cell>
          <cell r="GV866">
            <v>0</v>
          </cell>
          <cell r="GW866">
            <v>0</v>
          </cell>
          <cell r="GX866">
            <v>0</v>
          </cell>
          <cell r="GY866">
            <v>0</v>
          </cell>
          <cell r="GZ866">
            <v>0</v>
          </cell>
        </row>
        <row r="867">
          <cell r="GT867">
            <v>0</v>
          </cell>
          <cell r="GU867">
            <v>0</v>
          </cell>
          <cell r="GV867">
            <v>0</v>
          </cell>
          <cell r="GW867">
            <v>0</v>
          </cell>
          <cell r="GX867">
            <v>0</v>
          </cell>
          <cell r="GY867">
            <v>0</v>
          </cell>
          <cell r="GZ867">
            <v>0</v>
          </cell>
        </row>
        <row r="868">
          <cell r="GT868">
            <v>0</v>
          </cell>
          <cell r="GU868">
            <v>0</v>
          </cell>
          <cell r="GV868">
            <v>0</v>
          </cell>
          <cell r="GW868">
            <v>0</v>
          </cell>
          <cell r="GX868">
            <v>0</v>
          </cell>
          <cell r="GY868">
            <v>0</v>
          </cell>
          <cell r="GZ868">
            <v>0</v>
          </cell>
        </row>
        <row r="869">
          <cell r="GT869">
            <v>0</v>
          </cell>
          <cell r="GU869">
            <v>0</v>
          </cell>
          <cell r="GV869">
            <v>0</v>
          </cell>
          <cell r="GW869">
            <v>0</v>
          </cell>
          <cell r="GX869">
            <v>0</v>
          </cell>
          <cell r="GY869">
            <v>0</v>
          </cell>
          <cell r="GZ869">
            <v>0</v>
          </cell>
        </row>
        <row r="870">
          <cell r="GT870">
            <v>0</v>
          </cell>
          <cell r="GU870">
            <v>0</v>
          </cell>
          <cell r="GV870">
            <v>0</v>
          </cell>
          <cell r="GW870">
            <v>0</v>
          </cell>
          <cell r="GX870">
            <v>0</v>
          </cell>
          <cell r="GY870">
            <v>0</v>
          </cell>
          <cell r="GZ870">
            <v>0</v>
          </cell>
        </row>
        <row r="871">
          <cell r="GT871">
            <v>0</v>
          </cell>
          <cell r="GU871">
            <v>0</v>
          </cell>
          <cell r="GV871">
            <v>0</v>
          </cell>
          <cell r="GW871">
            <v>0</v>
          </cell>
          <cell r="GX871">
            <v>0</v>
          </cell>
          <cell r="GY871">
            <v>0</v>
          </cell>
          <cell r="GZ871">
            <v>0</v>
          </cell>
        </row>
        <row r="872">
          <cell r="GT872">
            <v>0</v>
          </cell>
          <cell r="GU872">
            <v>0</v>
          </cell>
          <cell r="GV872">
            <v>0</v>
          </cell>
          <cell r="GW872">
            <v>0</v>
          </cell>
          <cell r="GX872">
            <v>0</v>
          </cell>
          <cell r="GY872">
            <v>0</v>
          </cell>
          <cell r="GZ872">
            <v>0</v>
          </cell>
        </row>
        <row r="873">
          <cell r="GT873">
            <v>0</v>
          </cell>
          <cell r="GU873">
            <v>0</v>
          </cell>
          <cell r="GV873">
            <v>0</v>
          </cell>
          <cell r="GW873">
            <v>0</v>
          </cell>
          <cell r="GX873">
            <v>0</v>
          </cell>
          <cell r="GY873">
            <v>0</v>
          </cell>
          <cell r="GZ873">
            <v>0</v>
          </cell>
        </row>
        <row r="874">
          <cell r="GT874">
            <v>0</v>
          </cell>
          <cell r="GU874">
            <v>0</v>
          </cell>
          <cell r="GV874">
            <v>0</v>
          </cell>
          <cell r="GW874">
            <v>0</v>
          </cell>
          <cell r="GX874">
            <v>0</v>
          </cell>
          <cell r="GY874">
            <v>0</v>
          </cell>
          <cell r="GZ874">
            <v>0</v>
          </cell>
        </row>
        <row r="875">
          <cell r="GT875">
            <v>0</v>
          </cell>
          <cell r="GU875">
            <v>0</v>
          </cell>
          <cell r="GV875">
            <v>0</v>
          </cell>
          <cell r="GW875">
            <v>0</v>
          </cell>
          <cell r="GX875">
            <v>0</v>
          </cell>
          <cell r="GY875">
            <v>0</v>
          </cell>
          <cell r="GZ875">
            <v>0</v>
          </cell>
        </row>
        <row r="876">
          <cell r="GT876">
            <v>0</v>
          </cell>
          <cell r="GU876">
            <v>0</v>
          </cell>
          <cell r="GV876">
            <v>0</v>
          </cell>
          <cell r="GW876">
            <v>0</v>
          </cell>
          <cell r="GX876">
            <v>0</v>
          </cell>
          <cell r="GY876">
            <v>0</v>
          </cell>
          <cell r="GZ876">
            <v>0</v>
          </cell>
        </row>
        <row r="877">
          <cell r="GT877">
            <v>0</v>
          </cell>
          <cell r="GU877">
            <v>0</v>
          </cell>
          <cell r="GV877">
            <v>0</v>
          </cell>
          <cell r="GW877">
            <v>0</v>
          </cell>
          <cell r="GX877">
            <v>0</v>
          </cell>
          <cell r="GY877">
            <v>0</v>
          </cell>
          <cell r="GZ877">
            <v>0</v>
          </cell>
        </row>
        <row r="878">
          <cell r="GT878">
            <v>0</v>
          </cell>
          <cell r="GU878">
            <v>0</v>
          </cell>
          <cell r="GV878">
            <v>0</v>
          </cell>
          <cell r="GW878">
            <v>0</v>
          </cell>
          <cell r="GX878">
            <v>0</v>
          </cell>
          <cell r="GY878">
            <v>0</v>
          </cell>
          <cell r="GZ878">
            <v>0</v>
          </cell>
        </row>
        <row r="879">
          <cell r="GT879">
            <v>0</v>
          </cell>
          <cell r="GU879">
            <v>0</v>
          </cell>
          <cell r="GV879">
            <v>0</v>
          </cell>
          <cell r="GW879">
            <v>0</v>
          </cell>
          <cell r="GX879">
            <v>0</v>
          </cell>
          <cell r="GY879">
            <v>0</v>
          </cell>
          <cell r="GZ879">
            <v>0</v>
          </cell>
        </row>
        <row r="880">
          <cell r="GT880">
            <v>0</v>
          </cell>
          <cell r="GU880">
            <v>0</v>
          </cell>
          <cell r="GV880">
            <v>0</v>
          </cell>
          <cell r="GW880">
            <v>0</v>
          </cell>
          <cell r="GX880">
            <v>0</v>
          </cell>
          <cell r="GY880">
            <v>0</v>
          </cell>
          <cell r="GZ880">
            <v>0</v>
          </cell>
        </row>
        <row r="881">
          <cell r="GT881">
            <v>0</v>
          </cell>
          <cell r="GU881">
            <v>0</v>
          </cell>
          <cell r="GV881">
            <v>0</v>
          </cell>
          <cell r="GW881">
            <v>0</v>
          </cell>
          <cell r="GX881">
            <v>0</v>
          </cell>
          <cell r="GY881">
            <v>0</v>
          </cell>
          <cell r="GZ881">
            <v>0</v>
          </cell>
        </row>
        <row r="882">
          <cell r="GT882">
            <v>0</v>
          </cell>
          <cell r="GU882">
            <v>0</v>
          </cell>
          <cell r="GV882">
            <v>0</v>
          </cell>
          <cell r="GW882">
            <v>0</v>
          </cell>
          <cell r="GX882">
            <v>0</v>
          </cell>
          <cell r="GY882">
            <v>0</v>
          </cell>
          <cell r="GZ882">
            <v>0</v>
          </cell>
        </row>
        <row r="883">
          <cell r="GT883">
            <v>0</v>
          </cell>
          <cell r="GU883">
            <v>0</v>
          </cell>
          <cell r="GV883">
            <v>0</v>
          </cell>
          <cell r="GW883">
            <v>0</v>
          </cell>
          <cell r="GX883">
            <v>0</v>
          </cell>
          <cell r="GY883">
            <v>0</v>
          </cell>
          <cell r="GZ883">
            <v>0</v>
          </cell>
        </row>
        <row r="884">
          <cell r="GT884">
            <v>0</v>
          </cell>
          <cell r="GU884">
            <v>0</v>
          </cell>
          <cell r="GV884">
            <v>0</v>
          </cell>
          <cell r="GW884">
            <v>0</v>
          </cell>
          <cell r="GX884">
            <v>0</v>
          </cell>
          <cell r="GY884">
            <v>0</v>
          </cell>
          <cell r="GZ884">
            <v>0</v>
          </cell>
        </row>
        <row r="885">
          <cell r="GT885">
            <v>0</v>
          </cell>
          <cell r="GU885">
            <v>0</v>
          </cell>
          <cell r="GV885">
            <v>0</v>
          </cell>
          <cell r="GW885">
            <v>0</v>
          </cell>
          <cell r="GX885">
            <v>0</v>
          </cell>
          <cell r="GY885">
            <v>0</v>
          </cell>
          <cell r="GZ885">
            <v>0</v>
          </cell>
        </row>
        <row r="886">
          <cell r="GT886">
            <v>0</v>
          </cell>
          <cell r="GU886">
            <v>0</v>
          </cell>
          <cell r="GV886">
            <v>0</v>
          </cell>
          <cell r="GW886">
            <v>0</v>
          </cell>
          <cell r="GX886">
            <v>0</v>
          </cell>
          <cell r="GY886">
            <v>0</v>
          </cell>
          <cell r="GZ886">
            <v>0</v>
          </cell>
        </row>
        <row r="887">
          <cell r="GT887">
            <v>0</v>
          </cell>
          <cell r="GU887">
            <v>0</v>
          </cell>
          <cell r="GV887">
            <v>0</v>
          </cell>
          <cell r="GW887">
            <v>0</v>
          </cell>
          <cell r="GX887">
            <v>0</v>
          </cell>
          <cell r="GY887">
            <v>0</v>
          </cell>
          <cell r="GZ887">
            <v>0</v>
          </cell>
        </row>
        <row r="888">
          <cell r="GT888">
            <v>0</v>
          </cell>
          <cell r="GU888">
            <v>0</v>
          </cell>
          <cell r="GV888">
            <v>0</v>
          </cell>
          <cell r="GW888">
            <v>0</v>
          </cell>
          <cell r="GX888">
            <v>0</v>
          </cell>
          <cell r="GY888">
            <v>0</v>
          </cell>
          <cell r="GZ888">
            <v>0</v>
          </cell>
        </row>
        <row r="889">
          <cell r="GT889">
            <v>0</v>
          </cell>
          <cell r="GU889">
            <v>0</v>
          </cell>
          <cell r="GV889">
            <v>0</v>
          </cell>
          <cell r="GW889">
            <v>0</v>
          </cell>
          <cell r="GX889">
            <v>0</v>
          </cell>
          <cell r="GY889">
            <v>0</v>
          </cell>
          <cell r="GZ889">
            <v>0</v>
          </cell>
        </row>
        <row r="890">
          <cell r="GT890">
            <v>0</v>
          </cell>
          <cell r="GU890">
            <v>0</v>
          </cell>
          <cell r="GV890">
            <v>0</v>
          </cell>
          <cell r="GW890">
            <v>0</v>
          </cell>
          <cell r="GX890">
            <v>0</v>
          </cell>
          <cell r="GY890">
            <v>0</v>
          </cell>
          <cell r="GZ890">
            <v>0</v>
          </cell>
        </row>
        <row r="891">
          <cell r="GT891">
            <v>0</v>
          </cell>
          <cell r="GU891">
            <v>0</v>
          </cell>
          <cell r="GV891">
            <v>0</v>
          </cell>
          <cell r="GW891">
            <v>0</v>
          </cell>
          <cell r="GX891">
            <v>0</v>
          </cell>
          <cell r="GY891">
            <v>0</v>
          </cell>
          <cell r="GZ891">
            <v>0</v>
          </cell>
        </row>
        <row r="892">
          <cell r="GT892">
            <v>0</v>
          </cell>
          <cell r="GU892">
            <v>0</v>
          </cell>
          <cell r="GV892">
            <v>0</v>
          </cell>
          <cell r="GW892">
            <v>0</v>
          </cell>
          <cell r="GX892">
            <v>0</v>
          </cell>
          <cell r="GY892">
            <v>0</v>
          </cell>
          <cell r="GZ892">
            <v>0</v>
          </cell>
        </row>
        <row r="893">
          <cell r="GT893">
            <v>0</v>
          </cell>
          <cell r="GU893">
            <v>0</v>
          </cell>
          <cell r="GV893">
            <v>0</v>
          </cell>
          <cell r="GW893">
            <v>0</v>
          </cell>
          <cell r="GX893">
            <v>0</v>
          </cell>
          <cell r="GY893">
            <v>0</v>
          </cell>
          <cell r="GZ893">
            <v>0</v>
          </cell>
        </row>
        <row r="894">
          <cell r="GT894">
            <v>0</v>
          </cell>
          <cell r="GU894">
            <v>0</v>
          </cell>
          <cell r="GV894">
            <v>0</v>
          </cell>
          <cell r="GW894">
            <v>0</v>
          </cell>
          <cell r="GX894">
            <v>0</v>
          </cell>
          <cell r="GY894">
            <v>0</v>
          </cell>
          <cell r="GZ894">
            <v>0</v>
          </cell>
        </row>
        <row r="895">
          <cell r="GT895">
            <v>0</v>
          </cell>
          <cell r="GU895">
            <v>0</v>
          </cell>
          <cell r="GV895">
            <v>0</v>
          </cell>
          <cell r="GW895">
            <v>0</v>
          </cell>
          <cell r="GX895">
            <v>0</v>
          </cell>
          <cell r="GY895">
            <v>0</v>
          </cell>
          <cell r="GZ895">
            <v>0</v>
          </cell>
        </row>
        <row r="896">
          <cell r="GT896">
            <v>0</v>
          </cell>
          <cell r="GU896">
            <v>0</v>
          </cell>
          <cell r="GV896">
            <v>0</v>
          </cell>
          <cell r="GW896">
            <v>0</v>
          </cell>
          <cell r="GX896">
            <v>0</v>
          </cell>
          <cell r="GY896">
            <v>0</v>
          </cell>
          <cell r="GZ896">
            <v>0</v>
          </cell>
        </row>
        <row r="897">
          <cell r="GT897">
            <v>0</v>
          </cell>
          <cell r="GU897">
            <v>0</v>
          </cell>
          <cell r="GV897">
            <v>0</v>
          </cell>
          <cell r="GW897">
            <v>0</v>
          </cell>
          <cell r="GX897">
            <v>0</v>
          </cell>
          <cell r="GY897">
            <v>0</v>
          </cell>
          <cell r="GZ897">
            <v>0</v>
          </cell>
        </row>
        <row r="898">
          <cell r="GT898">
            <v>0</v>
          </cell>
          <cell r="GU898">
            <v>0</v>
          </cell>
          <cell r="GV898">
            <v>0</v>
          </cell>
          <cell r="GW898">
            <v>0</v>
          </cell>
          <cell r="GX898">
            <v>0</v>
          </cell>
          <cell r="GY898">
            <v>0</v>
          </cell>
          <cell r="GZ898">
            <v>0</v>
          </cell>
        </row>
        <row r="899">
          <cell r="GT899">
            <v>0</v>
          </cell>
          <cell r="GU899">
            <v>0</v>
          </cell>
          <cell r="GV899">
            <v>0</v>
          </cell>
          <cell r="GW899">
            <v>0</v>
          </cell>
          <cell r="GX899">
            <v>0</v>
          </cell>
          <cell r="GY899">
            <v>0</v>
          </cell>
          <cell r="GZ899">
            <v>0</v>
          </cell>
        </row>
        <row r="900">
          <cell r="GT900">
            <v>0</v>
          </cell>
          <cell r="GU900">
            <v>0</v>
          </cell>
          <cell r="GV900">
            <v>0</v>
          </cell>
          <cell r="GW900">
            <v>0</v>
          </cell>
          <cell r="GX900">
            <v>0</v>
          </cell>
          <cell r="GY900">
            <v>0</v>
          </cell>
          <cell r="GZ900">
            <v>0</v>
          </cell>
        </row>
        <row r="901">
          <cell r="GT901">
            <v>0</v>
          </cell>
          <cell r="GU901">
            <v>0</v>
          </cell>
          <cell r="GV901">
            <v>0</v>
          </cell>
          <cell r="GW901">
            <v>0</v>
          </cell>
          <cell r="GX901">
            <v>0</v>
          </cell>
          <cell r="GY901">
            <v>0</v>
          </cell>
          <cell r="GZ901">
            <v>0</v>
          </cell>
        </row>
        <row r="902">
          <cell r="GT902">
            <v>0</v>
          </cell>
          <cell r="GU902">
            <v>0</v>
          </cell>
          <cell r="GV902">
            <v>0</v>
          </cell>
          <cell r="GW902">
            <v>0</v>
          </cell>
          <cell r="GX902">
            <v>0</v>
          </cell>
          <cell r="GY902">
            <v>0</v>
          </cell>
          <cell r="GZ902">
            <v>0</v>
          </cell>
        </row>
        <row r="903">
          <cell r="GT903">
            <v>0</v>
          </cell>
          <cell r="GU903">
            <v>0</v>
          </cell>
          <cell r="GV903">
            <v>0</v>
          </cell>
          <cell r="GW903">
            <v>0</v>
          </cell>
          <cell r="GX903">
            <v>0</v>
          </cell>
          <cell r="GY903">
            <v>0</v>
          </cell>
          <cell r="GZ903">
            <v>0</v>
          </cell>
        </row>
        <row r="904">
          <cell r="GT904">
            <v>0</v>
          </cell>
          <cell r="GU904">
            <v>0</v>
          </cell>
          <cell r="GV904">
            <v>0</v>
          </cell>
          <cell r="GW904">
            <v>0</v>
          </cell>
          <cell r="GX904">
            <v>0</v>
          </cell>
          <cell r="GY904">
            <v>0</v>
          </cell>
          <cell r="GZ904">
            <v>0</v>
          </cell>
        </row>
        <row r="905">
          <cell r="GT905">
            <v>0</v>
          </cell>
          <cell r="GU905">
            <v>0</v>
          </cell>
          <cell r="GV905">
            <v>0</v>
          </cell>
          <cell r="GW905">
            <v>0</v>
          </cell>
          <cell r="GX905">
            <v>0</v>
          </cell>
          <cell r="GY905">
            <v>0</v>
          </cell>
          <cell r="GZ905">
            <v>0</v>
          </cell>
        </row>
        <row r="906">
          <cell r="GT906">
            <v>0</v>
          </cell>
          <cell r="GU906">
            <v>0</v>
          </cell>
          <cell r="GV906">
            <v>0</v>
          </cell>
          <cell r="GW906">
            <v>0</v>
          </cell>
          <cell r="GX906">
            <v>0</v>
          </cell>
          <cell r="GY906">
            <v>0</v>
          </cell>
          <cell r="GZ906">
            <v>0</v>
          </cell>
        </row>
        <row r="907">
          <cell r="GT907">
            <v>0</v>
          </cell>
          <cell r="GU907">
            <v>0</v>
          </cell>
          <cell r="GV907">
            <v>0</v>
          </cell>
          <cell r="GW907">
            <v>0</v>
          </cell>
          <cell r="GX907">
            <v>0</v>
          </cell>
          <cell r="GY907">
            <v>0</v>
          </cell>
          <cell r="GZ907">
            <v>0</v>
          </cell>
        </row>
        <row r="908">
          <cell r="GT908">
            <v>0</v>
          </cell>
          <cell r="GU908">
            <v>0</v>
          </cell>
          <cell r="GV908">
            <v>0</v>
          </cell>
          <cell r="GW908">
            <v>0</v>
          </cell>
          <cell r="GX908">
            <v>0</v>
          </cell>
          <cell r="GY908">
            <v>0</v>
          </cell>
          <cell r="GZ908">
            <v>0</v>
          </cell>
        </row>
        <row r="909">
          <cell r="GT909">
            <v>0</v>
          </cell>
          <cell r="GU909">
            <v>0</v>
          </cell>
          <cell r="GV909">
            <v>0</v>
          </cell>
          <cell r="GW909">
            <v>0</v>
          </cell>
          <cell r="GX909">
            <v>0</v>
          </cell>
          <cell r="GY909">
            <v>0</v>
          </cell>
          <cell r="GZ909">
            <v>0</v>
          </cell>
        </row>
        <row r="910">
          <cell r="GT910">
            <v>0</v>
          </cell>
          <cell r="GU910">
            <v>0</v>
          </cell>
          <cell r="GV910">
            <v>0</v>
          </cell>
          <cell r="GW910">
            <v>0</v>
          </cell>
          <cell r="GX910">
            <v>0</v>
          </cell>
          <cell r="GY910">
            <v>0</v>
          </cell>
          <cell r="GZ910">
            <v>0</v>
          </cell>
        </row>
        <row r="911">
          <cell r="GT911">
            <v>0</v>
          </cell>
          <cell r="GU911">
            <v>0</v>
          </cell>
          <cell r="GV911">
            <v>0</v>
          </cell>
          <cell r="GW911">
            <v>0</v>
          </cell>
          <cell r="GX911">
            <v>0</v>
          </cell>
          <cell r="GY911">
            <v>0</v>
          </cell>
          <cell r="GZ911">
            <v>0</v>
          </cell>
        </row>
        <row r="912">
          <cell r="GT912">
            <v>0</v>
          </cell>
          <cell r="GU912">
            <v>0</v>
          </cell>
          <cell r="GV912">
            <v>0</v>
          </cell>
          <cell r="GW912">
            <v>0</v>
          </cell>
          <cell r="GX912">
            <v>0</v>
          </cell>
          <cell r="GY912">
            <v>0</v>
          </cell>
          <cell r="GZ912">
            <v>1</v>
          </cell>
        </row>
        <row r="913">
          <cell r="GT913">
            <v>0</v>
          </cell>
          <cell r="GU913">
            <v>0</v>
          </cell>
          <cell r="GV913">
            <v>0</v>
          </cell>
          <cell r="GW913">
            <v>0</v>
          </cell>
          <cell r="GX913">
            <v>0</v>
          </cell>
          <cell r="GY913">
            <v>0</v>
          </cell>
          <cell r="GZ913">
            <v>0</v>
          </cell>
        </row>
        <row r="914">
          <cell r="GT914">
            <v>0</v>
          </cell>
          <cell r="GU914">
            <v>0</v>
          </cell>
          <cell r="GV914">
            <v>0</v>
          </cell>
          <cell r="GW914">
            <v>0</v>
          </cell>
          <cell r="GX914">
            <v>0</v>
          </cell>
          <cell r="GY914">
            <v>0</v>
          </cell>
          <cell r="GZ914">
            <v>0</v>
          </cell>
        </row>
        <row r="915">
          <cell r="GT915">
            <v>0</v>
          </cell>
          <cell r="GU915">
            <v>0</v>
          </cell>
          <cell r="GV915">
            <v>0</v>
          </cell>
          <cell r="GW915">
            <v>0</v>
          </cell>
          <cell r="GX915">
            <v>0</v>
          </cell>
          <cell r="GY915">
            <v>0</v>
          </cell>
          <cell r="GZ915">
            <v>0</v>
          </cell>
        </row>
        <row r="916">
          <cell r="GT916">
            <v>0</v>
          </cell>
          <cell r="GU916">
            <v>0</v>
          </cell>
          <cell r="GV916">
            <v>0</v>
          </cell>
          <cell r="GW916">
            <v>0</v>
          </cell>
          <cell r="GX916">
            <v>0</v>
          </cell>
          <cell r="GY916">
            <v>0</v>
          </cell>
          <cell r="GZ916">
            <v>0</v>
          </cell>
        </row>
        <row r="917">
          <cell r="GT917">
            <v>0</v>
          </cell>
          <cell r="GU917">
            <v>0</v>
          </cell>
          <cell r="GV917">
            <v>0</v>
          </cell>
          <cell r="GW917">
            <v>0</v>
          </cell>
          <cell r="GX917">
            <v>0</v>
          </cell>
          <cell r="GY917">
            <v>0</v>
          </cell>
          <cell r="GZ917">
            <v>0</v>
          </cell>
        </row>
        <row r="918">
          <cell r="GT918">
            <v>0</v>
          </cell>
          <cell r="GU918">
            <v>0</v>
          </cell>
          <cell r="GV918">
            <v>0</v>
          </cell>
          <cell r="GW918">
            <v>0</v>
          </cell>
          <cell r="GX918">
            <v>0</v>
          </cell>
          <cell r="GY918">
            <v>0</v>
          </cell>
          <cell r="GZ918">
            <v>0</v>
          </cell>
        </row>
        <row r="919">
          <cell r="GT919">
            <v>0</v>
          </cell>
          <cell r="GU919">
            <v>0</v>
          </cell>
          <cell r="GV919">
            <v>0</v>
          </cell>
          <cell r="GW919">
            <v>0</v>
          </cell>
          <cell r="GX919">
            <v>0</v>
          </cell>
          <cell r="GY919">
            <v>0</v>
          </cell>
          <cell r="GZ919">
            <v>0</v>
          </cell>
        </row>
        <row r="920">
          <cell r="GT920">
            <v>0</v>
          </cell>
          <cell r="GU920">
            <v>0</v>
          </cell>
          <cell r="GV920">
            <v>0</v>
          </cell>
          <cell r="GW920">
            <v>0</v>
          </cell>
          <cell r="GX920">
            <v>0</v>
          </cell>
          <cell r="GY920">
            <v>0</v>
          </cell>
          <cell r="GZ920">
            <v>0</v>
          </cell>
        </row>
        <row r="921">
          <cell r="GT921">
            <v>0</v>
          </cell>
          <cell r="GU921">
            <v>0</v>
          </cell>
          <cell r="GV921">
            <v>0</v>
          </cell>
          <cell r="GW921">
            <v>0</v>
          </cell>
          <cell r="GX921">
            <v>0</v>
          </cell>
          <cell r="GY921">
            <v>0</v>
          </cell>
          <cell r="GZ921">
            <v>0</v>
          </cell>
        </row>
        <row r="922">
          <cell r="GT922">
            <v>0</v>
          </cell>
          <cell r="GU922">
            <v>0</v>
          </cell>
          <cell r="GV922">
            <v>0</v>
          </cell>
          <cell r="GW922">
            <v>0</v>
          </cell>
          <cell r="GX922">
            <v>0</v>
          </cell>
          <cell r="GY922">
            <v>0</v>
          </cell>
          <cell r="GZ922">
            <v>0</v>
          </cell>
        </row>
        <row r="923">
          <cell r="GT923">
            <v>0</v>
          </cell>
          <cell r="GU923">
            <v>0</v>
          </cell>
          <cell r="GV923">
            <v>0</v>
          </cell>
          <cell r="GW923">
            <v>0</v>
          </cell>
          <cell r="GX923">
            <v>0</v>
          </cell>
          <cell r="GY923">
            <v>0</v>
          </cell>
          <cell r="GZ923">
            <v>0</v>
          </cell>
        </row>
        <row r="924">
          <cell r="GT924">
            <v>0</v>
          </cell>
          <cell r="GU924">
            <v>0</v>
          </cell>
          <cell r="GV924">
            <v>0</v>
          </cell>
          <cell r="GW924">
            <v>0</v>
          </cell>
          <cell r="GX924">
            <v>0</v>
          </cell>
          <cell r="GY924">
            <v>0</v>
          </cell>
          <cell r="GZ924">
            <v>0</v>
          </cell>
        </row>
        <row r="925">
          <cell r="GT925">
            <v>0</v>
          </cell>
          <cell r="GU925">
            <v>0</v>
          </cell>
          <cell r="GV925">
            <v>0</v>
          </cell>
          <cell r="GW925">
            <v>0</v>
          </cell>
          <cell r="GX925">
            <v>0</v>
          </cell>
          <cell r="GY925">
            <v>0</v>
          </cell>
          <cell r="GZ925">
            <v>0</v>
          </cell>
        </row>
        <row r="926">
          <cell r="GT926">
            <v>0</v>
          </cell>
          <cell r="GU926">
            <v>0</v>
          </cell>
          <cell r="GV926">
            <v>0</v>
          </cell>
          <cell r="GW926">
            <v>0</v>
          </cell>
          <cell r="GX926">
            <v>0</v>
          </cell>
          <cell r="GY926">
            <v>0</v>
          </cell>
          <cell r="GZ926">
            <v>0</v>
          </cell>
        </row>
        <row r="927">
          <cell r="GT927">
            <v>0</v>
          </cell>
          <cell r="GU927">
            <v>0</v>
          </cell>
          <cell r="GV927">
            <v>0</v>
          </cell>
          <cell r="GW927">
            <v>0</v>
          </cell>
          <cell r="GX927">
            <v>0</v>
          </cell>
          <cell r="GY927">
            <v>0</v>
          </cell>
          <cell r="GZ927">
            <v>0</v>
          </cell>
        </row>
        <row r="928">
          <cell r="GT928">
            <v>0</v>
          </cell>
          <cell r="GU928">
            <v>0</v>
          </cell>
          <cell r="GV928">
            <v>0</v>
          </cell>
          <cell r="GW928">
            <v>0</v>
          </cell>
          <cell r="GX928">
            <v>0</v>
          </cell>
          <cell r="GY928">
            <v>0</v>
          </cell>
          <cell r="GZ928">
            <v>0</v>
          </cell>
        </row>
        <row r="929">
          <cell r="GT929">
            <v>0</v>
          </cell>
          <cell r="GU929">
            <v>0</v>
          </cell>
          <cell r="GV929">
            <v>0</v>
          </cell>
          <cell r="GW929">
            <v>0</v>
          </cell>
          <cell r="GX929">
            <v>0</v>
          </cell>
          <cell r="GY929">
            <v>0</v>
          </cell>
          <cell r="GZ929">
            <v>0</v>
          </cell>
        </row>
        <row r="930">
          <cell r="GT930">
            <v>0</v>
          </cell>
          <cell r="GU930">
            <v>0</v>
          </cell>
          <cell r="GV930">
            <v>0</v>
          </cell>
          <cell r="GW930">
            <v>0</v>
          </cell>
          <cell r="GX930">
            <v>0</v>
          </cell>
          <cell r="GY930">
            <v>0</v>
          </cell>
          <cell r="GZ930">
            <v>0</v>
          </cell>
        </row>
        <row r="931">
          <cell r="GT931">
            <v>0</v>
          </cell>
          <cell r="GU931">
            <v>0</v>
          </cell>
          <cell r="GV931">
            <v>0</v>
          </cell>
          <cell r="GW931">
            <v>0</v>
          </cell>
          <cell r="GX931">
            <v>0</v>
          </cell>
          <cell r="GY931">
            <v>0</v>
          </cell>
          <cell r="GZ931">
            <v>0</v>
          </cell>
        </row>
        <row r="932">
          <cell r="GT932">
            <v>0</v>
          </cell>
          <cell r="GU932">
            <v>0</v>
          </cell>
          <cell r="GV932">
            <v>0</v>
          </cell>
          <cell r="GW932">
            <v>0</v>
          </cell>
          <cell r="GX932">
            <v>0</v>
          </cell>
          <cell r="GY932">
            <v>0</v>
          </cell>
          <cell r="GZ932">
            <v>0</v>
          </cell>
        </row>
        <row r="933">
          <cell r="GT933">
            <v>0</v>
          </cell>
          <cell r="GU933">
            <v>0</v>
          </cell>
          <cell r="GV933">
            <v>0</v>
          </cell>
          <cell r="GW933">
            <v>0</v>
          </cell>
          <cell r="GX933">
            <v>0</v>
          </cell>
          <cell r="GY933">
            <v>0</v>
          </cell>
          <cell r="GZ933">
            <v>0</v>
          </cell>
        </row>
        <row r="934">
          <cell r="GT934">
            <v>0</v>
          </cell>
          <cell r="GU934">
            <v>0</v>
          </cell>
          <cell r="GV934">
            <v>0</v>
          </cell>
          <cell r="GW934">
            <v>0</v>
          </cell>
          <cell r="GX934">
            <v>0</v>
          </cell>
          <cell r="GY934">
            <v>0</v>
          </cell>
          <cell r="GZ934">
            <v>0</v>
          </cell>
        </row>
        <row r="935">
          <cell r="GT935">
            <v>0</v>
          </cell>
          <cell r="GU935">
            <v>0</v>
          </cell>
          <cell r="GV935">
            <v>0</v>
          </cell>
          <cell r="GW935">
            <v>0</v>
          </cell>
          <cell r="GX935">
            <v>0</v>
          </cell>
          <cell r="GY935">
            <v>0</v>
          </cell>
          <cell r="GZ935">
            <v>0</v>
          </cell>
        </row>
        <row r="936">
          <cell r="GT936">
            <v>0</v>
          </cell>
          <cell r="GU936">
            <v>0</v>
          </cell>
          <cell r="GV936">
            <v>0</v>
          </cell>
          <cell r="GW936">
            <v>0</v>
          </cell>
          <cell r="GX936">
            <v>0</v>
          </cell>
          <cell r="GY936">
            <v>0</v>
          </cell>
          <cell r="GZ936">
            <v>0</v>
          </cell>
        </row>
        <row r="937">
          <cell r="GT937">
            <v>0</v>
          </cell>
          <cell r="GU937">
            <v>0</v>
          </cell>
          <cell r="GV937">
            <v>0</v>
          </cell>
          <cell r="GW937">
            <v>0</v>
          </cell>
          <cell r="GX937">
            <v>0</v>
          </cell>
          <cell r="GY937">
            <v>0</v>
          </cell>
          <cell r="GZ937">
            <v>0</v>
          </cell>
        </row>
        <row r="938">
          <cell r="GT938">
            <v>0</v>
          </cell>
          <cell r="GU938">
            <v>0</v>
          </cell>
          <cell r="GV938">
            <v>0</v>
          </cell>
          <cell r="GW938">
            <v>0</v>
          </cell>
          <cell r="GX938">
            <v>0</v>
          </cell>
          <cell r="GY938">
            <v>0</v>
          </cell>
          <cell r="GZ938">
            <v>0</v>
          </cell>
        </row>
        <row r="939">
          <cell r="GT939">
            <v>0</v>
          </cell>
          <cell r="GU939">
            <v>0</v>
          </cell>
          <cell r="GV939">
            <v>0</v>
          </cell>
          <cell r="GW939">
            <v>0</v>
          </cell>
          <cell r="GX939">
            <v>0</v>
          </cell>
          <cell r="GY939">
            <v>0</v>
          </cell>
          <cell r="GZ939">
            <v>0</v>
          </cell>
        </row>
        <row r="940">
          <cell r="GT940">
            <v>0</v>
          </cell>
          <cell r="GU940">
            <v>0</v>
          </cell>
          <cell r="GV940">
            <v>0</v>
          </cell>
          <cell r="GW940">
            <v>0</v>
          </cell>
          <cell r="GX940">
            <v>0</v>
          </cell>
          <cell r="GY940">
            <v>0</v>
          </cell>
          <cell r="GZ940">
            <v>0</v>
          </cell>
        </row>
        <row r="941">
          <cell r="GT941">
            <v>0</v>
          </cell>
          <cell r="GU941">
            <v>0</v>
          </cell>
          <cell r="GV941">
            <v>0</v>
          </cell>
          <cell r="GW941">
            <v>0</v>
          </cell>
          <cell r="GX941">
            <v>0</v>
          </cell>
          <cell r="GY941">
            <v>0</v>
          </cell>
          <cell r="GZ941">
            <v>0</v>
          </cell>
        </row>
        <row r="942">
          <cell r="GT942">
            <v>0</v>
          </cell>
          <cell r="GU942">
            <v>0</v>
          </cell>
          <cell r="GV942">
            <v>0</v>
          </cell>
          <cell r="GW942">
            <v>0</v>
          </cell>
          <cell r="GX942">
            <v>0</v>
          </cell>
          <cell r="GY942">
            <v>0</v>
          </cell>
          <cell r="GZ942">
            <v>0</v>
          </cell>
        </row>
        <row r="943">
          <cell r="GT943">
            <v>0</v>
          </cell>
          <cell r="GU943">
            <v>0</v>
          </cell>
          <cell r="GV943">
            <v>0</v>
          </cell>
          <cell r="GW943">
            <v>0</v>
          </cell>
          <cell r="GX943">
            <v>0</v>
          </cell>
          <cell r="GY943">
            <v>0</v>
          </cell>
          <cell r="GZ943">
            <v>0</v>
          </cell>
        </row>
        <row r="944">
          <cell r="GT944">
            <v>0</v>
          </cell>
          <cell r="GU944">
            <v>0</v>
          </cell>
          <cell r="GV944">
            <v>0</v>
          </cell>
          <cell r="GW944">
            <v>0</v>
          </cell>
          <cell r="GX944">
            <v>0</v>
          </cell>
          <cell r="GY944">
            <v>0</v>
          </cell>
          <cell r="GZ944">
            <v>0</v>
          </cell>
        </row>
        <row r="945">
          <cell r="GT945">
            <v>0</v>
          </cell>
          <cell r="GU945">
            <v>0</v>
          </cell>
          <cell r="GV945">
            <v>0</v>
          </cell>
          <cell r="GW945">
            <v>0</v>
          </cell>
          <cell r="GX945">
            <v>0</v>
          </cell>
          <cell r="GY945">
            <v>0</v>
          </cell>
          <cell r="GZ945">
            <v>0</v>
          </cell>
        </row>
        <row r="946">
          <cell r="GT946">
            <v>0</v>
          </cell>
          <cell r="GU946">
            <v>0</v>
          </cell>
          <cell r="GV946">
            <v>0</v>
          </cell>
          <cell r="GW946">
            <v>0</v>
          </cell>
          <cell r="GX946">
            <v>0</v>
          </cell>
          <cell r="GY946">
            <v>0</v>
          </cell>
          <cell r="GZ946">
            <v>0</v>
          </cell>
        </row>
        <row r="947">
          <cell r="GT947">
            <v>0</v>
          </cell>
          <cell r="GU947">
            <v>0</v>
          </cell>
          <cell r="GV947">
            <v>0</v>
          </cell>
          <cell r="GW947">
            <v>0</v>
          </cell>
          <cell r="GX947">
            <v>0</v>
          </cell>
          <cell r="GY947">
            <v>0</v>
          </cell>
          <cell r="GZ947">
            <v>0</v>
          </cell>
        </row>
        <row r="948">
          <cell r="GT948">
            <v>0</v>
          </cell>
          <cell r="GU948">
            <v>0</v>
          </cell>
          <cell r="GV948">
            <v>0</v>
          </cell>
          <cell r="GW948">
            <v>0</v>
          </cell>
          <cell r="GX948">
            <v>0</v>
          </cell>
          <cell r="GY948">
            <v>0</v>
          </cell>
          <cell r="GZ948">
            <v>0</v>
          </cell>
        </row>
        <row r="949">
          <cell r="GT949">
            <v>0</v>
          </cell>
          <cell r="GU949">
            <v>0</v>
          </cell>
          <cell r="GV949">
            <v>0</v>
          </cell>
          <cell r="GW949">
            <v>0</v>
          </cell>
          <cell r="GX949">
            <v>0</v>
          </cell>
          <cell r="GY949">
            <v>0</v>
          </cell>
          <cell r="GZ949">
            <v>0</v>
          </cell>
        </row>
        <row r="950">
          <cell r="GT950">
            <v>0</v>
          </cell>
          <cell r="GU950">
            <v>0</v>
          </cell>
          <cell r="GV950">
            <v>0</v>
          </cell>
          <cell r="GW950">
            <v>0</v>
          </cell>
          <cell r="GX950">
            <v>0</v>
          </cell>
          <cell r="GY950">
            <v>0</v>
          </cell>
          <cell r="GZ950">
            <v>0</v>
          </cell>
        </row>
        <row r="951">
          <cell r="GT951">
            <v>0</v>
          </cell>
          <cell r="GU951">
            <v>0</v>
          </cell>
          <cell r="GV951">
            <v>0</v>
          </cell>
          <cell r="GW951">
            <v>0</v>
          </cell>
          <cell r="GX951">
            <v>0</v>
          </cell>
          <cell r="GY951">
            <v>0</v>
          </cell>
          <cell r="GZ951">
            <v>0</v>
          </cell>
        </row>
        <row r="952">
          <cell r="GT952">
            <v>0</v>
          </cell>
          <cell r="GU952">
            <v>0</v>
          </cell>
          <cell r="GV952">
            <v>0</v>
          </cell>
          <cell r="GW952">
            <v>0</v>
          </cell>
          <cell r="GX952">
            <v>0</v>
          </cell>
          <cell r="GY952">
            <v>0</v>
          </cell>
          <cell r="GZ952">
            <v>0</v>
          </cell>
        </row>
        <row r="953">
          <cell r="GT953">
            <v>0</v>
          </cell>
          <cell r="GU953">
            <v>0</v>
          </cell>
          <cell r="GV953">
            <v>0</v>
          </cell>
          <cell r="GW953">
            <v>0</v>
          </cell>
          <cell r="GX953">
            <v>0</v>
          </cell>
          <cell r="GY953">
            <v>0</v>
          </cell>
          <cell r="GZ953">
            <v>0</v>
          </cell>
        </row>
        <row r="954">
          <cell r="GT954">
            <v>0</v>
          </cell>
          <cell r="GU954">
            <v>0</v>
          </cell>
          <cell r="GV954">
            <v>0</v>
          </cell>
          <cell r="GW954">
            <v>0</v>
          </cell>
          <cell r="GX954">
            <v>0</v>
          </cell>
          <cell r="GY954">
            <v>0</v>
          </cell>
          <cell r="GZ954">
            <v>0</v>
          </cell>
        </row>
        <row r="955">
          <cell r="GT955">
            <v>0</v>
          </cell>
          <cell r="GU955">
            <v>0</v>
          </cell>
          <cell r="GV955">
            <v>0</v>
          </cell>
          <cell r="GW955">
            <v>0</v>
          </cell>
          <cell r="GX955">
            <v>0</v>
          </cell>
          <cell r="GY955">
            <v>0</v>
          </cell>
          <cell r="GZ955">
            <v>0</v>
          </cell>
        </row>
        <row r="956">
          <cell r="GT956">
            <v>0</v>
          </cell>
          <cell r="GU956">
            <v>0</v>
          </cell>
          <cell r="GV956">
            <v>0</v>
          </cell>
          <cell r="GW956">
            <v>0</v>
          </cell>
          <cell r="GX956">
            <v>0</v>
          </cell>
          <cell r="GY956">
            <v>0</v>
          </cell>
          <cell r="GZ956">
            <v>0</v>
          </cell>
        </row>
        <row r="957">
          <cell r="GT957">
            <v>0</v>
          </cell>
          <cell r="GU957">
            <v>0</v>
          </cell>
          <cell r="GV957">
            <v>0</v>
          </cell>
          <cell r="GW957">
            <v>0</v>
          </cell>
          <cell r="GX957">
            <v>0</v>
          </cell>
          <cell r="GY957">
            <v>0</v>
          </cell>
          <cell r="GZ957">
            <v>0</v>
          </cell>
        </row>
        <row r="958">
          <cell r="GT958">
            <v>0</v>
          </cell>
          <cell r="GU958">
            <v>0</v>
          </cell>
          <cell r="GV958">
            <v>0</v>
          </cell>
          <cell r="GW958">
            <v>0</v>
          </cell>
          <cell r="GX958">
            <v>0</v>
          </cell>
          <cell r="GY958">
            <v>0</v>
          </cell>
          <cell r="GZ958">
            <v>0</v>
          </cell>
        </row>
        <row r="959">
          <cell r="GT959">
            <v>0</v>
          </cell>
          <cell r="GU959">
            <v>0</v>
          </cell>
          <cell r="GV959">
            <v>0</v>
          </cell>
          <cell r="GW959">
            <v>0</v>
          </cell>
          <cell r="GX959">
            <v>0</v>
          </cell>
          <cell r="GY959">
            <v>0</v>
          </cell>
          <cell r="GZ959">
            <v>0</v>
          </cell>
        </row>
        <row r="960">
          <cell r="GT960">
            <v>0</v>
          </cell>
          <cell r="GU960">
            <v>0</v>
          </cell>
          <cell r="GV960">
            <v>0</v>
          </cell>
          <cell r="GW960">
            <v>0</v>
          </cell>
          <cell r="GX960">
            <v>0</v>
          </cell>
          <cell r="GY960">
            <v>0</v>
          </cell>
          <cell r="GZ960">
            <v>0</v>
          </cell>
        </row>
        <row r="961">
          <cell r="GT961">
            <v>0</v>
          </cell>
          <cell r="GU961">
            <v>0</v>
          </cell>
          <cell r="GV961">
            <v>0</v>
          </cell>
          <cell r="GW961">
            <v>0</v>
          </cell>
          <cell r="GX961">
            <v>0</v>
          </cell>
          <cell r="GY961">
            <v>0</v>
          </cell>
          <cell r="GZ961">
            <v>0</v>
          </cell>
        </row>
        <row r="962">
          <cell r="GT962">
            <v>0</v>
          </cell>
          <cell r="GU962">
            <v>0</v>
          </cell>
          <cell r="GV962">
            <v>0</v>
          </cell>
          <cell r="GW962">
            <v>0</v>
          </cell>
          <cell r="GX962">
            <v>0</v>
          </cell>
          <cell r="GY962">
            <v>0</v>
          </cell>
          <cell r="GZ962">
            <v>0</v>
          </cell>
        </row>
        <row r="963">
          <cell r="GT963">
            <v>0</v>
          </cell>
          <cell r="GU963">
            <v>0</v>
          </cell>
          <cell r="GV963">
            <v>0</v>
          </cell>
          <cell r="GW963">
            <v>0</v>
          </cell>
          <cell r="GX963">
            <v>0</v>
          </cell>
          <cell r="GY963">
            <v>0</v>
          </cell>
          <cell r="GZ963">
            <v>0</v>
          </cell>
        </row>
        <row r="964">
          <cell r="GT964">
            <v>0</v>
          </cell>
          <cell r="GU964">
            <v>0</v>
          </cell>
          <cell r="GV964">
            <v>0</v>
          </cell>
          <cell r="GW964">
            <v>0</v>
          </cell>
          <cell r="GX964">
            <v>0</v>
          </cell>
          <cell r="GY964">
            <v>0</v>
          </cell>
          <cell r="GZ964">
            <v>0</v>
          </cell>
        </row>
        <row r="965">
          <cell r="GT965">
            <v>0</v>
          </cell>
          <cell r="GU965">
            <v>0</v>
          </cell>
          <cell r="GV965">
            <v>0</v>
          </cell>
          <cell r="GW965">
            <v>0</v>
          </cell>
          <cell r="GX965">
            <v>0</v>
          </cell>
          <cell r="GY965">
            <v>0</v>
          </cell>
          <cell r="GZ965">
            <v>0</v>
          </cell>
        </row>
        <row r="966">
          <cell r="GT966">
            <v>0</v>
          </cell>
          <cell r="GU966">
            <v>0</v>
          </cell>
          <cell r="GV966">
            <v>0</v>
          </cell>
          <cell r="GW966">
            <v>0</v>
          </cell>
          <cell r="GX966">
            <v>0</v>
          </cell>
          <cell r="GY966">
            <v>0</v>
          </cell>
          <cell r="GZ966">
            <v>0</v>
          </cell>
        </row>
        <row r="967">
          <cell r="GT967">
            <v>0</v>
          </cell>
          <cell r="GU967">
            <v>0</v>
          </cell>
          <cell r="GV967">
            <v>0</v>
          </cell>
          <cell r="GW967">
            <v>0</v>
          </cell>
          <cell r="GX967">
            <v>0</v>
          </cell>
          <cell r="GY967">
            <v>0</v>
          </cell>
          <cell r="GZ967">
            <v>0</v>
          </cell>
        </row>
        <row r="968">
          <cell r="GT968">
            <v>0</v>
          </cell>
          <cell r="GU968">
            <v>0</v>
          </cell>
          <cell r="GV968">
            <v>0</v>
          </cell>
          <cell r="GW968">
            <v>0</v>
          </cell>
          <cell r="GX968">
            <v>0</v>
          </cell>
          <cell r="GY968">
            <v>0</v>
          </cell>
          <cell r="GZ968">
            <v>0</v>
          </cell>
        </row>
        <row r="969">
          <cell r="GT969">
            <v>0</v>
          </cell>
          <cell r="GU969">
            <v>0</v>
          </cell>
          <cell r="GV969">
            <v>0</v>
          </cell>
          <cell r="GW969">
            <v>0</v>
          </cell>
          <cell r="GX969">
            <v>0</v>
          </cell>
          <cell r="GY969">
            <v>0</v>
          </cell>
          <cell r="GZ969">
            <v>0</v>
          </cell>
        </row>
        <row r="970">
          <cell r="GT970">
            <v>0</v>
          </cell>
          <cell r="GU970">
            <v>0</v>
          </cell>
          <cell r="GV970">
            <v>0</v>
          </cell>
          <cell r="GW970">
            <v>0</v>
          </cell>
          <cell r="GX970">
            <v>0</v>
          </cell>
          <cell r="GY970">
            <v>0</v>
          </cell>
          <cell r="GZ970">
            <v>0</v>
          </cell>
        </row>
        <row r="971">
          <cell r="GT971">
            <v>0</v>
          </cell>
          <cell r="GU971">
            <v>0</v>
          </cell>
          <cell r="GV971">
            <v>0</v>
          </cell>
          <cell r="GW971">
            <v>0</v>
          </cell>
          <cell r="GX971">
            <v>0</v>
          </cell>
          <cell r="GY971">
            <v>0</v>
          </cell>
          <cell r="GZ971">
            <v>0</v>
          </cell>
        </row>
        <row r="972">
          <cell r="GT972">
            <v>0</v>
          </cell>
          <cell r="GU972">
            <v>0</v>
          </cell>
          <cell r="GV972">
            <v>0</v>
          </cell>
          <cell r="GW972">
            <v>0</v>
          </cell>
          <cell r="GX972">
            <v>0</v>
          </cell>
          <cell r="GY972">
            <v>0</v>
          </cell>
          <cell r="GZ972">
            <v>0</v>
          </cell>
        </row>
        <row r="973">
          <cell r="GT973">
            <v>0</v>
          </cell>
          <cell r="GU973">
            <v>0</v>
          </cell>
          <cell r="GV973">
            <v>0</v>
          </cell>
          <cell r="GW973">
            <v>0</v>
          </cell>
          <cell r="GX973">
            <v>0</v>
          </cell>
          <cell r="GY973">
            <v>0</v>
          </cell>
          <cell r="GZ973">
            <v>0</v>
          </cell>
        </row>
        <row r="974">
          <cell r="GT974">
            <v>0</v>
          </cell>
          <cell r="GU974">
            <v>0</v>
          </cell>
          <cell r="GV974">
            <v>0</v>
          </cell>
          <cell r="GW974">
            <v>0</v>
          </cell>
          <cell r="GX974">
            <v>0</v>
          </cell>
          <cell r="GY974">
            <v>0</v>
          </cell>
          <cell r="GZ974">
            <v>0</v>
          </cell>
        </row>
        <row r="975">
          <cell r="GT975">
            <v>0</v>
          </cell>
          <cell r="GU975">
            <v>0</v>
          </cell>
          <cell r="GV975">
            <v>0</v>
          </cell>
          <cell r="GW975">
            <v>0</v>
          </cell>
          <cell r="GX975">
            <v>0</v>
          </cell>
          <cell r="GY975">
            <v>0</v>
          </cell>
          <cell r="GZ975">
            <v>0</v>
          </cell>
        </row>
        <row r="976">
          <cell r="GT976">
            <v>0</v>
          </cell>
          <cell r="GU976">
            <v>0</v>
          </cell>
          <cell r="GV976">
            <v>0</v>
          </cell>
          <cell r="GW976">
            <v>0</v>
          </cell>
          <cell r="GX976">
            <v>0</v>
          </cell>
          <cell r="GY976">
            <v>0</v>
          </cell>
          <cell r="GZ976">
            <v>0</v>
          </cell>
        </row>
        <row r="977">
          <cell r="GT977">
            <v>0</v>
          </cell>
          <cell r="GU977">
            <v>0</v>
          </cell>
          <cell r="GV977">
            <v>0</v>
          </cell>
          <cell r="GW977">
            <v>0</v>
          </cell>
          <cell r="GX977">
            <v>0</v>
          </cell>
          <cell r="GY977">
            <v>0</v>
          </cell>
          <cell r="GZ977">
            <v>0</v>
          </cell>
        </row>
        <row r="978">
          <cell r="GT978">
            <v>0</v>
          </cell>
          <cell r="GU978">
            <v>0</v>
          </cell>
          <cell r="GV978">
            <v>0</v>
          </cell>
          <cell r="GW978">
            <v>0</v>
          </cell>
          <cell r="GX978">
            <v>0</v>
          </cell>
          <cell r="GY978">
            <v>0</v>
          </cell>
          <cell r="GZ978">
            <v>0</v>
          </cell>
        </row>
        <row r="979">
          <cell r="GT979">
            <v>0</v>
          </cell>
          <cell r="GU979">
            <v>0</v>
          </cell>
          <cell r="GV979">
            <v>0</v>
          </cell>
          <cell r="GW979">
            <v>0</v>
          </cell>
          <cell r="GX979">
            <v>0</v>
          </cell>
          <cell r="GY979">
            <v>0</v>
          </cell>
          <cell r="GZ979">
            <v>0</v>
          </cell>
        </row>
        <row r="980">
          <cell r="GT980">
            <v>0</v>
          </cell>
          <cell r="GU980">
            <v>0</v>
          </cell>
          <cell r="GV980">
            <v>0</v>
          </cell>
          <cell r="GW980">
            <v>0</v>
          </cell>
          <cell r="GX980">
            <v>0</v>
          </cell>
          <cell r="GY980">
            <v>0</v>
          </cell>
          <cell r="GZ980">
            <v>0</v>
          </cell>
        </row>
        <row r="981">
          <cell r="GT981">
            <v>0</v>
          </cell>
          <cell r="GU981">
            <v>0</v>
          </cell>
          <cell r="GV981">
            <v>0</v>
          </cell>
          <cell r="GW981">
            <v>0</v>
          </cell>
          <cell r="GX981">
            <v>0</v>
          </cell>
          <cell r="GY981">
            <v>0</v>
          </cell>
          <cell r="GZ981">
            <v>0</v>
          </cell>
        </row>
        <row r="982">
          <cell r="GT982">
            <v>0</v>
          </cell>
          <cell r="GU982">
            <v>0</v>
          </cell>
          <cell r="GV982">
            <v>0</v>
          </cell>
          <cell r="GW982">
            <v>0</v>
          </cell>
          <cell r="GX982">
            <v>0</v>
          </cell>
          <cell r="GY982">
            <v>0</v>
          </cell>
          <cell r="GZ982">
            <v>0</v>
          </cell>
        </row>
        <row r="983">
          <cell r="GT983">
            <v>0</v>
          </cell>
          <cell r="GU983">
            <v>0</v>
          </cell>
          <cell r="GV983">
            <v>0</v>
          </cell>
          <cell r="GW983">
            <v>0</v>
          </cell>
          <cell r="GX983">
            <v>0</v>
          </cell>
          <cell r="GY983">
            <v>0</v>
          </cell>
          <cell r="GZ983">
            <v>0</v>
          </cell>
        </row>
        <row r="984">
          <cell r="GT984">
            <v>0</v>
          </cell>
          <cell r="GU984">
            <v>0</v>
          </cell>
          <cell r="GV984">
            <v>0</v>
          </cell>
          <cell r="GW984">
            <v>0</v>
          </cell>
          <cell r="GX984">
            <v>0</v>
          </cell>
          <cell r="GY984">
            <v>0</v>
          </cell>
          <cell r="GZ984">
            <v>0</v>
          </cell>
        </row>
        <row r="985">
          <cell r="GT985">
            <v>0</v>
          </cell>
          <cell r="GU985">
            <v>0</v>
          </cell>
          <cell r="GV985">
            <v>0</v>
          </cell>
          <cell r="GW985">
            <v>0</v>
          </cell>
          <cell r="GX985">
            <v>0</v>
          </cell>
          <cell r="GY985">
            <v>0</v>
          </cell>
          <cell r="GZ985">
            <v>0</v>
          </cell>
        </row>
        <row r="986">
          <cell r="GT986">
            <v>0</v>
          </cell>
          <cell r="GU986">
            <v>0</v>
          </cell>
          <cell r="GV986">
            <v>0</v>
          </cell>
          <cell r="GW986">
            <v>0</v>
          </cell>
          <cell r="GX986">
            <v>0</v>
          </cell>
          <cell r="GY986">
            <v>0</v>
          </cell>
          <cell r="GZ986">
            <v>0</v>
          </cell>
        </row>
        <row r="987">
          <cell r="GT987">
            <v>0</v>
          </cell>
          <cell r="GU987">
            <v>0</v>
          </cell>
          <cell r="GV987">
            <v>0</v>
          </cell>
          <cell r="GW987">
            <v>0</v>
          </cell>
          <cell r="GX987">
            <v>0</v>
          </cell>
          <cell r="GY987">
            <v>0</v>
          </cell>
          <cell r="GZ987">
            <v>0</v>
          </cell>
        </row>
        <row r="988">
          <cell r="GT988">
            <v>0</v>
          </cell>
          <cell r="GU988">
            <v>0</v>
          </cell>
          <cell r="GV988">
            <v>0</v>
          </cell>
          <cell r="GW988">
            <v>0</v>
          </cell>
          <cell r="GX988">
            <v>0</v>
          </cell>
          <cell r="GY988">
            <v>0</v>
          </cell>
          <cell r="GZ988">
            <v>0</v>
          </cell>
        </row>
        <row r="989">
          <cell r="GT989">
            <v>0</v>
          </cell>
          <cell r="GU989">
            <v>0</v>
          </cell>
          <cell r="GV989">
            <v>0</v>
          </cell>
          <cell r="GW989">
            <v>0</v>
          </cell>
          <cell r="GX989">
            <v>0</v>
          </cell>
          <cell r="GY989">
            <v>0</v>
          </cell>
          <cell r="GZ989">
            <v>0</v>
          </cell>
        </row>
        <row r="990">
          <cell r="GT990">
            <v>0</v>
          </cell>
          <cell r="GU990">
            <v>0</v>
          </cell>
          <cell r="GV990">
            <v>0</v>
          </cell>
          <cell r="GW990">
            <v>0</v>
          </cell>
          <cell r="GX990">
            <v>0</v>
          </cell>
          <cell r="GY990">
            <v>0</v>
          </cell>
          <cell r="GZ990">
            <v>0</v>
          </cell>
        </row>
        <row r="991">
          <cell r="GT991">
            <v>0</v>
          </cell>
          <cell r="GU991">
            <v>0</v>
          </cell>
          <cell r="GV991">
            <v>0</v>
          </cell>
          <cell r="GW991">
            <v>0</v>
          </cell>
          <cell r="GX991">
            <v>0</v>
          </cell>
          <cell r="GY991">
            <v>0</v>
          </cell>
          <cell r="GZ991">
            <v>0</v>
          </cell>
        </row>
        <row r="992">
          <cell r="GT992">
            <v>0</v>
          </cell>
          <cell r="GU992">
            <v>0</v>
          </cell>
          <cell r="GV992">
            <v>0</v>
          </cell>
          <cell r="GW992">
            <v>0</v>
          </cell>
          <cell r="GX992">
            <v>0</v>
          </cell>
          <cell r="GY992">
            <v>0</v>
          </cell>
          <cell r="GZ992">
            <v>0</v>
          </cell>
        </row>
        <row r="993">
          <cell r="GT993">
            <v>0</v>
          </cell>
          <cell r="GU993">
            <v>0</v>
          </cell>
          <cell r="GV993">
            <v>0</v>
          </cell>
          <cell r="GW993">
            <v>0</v>
          </cell>
          <cell r="GX993">
            <v>0</v>
          </cell>
          <cell r="GY993">
            <v>0</v>
          </cell>
          <cell r="GZ993">
            <v>0</v>
          </cell>
        </row>
        <row r="994">
          <cell r="GT994">
            <v>0</v>
          </cell>
          <cell r="GU994">
            <v>0</v>
          </cell>
          <cell r="GV994">
            <v>0</v>
          </cell>
          <cell r="GW994">
            <v>0</v>
          </cell>
          <cell r="GX994">
            <v>0</v>
          </cell>
          <cell r="GY994">
            <v>0</v>
          </cell>
          <cell r="GZ994">
            <v>0</v>
          </cell>
        </row>
        <row r="995">
          <cell r="GT995">
            <v>0</v>
          </cell>
          <cell r="GU995">
            <v>0</v>
          </cell>
          <cell r="GV995">
            <v>0</v>
          </cell>
          <cell r="GW995">
            <v>0</v>
          </cell>
          <cell r="GX995">
            <v>0</v>
          </cell>
          <cell r="GY995">
            <v>0</v>
          </cell>
          <cell r="GZ995">
            <v>0</v>
          </cell>
        </row>
        <row r="996">
          <cell r="GT996">
            <v>0</v>
          </cell>
          <cell r="GU996">
            <v>0</v>
          </cell>
          <cell r="GV996">
            <v>0</v>
          </cell>
          <cell r="GW996">
            <v>0</v>
          </cell>
          <cell r="GX996">
            <v>0</v>
          </cell>
          <cell r="GY996">
            <v>0</v>
          </cell>
          <cell r="GZ996">
            <v>0</v>
          </cell>
        </row>
        <row r="997">
          <cell r="GT997">
            <v>0</v>
          </cell>
          <cell r="GU997">
            <v>0</v>
          </cell>
          <cell r="GV997">
            <v>0</v>
          </cell>
          <cell r="GW997">
            <v>0</v>
          </cell>
          <cell r="GX997">
            <v>0</v>
          </cell>
          <cell r="GY997">
            <v>0</v>
          </cell>
          <cell r="GZ997">
            <v>0</v>
          </cell>
        </row>
        <row r="998">
          <cell r="GT998">
            <v>0</v>
          </cell>
          <cell r="GU998">
            <v>0</v>
          </cell>
          <cell r="GV998">
            <v>0</v>
          </cell>
          <cell r="GW998">
            <v>0</v>
          </cell>
          <cell r="GX998">
            <v>0</v>
          </cell>
          <cell r="GY998">
            <v>0</v>
          </cell>
          <cell r="GZ998">
            <v>0</v>
          </cell>
        </row>
        <row r="999">
          <cell r="GT999">
            <v>0</v>
          </cell>
          <cell r="GU999">
            <v>0</v>
          </cell>
          <cell r="GV999">
            <v>0</v>
          </cell>
          <cell r="GW999">
            <v>0</v>
          </cell>
          <cell r="GX999">
            <v>0</v>
          </cell>
          <cell r="GY999">
            <v>0</v>
          </cell>
          <cell r="GZ999">
            <v>0</v>
          </cell>
        </row>
        <row r="1000">
          <cell r="GT1000">
            <v>0</v>
          </cell>
          <cell r="GU1000">
            <v>0</v>
          </cell>
          <cell r="GV1000">
            <v>0</v>
          </cell>
          <cell r="GW1000">
            <v>0</v>
          </cell>
          <cell r="GX1000">
            <v>0</v>
          </cell>
          <cell r="GY1000">
            <v>0</v>
          </cell>
          <cell r="GZ1000">
            <v>0</v>
          </cell>
        </row>
        <row r="1001">
          <cell r="GT1001">
            <v>0</v>
          </cell>
          <cell r="GU1001">
            <v>0</v>
          </cell>
          <cell r="GV1001">
            <v>0</v>
          </cell>
          <cell r="GW1001">
            <v>0</v>
          </cell>
          <cell r="GX1001">
            <v>0</v>
          </cell>
          <cell r="GY1001">
            <v>0</v>
          </cell>
          <cell r="GZ1001">
            <v>0</v>
          </cell>
        </row>
        <row r="1002">
          <cell r="GT1002">
            <v>0</v>
          </cell>
          <cell r="GU1002">
            <v>0</v>
          </cell>
          <cell r="GV1002">
            <v>0</v>
          </cell>
          <cell r="GW1002">
            <v>0</v>
          </cell>
          <cell r="GX1002">
            <v>0</v>
          </cell>
          <cell r="GY1002">
            <v>0</v>
          </cell>
          <cell r="GZ1002">
            <v>0</v>
          </cell>
        </row>
        <row r="1003">
          <cell r="GT1003">
            <v>0</v>
          </cell>
          <cell r="GU1003">
            <v>0</v>
          </cell>
          <cell r="GV1003">
            <v>0</v>
          </cell>
          <cell r="GW1003">
            <v>0</v>
          </cell>
          <cell r="GX1003">
            <v>0</v>
          </cell>
          <cell r="GY1003">
            <v>0</v>
          </cell>
          <cell r="GZ1003">
            <v>0</v>
          </cell>
        </row>
        <row r="1004">
          <cell r="GT1004">
            <v>0</v>
          </cell>
          <cell r="GU1004">
            <v>0</v>
          </cell>
          <cell r="GV1004">
            <v>0</v>
          </cell>
          <cell r="GW1004">
            <v>0</v>
          </cell>
          <cell r="GX1004">
            <v>0</v>
          </cell>
          <cell r="GY1004">
            <v>0</v>
          </cell>
          <cell r="GZ1004">
            <v>0</v>
          </cell>
        </row>
        <row r="1005">
          <cell r="GT1005">
            <v>0</v>
          </cell>
          <cell r="GU1005">
            <v>0</v>
          </cell>
          <cell r="GV1005">
            <v>0</v>
          </cell>
          <cell r="GW1005">
            <v>0</v>
          </cell>
          <cell r="GX1005">
            <v>0</v>
          </cell>
          <cell r="GY1005">
            <v>0</v>
          </cell>
          <cell r="GZ1005">
            <v>0</v>
          </cell>
        </row>
        <row r="1006">
          <cell r="GT1006">
            <v>0</v>
          </cell>
          <cell r="GU1006">
            <v>0</v>
          </cell>
          <cell r="GV1006">
            <v>0</v>
          </cell>
          <cell r="GW1006">
            <v>0</v>
          </cell>
          <cell r="GX1006">
            <v>0</v>
          </cell>
          <cell r="GY1006">
            <v>0</v>
          </cell>
          <cell r="GZ1006">
            <v>0</v>
          </cell>
        </row>
        <row r="1007">
          <cell r="GT1007">
            <v>0</v>
          </cell>
          <cell r="GU1007">
            <v>0</v>
          </cell>
          <cell r="GV1007">
            <v>0</v>
          </cell>
          <cell r="GW1007">
            <v>0</v>
          </cell>
          <cell r="GX1007">
            <v>0</v>
          </cell>
          <cell r="GY1007">
            <v>0</v>
          </cell>
          <cell r="GZ1007">
            <v>0</v>
          </cell>
        </row>
        <row r="1008">
          <cell r="GT1008">
            <v>0</v>
          </cell>
          <cell r="GU1008">
            <v>0</v>
          </cell>
          <cell r="GV1008">
            <v>0</v>
          </cell>
          <cell r="GW1008">
            <v>0</v>
          </cell>
          <cell r="GX1008">
            <v>0</v>
          </cell>
          <cell r="GY1008">
            <v>0</v>
          </cell>
          <cell r="GZ1008">
            <v>0</v>
          </cell>
        </row>
        <row r="1009">
          <cell r="GT1009">
            <v>0</v>
          </cell>
          <cell r="GU1009">
            <v>0</v>
          </cell>
          <cell r="GV1009">
            <v>0</v>
          </cell>
          <cell r="GW1009">
            <v>0</v>
          </cell>
          <cell r="GX1009">
            <v>0</v>
          </cell>
          <cell r="GY1009">
            <v>0</v>
          </cell>
          <cell r="GZ1009">
            <v>0</v>
          </cell>
        </row>
        <row r="1010">
          <cell r="GT1010">
            <v>0</v>
          </cell>
          <cell r="GU1010">
            <v>0</v>
          </cell>
          <cell r="GV1010">
            <v>0</v>
          </cell>
          <cell r="GW1010">
            <v>0</v>
          </cell>
          <cell r="GX1010">
            <v>0</v>
          </cell>
          <cell r="GY1010">
            <v>0</v>
          </cell>
          <cell r="GZ1010">
            <v>0</v>
          </cell>
        </row>
        <row r="1011">
          <cell r="GT1011">
            <v>0</v>
          </cell>
          <cell r="GU1011">
            <v>0</v>
          </cell>
          <cell r="GV1011">
            <v>0</v>
          </cell>
          <cell r="GW1011">
            <v>0</v>
          </cell>
          <cell r="GX1011">
            <v>0</v>
          </cell>
          <cell r="GY1011">
            <v>0</v>
          </cell>
          <cell r="GZ1011">
            <v>0</v>
          </cell>
        </row>
        <row r="1012">
          <cell r="GT1012">
            <v>0</v>
          </cell>
          <cell r="GU1012">
            <v>0</v>
          </cell>
          <cell r="GV1012">
            <v>0</v>
          </cell>
          <cell r="GW1012">
            <v>0</v>
          </cell>
          <cell r="GX1012">
            <v>0</v>
          </cell>
          <cell r="GY1012">
            <v>0</v>
          </cell>
          <cell r="GZ1012">
            <v>0</v>
          </cell>
        </row>
        <row r="1013">
          <cell r="GT1013">
            <v>0</v>
          </cell>
          <cell r="GU1013">
            <v>0</v>
          </cell>
          <cell r="GV1013">
            <v>0</v>
          </cell>
          <cell r="GW1013">
            <v>0</v>
          </cell>
          <cell r="GX1013">
            <v>0</v>
          </cell>
          <cell r="GY1013">
            <v>0</v>
          </cell>
          <cell r="GZ1013">
            <v>0</v>
          </cell>
        </row>
        <row r="1014">
          <cell r="GT1014">
            <v>0</v>
          </cell>
          <cell r="GU1014">
            <v>0</v>
          </cell>
          <cell r="GV1014">
            <v>0</v>
          </cell>
          <cell r="GW1014">
            <v>0</v>
          </cell>
          <cell r="GX1014">
            <v>0</v>
          </cell>
          <cell r="GY1014">
            <v>0</v>
          </cell>
          <cell r="GZ1014">
            <v>0</v>
          </cell>
        </row>
        <row r="1015">
          <cell r="GT1015">
            <v>0</v>
          </cell>
          <cell r="GU1015">
            <v>0</v>
          </cell>
          <cell r="GV1015">
            <v>0</v>
          </cell>
          <cell r="GW1015">
            <v>0</v>
          </cell>
          <cell r="GX1015">
            <v>0</v>
          </cell>
          <cell r="GY1015">
            <v>0</v>
          </cell>
          <cell r="GZ1015">
            <v>0</v>
          </cell>
        </row>
        <row r="1016">
          <cell r="GT1016">
            <v>0</v>
          </cell>
          <cell r="GU1016">
            <v>0</v>
          </cell>
          <cell r="GV1016">
            <v>0</v>
          </cell>
          <cell r="GW1016">
            <v>0</v>
          </cell>
          <cell r="GX1016">
            <v>0</v>
          </cell>
          <cell r="GY1016">
            <v>0</v>
          </cell>
          <cell r="GZ1016">
            <v>0</v>
          </cell>
        </row>
        <row r="1017">
          <cell r="GT1017">
            <v>0</v>
          </cell>
          <cell r="GU1017">
            <v>0</v>
          </cell>
          <cell r="GV1017">
            <v>0</v>
          </cell>
          <cell r="GW1017">
            <v>0</v>
          </cell>
          <cell r="GX1017">
            <v>0</v>
          </cell>
          <cell r="GY1017">
            <v>0</v>
          </cell>
          <cell r="GZ1017">
            <v>0</v>
          </cell>
        </row>
        <row r="1018">
          <cell r="GT1018">
            <v>0</v>
          </cell>
          <cell r="GU1018">
            <v>0</v>
          </cell>
          <cell r="GV1018">
            <v>0</v>
          </cell>
          <cell r="GW1018">
            <v>0</v>
          </cell>
          <cell r="GX1018">
            <v>0</v>
          </cell>
          <cell r="GY1018">
            <v>0</v>
          </cell>
          <cell r="GZ1018">
            <v>0</v>
          </cell>
        </row>
        <row r="1019">
          <cell r="GT1019">
            <v>0</v>
          </cell>
          <cell r="GU1019">
            <v>0</v>
          </cell>
          <cell r="GV1019">
            <v>0</v>
          </cell>
          <cell r="GW1019">
            <v>0</v>
          </cell>
          <cell r="GX1019">
            <v>0</v>
          </cell>
          <cell r="GY1019">
            <v>0</v>
          </cell>
          <cell r="GZ1019">
            <v>0</v>
          </cell>
        </row>
        <row r="1020">
          <cell r="GT1020">
            <v>0</v>
          </cell>
          <cell r="GU1020">
            <v>0</v>
          </cell>
          <cell r="GV1020">
            <v>0</v>
          </cell>
          <cell r="GW1020">
            <v>0</v>
          </cell>
          <cell r="GX1020">
            <v>0</v>
          </cell>
          <cell r="GY1020">
            <v>0</v>
          </cell>
          <cell r="GZ1020">
            <v>0</v>
          </cell>
        </row>
        <row r="1021">
          <cell r="GT1021">
            <v>0</v>
          </cell>
          <cell r="GU1021">
            <v>0</v>
          </cell>
          <cell r="GV1021">
            <v>0</v>
          </cell>
          <cell r="GW1021">
            <v>0</v>
          </cell>
          <cell r="GX1021">
            <v>0</v>
          </cell>
          <cell r="GY1021">
            <v>0</v>
          </cell>
          <cell r="GZ1021">
            <v>0</v>
          </cell>
        </row>
        <row r="1022">
          <cell r="GT1022">
            <v>0</v>
          </cell>
          <cell r="GU1022">
            <v>0</v>
          </cell>
          <cell r="GV1022">
            <v>0</v>
          </cell>
          <cell r="GW1022">
            <v>0</v>
          </cell>
          <cell r="GX1022">
            <v>0</v>
          </cell>
          <cell r="GY1022">
            <v>0</v>
          </cell>
          <cell r="GZ1022">
            <v>0</v>
          </cell>
        </row>
        <row r="1023">
          <cell r="GT1023">
            <v>0</v>
          </cell>
          <cell r="GU1023">
            <v>0</v>
          </cell>
          <cell r="GV1023">
            <v>0</v>
          </cell>
          <cell r="GW1023">
            <v>0</v>
          </cell>
          <cell r="GX1023">
            <v>0</v>
          </cell>
          <cell r="GY1023">
            <v>0</v>
          </cell>
          <cell r="GZ1023">
            <v>0</v>
          </cell>
        </row>
        <row r="1024">
          <cell r="GT1024">
            <v>0</v>
          </cell>
          <cell r="GU1024">
            <v>0</v>
          </cell>
          <cell r="GV1024">
            <v>0</v>
          </cell>
          <cell r="GW1024">
            <v>0</v>
          </cell>
          <cell r="GX1024">
            <v>0</v>
          </cell>
          <cell r="GY1024">
            <v>0</v>
          </cell>
          <cell r="GZ1024">
            <v>0</v>
          </cell>
        </row>
        <row r="1025">
          <cell r="GT1025">
            <v>0</v>
          </cell>
          <cell r="GU1025">
            <v>0</v>
          </cell>
          <cell r="GV1025">
            <v>0</v>
          </cell>
          <cell r="GW1025">
            <v>0</v>
          </cell>
          <cell r="GX1025">
            <v>0</v>
          </cell>
          <cell r="GY1025">
            <v>0</v>
          </cell>
          <cell r="GZ1025">
            <v>0</v>
          </cell>
        </row>
        <row r="1026">
          <cell r="GT1026">
            <v>0</v>
          </cell>
          <cell r="GU1026">
            <v>0</v>
          </cell>
          <cell r="GV1026">
            <v>0</v>
          </cell>
          <cell r="GW1026">
            <v>0</v>
          </cell>
          <cell r="GX1026">
            <v>0</v>
          </cell>
          <cell r="GY1026">
            <v>0</v>
          </cell>
          <cell r="GZ1026">
            <v>0</v>
          </cell>
        </row>
        <row r="1027">
          <cell r="GT1027">
            <v>0</v>
          </cell>
          <cell r="GU1027">
            <v>0</v>
          </cell>
          <cell r="GV1027">
            <v>0</v>
          </cell>
          <cell r="GW1027">
            <v>0</v>
          </cell>
          <cell r="GX1027">
            <v>0</v>
          </cell>
          <cell r="GY1027">
            <v>0</v>
          </cell>
          <cell r="GZ1027">
            <v>0</v>
          </cell>
        </row>
        <row r="1028">
          <cell r="GT1028">
            <v>0</v>
          </cell>
          <cell r="GU1028">
            <v>0</v>
          </cell>
          <cell r="GV1028">
            <v>0</v>
          </cell>
          <cell r="GW1028">
            <v>0</v>
          </cell>
          <cell r="GX1028">
            <v>0</v>
          </cell>
          <cell r="GY1028">
            <v>0</v>
          </cell>
          <cell r="GZ1028">
            <v>0</v>
          </cell>
        </row>
        <row r="1029">
          <cell r="GT1029">
            <v>0</v>
          </cell>
          <cell r="GU1029">
            <v>0</v>
          </cell>
          <cell r="GV1029">
            <v>0</v>
          </cell>
          <cell r="GW1029">
            <v>0</v>
          </cell>
          <cell r="GX1029">
            <v>0</v>
          </cell>
          <cell r="GY1029">
            <v>0</v>
          </cell>
          <cell r="GZ1029">
            <v>0</v>
          </cell>
        </row>
        <row r="1030">
          <cell r="GT1030">
            <v>0</v>
          </cell>
          <cell r="GU1030">
            <v>0</v>
          </cell>
          <cell r="GV1030">
            <v>0</v>
          </cell>
          <cell r="GW1030">
            <v>0</v>
          </cell>
          <cell r="GX1030">
            <v>0</v>
          </cell>
          <cell r="GY1030">
            <v>0</v>
          </cell>
          <cell r="GZ1030">
            <v>0</v>
          </cell>
        </row>
        <row r="1031">
          <cell r="GT1031">
            <v>0</v>
          </cell>
          <cell r="GU1031">
            <v>0</v>
          </cell>
          <cell r="GV1031">
            <v>0</v>
          </cell>
          <cell r="GW1031">
            <v>0</v>
          </cell>
          <cell r="GX1031">
            <v>0</v>
          </cell>
          <cell r="GY1031">
            <v>0</v>
          </cell>
          <cell r="GZ1031">
            <v>0</v>
          </cell>
        </row>
        <row r="1032">
          <cell r="GT1032">
            <v>0</v>
          </cell>
          <cell r="GU1032">
            <v>0</v>
          </cell>
          <cell r="GV1032">
            <v>0</v>
          </cell>
          <cell r="GW1032">
            <v>0</v>
          </cell>
          <cell r="GX1032">
            <v>0</v>
          </cell>
          <cell r="GY1032">
            <v>0</v>
          </cell>
          <cell r="GZ1032">
            <v>0</v>
          </cell>
        </row>
        <row r="1033">
          <cell r="GT1033">
            <v>0</v>
          </cell>
          <cell r="GU1033">
            <v>0</v>
          </cell>
          <cell r="GV1033">
            <v>0</v>
          </cell>
          <cell r="GW1033">
            <v>0</v>
          </cell>
          <cell r="GX1033">
            <v>0</v>
          </cell>
          <cell r="GY1033">
            <v>0</v>
          </cell>
          <cell r="GZ1033">
            <v>0</v>
          </cell>
        </row>
        <row r="1034">
          <cell r="GT1034">
            <v>0</v>
          </cell>
          <cell r="GU1034">
            <v>0</v>
          </cell>
          <cell r="GV1034">
            <v>0</v>
          </cell>
          <cell r="GW1034">
            <v>0</v>
          </cell>
          <cell r="GX1034">
            <v>0</v>
          </cell>
          <cell r="GY1034">
            <v>0</v>
          </cell>
          <cell r="GZ1034">
            <v>0</v>
          </cell>
        </row>
        <row r="1035">
          <cell r="GT1035">
            <v>0</v>
          </cell>
          <cell r="GU1035">
            <v>0</v>
          </cell>
          <cell r="GV1035">
            <v>0</v>
          </cell>
          <cell r="GW1035">
            <v>0</v>
          </cell>
          <cell r="GX1035">
            <v>0</v>
          </cell>
          <cell r="GY1035">
            <v>0</v>
          </cell>
          <cell r="GZ1035">
            <v>0</v>
          </cell>
        </row>
        <row r="1036">
          <cell r="GT1036">
            <v>0</v>
          </cell>
          <cell r="GU1036">
            <v>0</v>
          </cell>
          <cell r="GV1036">
            <v>0</v>
          </cell>
          <cell r="GW1036">
            <v>0</v>
          </cell>
          <cell r="GX1036">
            <v>0</v>
          </cell>
          <cell r="GY1036">
            <v>0</v>
          </cell>
          <cell r="GZ1036">
            <v>0</v>
          </cell>
        </row>
        <row r="1037">
          <cell r="GT1037">
            <v>0</v>
          </cell>
          <cell r="GU1037">
            <v>0</v>
          </cell>
          <cell r="GV1037">
            <v>0</v>
          </cell>
          <cell r="GW1037">
            <v>0</v>
          </cell>
          <cell r="GX1037">
            <v>0</v>
          </cell>
          <cell r="GY1037">
            <v>0</v>
          </cell>
          <cell r="GZ1037">
            <v>0</v>
          </cell>
        </row>
        <row r="1038">
          <cell r="GT1038">
            <v>0</v>
          </cell>
          <cell r="GU1038">
            <v>0</v>
          </cell>
          <cell r="GV1038">
            <v>0</v>
          </cell>
          <cell r="GW1038">
            <v>0</v>
          </cell>
          <cell r="GX1038">
            <v>0</v>
          </cell>
          <cell r="GY1038">
            <v>0</v>
          </cell>
          <cell r="GZ1038">
            <v>0</v>
          </cell>
        </row>
        <row r="1039">
          <cell r="GT1039">
            <v>0</v>
          </cell>
          <cell r="GU1039">
            <v>0</v>
          </cell>
          <cell r="GV1039">
            <v>0</v>
          </cell>
          <cell r="GW1039">
            <v>0</v>
          </cell>
          <cell r="GX1039">
            <v>0</v>
          </cell>
          <cell r="GY1039">
            <v>0</v>
          </cell>
          <cell r="GZ1039">
            <v>0</v>
          </cell>
        </row>
        <row r="1040">
          <cell r="GT1040">
            <v>0</v>
          </cell>
          <cell r="GU1040">
            <v>0</v>
          </cell>
          <cell r="GV1040">
            <v>0</v>
          </cell>
          <cell r="GW1040">
            <v>0</v>
          </cell>
          <cell r="GX1040">
            <v>0</v>
          </cell>
          <cell r="GY1040">
            <v>0</v>
          </cell>
          <cell r="GZ1040">
            <v>0</v>
          </cell>
        </row>
        <row r="1041">
          <cell r="GT1041">
            <v>0</v>
          </cell>
          <cell r="GU1041">
            <v>0</v>
          </cell>
          <cell r="GV1041">
            <v>0</v>
          </cell>
          <cell r="GW1041">
            <v>0</v>
          </cell>
          <cell r="GX1041">
            <v>0</v>
          </cell>
          <cell r="GY1041">
            <v>0</v>
          </cell>
          <cell r="GZ1041">
            <v>0</v>
          </cell>
        </row>
        <row r="1042">
          <cell r="GT1042">
            <v>0</v>
          </cell>
          <cell r="GU1042">
            <v>0</v>
          </cell>
          <cell r="GV1042">
            <v>0</v>
          </cell>
          <cell r="GW1042">
            <v>0</v>
          </cell>
          <cell r="GX1042">
            <v>0</v>
          </cell>
          <cell r="GY1042">
            <v>0</v>
          </cell>
          <cell r="GZ1042">
            <v>0</v>
          </cell>
        </row>
        <row r="1043">
          <cell r="GT1043">
            <v>0</v>
          </cell>
          <cell r="GU1043">
            <v>0</v>
          </cell>
          <cell r="GV1043">
            <v>0</v>
          </cell>
          <cell r="GW1043">
            <v>0</v>
          </cell>
          <cell r="GX1043">
            <v>0</v>
          </cell>
          <cell r="GY1043">
            <v>0</v>
          </cell>
          <cell r="GZ1043">
            <v>0</v>
          </cell>
        </row>
        <row r="1044">
          <cell r="GT1044">
            <v>0</v>
          </cell>
          <cell r="GU1044">
            <v>0</v>
          </cell>
          <cell r="GV1044">
            <v>0</v>
          </cell>
          <cell r="GW1044">
            <v>0</v>
          </cell>
          <cell r="GX1044">
            <v>0</v>
          </cell>
          <cell r="GY1044">
            <v>0</v>
          </cell>
          <cell r="GZ1044">
            <v>0</v>
          </cell>
        </row>
        <row r="1045">
          <cell r="GT1045">
            <v>0</v>
          </cell>
          <cell r="GU1045">
            <v>0</v>
          </cell>
          <cell r="GV1045">
            <v>0</v>
          </cell>
          <cell r="GW1045">
            <v>0</v>
          </cell>
          <cell r="GX1045">
            <v>0</v>
          </cell>
          <cell r="GY1045">
            <v>0</v>
          </cell>
          <cell r="GZ1045">
            <v>0</v>
          </cell>
        </row>
        <row r="1046">
          <cell r="GT1046">
            <v>0</v>
          </cell>
          <cell r="GU1046">
            <v>0</v>
          </cell>
          <cell r="GV1046">
            <v>0</v>
          </cell>
          <cell r="GW1046">
            <v>0</v>
          </cell>
          <cell r="GX1046">
            <v>0</v>
          </cell>
          <cell r="GY1046">
            <v>0</v>
          </cell>
          <cell r="GZ1046">
            <v>0</v>
          </cell>
        </row>
        <row r="1047">
          <cell r="GT1047">
            <v>0</v>
          </cell>
          <cell r="GU1047">
            <v>0</v>
          </cell>
          <cell r="GV1047">
            <v>0</v>
          </cell>
          <cell r="GW1047">
            <v>0</v>
          </cell>
          <cell r="GX1047">
            <v>0</v>
          </cell>
          <cell r="GY1047">
            <v>0</v>
          </cell>
          <cell r="GZ1047">
            <v>0</v>
          </cell>
        </row>
        <row r="1048">
          <cell r="GT1048">
            <v>0</v>
          </cell>
          <cell r="GU1048">
            <v>0</v>
          </cell>
          <cell r="GV1048">
            <v>0</v>
          </cell>
          <cell r="GW1048">
            <v>0</v>
          </cell>
          <cell r="GX1048">
            <v>0</v>
          </cell>
          <cell r="GY1048">
            <v>0</v>
          </cell>
          <cell r="GZ1048">
            <v>0</v>
          </cell>
        </row>
        <row r="1049">
          <cell r="GT1049">
            <v>0</v>
          </cell>
          <cell r="GU1049">
            <v>0</v>
          </cell>
          <cell r="GV1049">
            <v>0</v>
          </cell>
          <cell r="GW1049">
            <v>0</v>
          </cell>
          <cell r="GX1049">
            <v>0</v>
          </cell>
          <cell r="GY1049">
            <v>0</v>
          </cell>
          <cell r="GZ1049">
            <v>0</v>
          </cell>
        </row>
        <row r="1050">
          <cell r="GT1050">
            <v>0</v>
          </cell>
          <cell r="GU1050">
            <v>0</v>
          </cell>
          <cell r="GV1050">
            <v>0</v>
          </cell>
          <cell r="GW1050">
            <v>0</v>
          </cell>
          <cell r="GX1050">
            <v>0</v>
          </cell>
          <cell r="GY1050">
            <v>0</v>
          </cell>
          <cell r="GZ1050">
            <v>0</v>
          </cell>
        </row>
        <row r="1051">
          <cell r="GT1051">
            <v>0</v>
          </cell>
          <cell r="GU1051">
            <v>0</v>
          </cell>
          <cell r="GV1051">
            <v>0</v>
          </cell>
          <cell r="GW1051">
            <v>0</v>
          </cell>
          <cell r="GX1051">
            <v>0</v>
          </cell>
          <cell r="GY1051">
            <v>0</v>
          </cell>
          <cell r="GZ1051">
            <v>0</v>
          </cell>
        </row>
        <row r="1052">
          <cell r="GT1052">
            <v>0</v>
          </cell>
          <cell r="GU1052">
            <v>0</v>
          </cell>
          <cell r="GV1052">
            <v>0</v>
          </cell>
          <cell r="GW1052">
            <v>0</v>
          </cell>
          <cell r="GX1052">
            <v>0</v>
          </cell>
          <cell r="GY1052">
            <v>0</v>
          </cell>
          <cell r="GZ1052">
            <v>0</v>
          </cell>
        </row>
        <row r="1053">
          <cell r="GT1053">
            <v>0</v>
          </cell>
          <cell r="GU1053">
            <v>0</v>
          </cell>
          <cell r="GV1053">
            <v>0</v>
          </cell>
          <cell r="GW1053">
            <v>0</v>
          </cell>
          <cell r="GX1053">
            <v>0</v>
          </cell>
          <cell r="GY1053">
            <v>0</v>
          </cell>
          <cell r="GZ10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back"/>
      <sheetName val="Sheet1"/>
      <sheetName val="sheet2"/>
      <sheetName val="原稿"/>
      <sheetName val="資料-9"/>
      <sheetName val="滋賀"/>
      <sheetName val="京都"/>
      <sheetName val="大阪"/>
      <sheetName val="兵庫"/>
      <sheetName val="姫路"/>
      <sheetName val="福井"/>
      <sheetName val="福知山"/>
      <sheetName val="豊岡"/>
      <sheetName val="奈良"/>
      <sheetName val="和歌山"/>
      <sheetName val="紀南"/>
      <sheetName val="工事計画箇所"/>
      <sheetName val="NDD004NV"/>
      <sheetName val="落石"/>
      <sheetName val="岩石"/>
      <sheetName val="Sheet3"/>
      <sheetName val="要対策【パスコ】"/>
      <sheetName val="要対策【パスコ】 (2)"/>
      <sheetName val="基礎情報"/>
      <sheetName val="様式③－１060113"/>
      <sheetName val="様式③－１060203"/>
      <sheetName val="総括表060123"/>
      <sheetName val="本要望　Ｈ１７目固定　様式③－２（最大）060123"/>
      <sheetName val="本要望　Ｈ１７目移動　様式③－２（最大）"/>
      <sheetName val="様式③－3"/>
      <sheetName val="資料２集計"/>
      <sheetName val="資料２"/>
      <sheetName val="路面集計"/>
      <sheetName val="資料２－１路面"/>
      <sheetName val="構造物集計"/>
      <sheetName val="資料２－１構造物"/>
      <sheetName val="交安施設集計"/>
      <sheetName val="資料２－１交安施設"/>
      <sheetName val="路肩法面集計"/>
      <sheetName val="資料２－１路肩法面等 "/>
      <sheetName val="巡回その他集計"/>
      <sheetName val="資料２－１その他"/>
      <sheetName val="直営集計"/>
      <sheetName val="基礎資料"/>
      <sheetName val="展開基礎表（説-6）"/>
    </sheetNames>
    <definedNames>
      <definedName name="Autoxx_Op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整理状況"/>
      <sheetName val="H20決定DB（沿環）"/>
      <sheetName val="H20決定DB"/>
      <sheetName val="経調1係"/>
      <sheetName val="経調2係"/>
      <sheetName val="経調3係"/>
      <sheetName val="防対室"/>
      <sheetName val="保全室"/>
      <sheetName val="地環課"/>
      <sheetName val="交安室"/>
      <sheetName val="環調室"/>
      <sheetName val="地調室"/>
      <sheetName val="路政課"/>
      <sheetName val="ITS"/>
      <sheetName val="省白パン用"/>
      <sheetName val="歩道"/>
      <sheetName val="生活幹線道路"/>
      <sheetName val="様式"/>
      <sheetName val="改築+沿環・結節点"/>
    </sheetNames>
    <sheetDataSet>
      <sheetData sheetId="0"/>
      <sheetData sheetId="1"/>
      <sheetData sheetId="2">
        <row r="439">
          <cell r="FN439" t="str">
            <v>三河港</v>
          </cell>
        </row>
        <row r="440">
          <cell r="FN440" t="str">
            <v>三河港</v>
          </cell>
        </row>
        <row r="441">
          <cell r="FN441" t="str">
            <v>三河港</v>
          </cell>
        </row>
        <row r="442">
          <cell r="FN442" t="str">
            <v>三河港</v>
          </cell>
        </row>
        <row r="443">
          <cell r="FN443" t="str">
            <v>三河港</v>
          </cell>
        </row>
        <row r="444">
          <cell r="FN444" t="str">
            <v>三河港</v>
          </cell>
        </row>
        <row r="447">
          <cell r="FN447" t="str">
            <v>三河港</v>
          </cell>
        </row>
        <row r="545">
          <cell r="FN545" t="str">
            <v>和歌山下津港</v>
          </cell>
        </row>
        <row r="546">
          <cell r="FN546" t="str">
            <v>和歌山下津港</v>
          </cell>
        </row>
        <row r="617">
          <cell r="FN617" t="str">
            <v>和歌山下津港</v>
          </cell>
        </row>
        <row r="618">
          <cell r="FN618" t="str">
            <v>和歌山下津港</v>
          </cell>
        </row>
        <row r="694">
          <cell r="FN694" t="str">
            <v>岩国港</v>
          </cell>
        </row>
        <row r="715">
          <cell r="FN715" t="str">
            <v>岩国港</v>
          </cell>
        </row>
        <row r="719">
          <cell r="FN719" t="str">
            <v>徳山下松港</v>
          </cell>
        </row>
        <row r="750">
          <cell r="FN750" t="str">
            <v>高知港</v>
          </cell>
        </row>
        <row r="752">
          <cell r="FN752" t="str">
            <v>今治港</v>
          </cell>
        </row>
        <row r="758">
          <cell r="FM758" t="str">
            <v>松山空港</v>
          </cell>
        </row>
        <row r="780">
          <cell r="FM780" t="str">
            <v>松山空港</v>
          </cell>
        </row>
        <row r="883">
          <cell r="FN883" t="str">
            <v>鹿児島港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原稿"/>
      <sheetName val="開発庁提出"/>
      <sheetName val="建設省登録（１回）"/>
      <sheetName val="建設省登録（２回）"/>
      <sheetName val="Sheet5"/>
      <sheetName val="Sheet6"/>
      <sheetName val="Sheet7"/>
      <sheetName val="H20決定DB"/>
      <sheetName val="基礎維持"/>
      <sheetName val="路線別"/>
    </sheetNames>
    <sheetDataSet>
      <sheetData sheetId="0">
        <row r="2">
          <cell r="A2">
            <v>1</v>
          </cell>
          <cell r="B2" t="str">
            <v>札幌</v>
          </cell>
        </row>
        <row r="3">
          <cell r="A3">
            <v>2</v>
          </cell>
          <cell r="B3" t="str">
            <v>小樽</v>
          </cell>
        </row>
        <row r="4">
          <cell r="A4">
            <v>3</v>
          </cell>
          <cell r="B4" t="str">
            <v>函館</v>
          </cell>
        </row>
        <row r="5">
          <cell r="A5">
            <v>4</v>
          </cell>
          <cell r="B5" t="str">
            <v>室蘭</v>
          </cell>
        </row>
        <row r="6">
          <cell r="A6">
            <v>5</v>
          </cell>
          <cell r="B6" t="str">
            <v>旭川</v>
          </cell>
        </row>
        <row r="7">
          <cell r="A7">
            <v>6</v>
          </cell>
          <cell r="B7" t="str">
            <v>留萌</v>
          </cell>
        </row>
        <row r="8">
          <cell r="A8">
            <v>7</v>
          </cell>
          <cell r="B8" t="str">
            <v>稚内</v>
          </cell>
        </row>
        <row r="9">
          <cell r="A9">
            <v>8</v>
          </cell>
          <cell r="B9" t="str">
            <v>網走</v>
          </cell>
        </row>
        <row r="10">
          <cell r="A10">
            <v>9</v>
          </cell>
          <cell r="B10" t="str">
            <v>帯広</v>
          </cell>
        </row>
        <row r="11">
          <cell r="A11">
            <v>10</v>
          </cell>
          <cell r="B11" t="str">
            <v>釧路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別ＤＢ "/>
      <sheetName val="工種コード表"/>
      <sheetName val="Sheet8"/>
    </sheetNames>
    <sheetDataSet>
      <sheetData sheetId="0"/>
      <sheetData sheetId="1">
        <row r="2">
          <cell r="A2" t="str">
            <v>工種</v>
          </cell>
          <cell r="B2">
            <v>0</v>
          </cell>
          <cell r="C2" t="str">
            <v>種別</v>
          </cell>
          <cell r="D2">
            <v>0</v>
          </cell>
          <cell r="E2" t="str">
            <v>細別</v>
          </cell>
          <cell r="F2">
            <v>0</v>
          </cell>
          <cell r="G2" t="str">
            <v>単位</v>
          </cell>
        </row>
        <row r="3">
          <cell r="A3">
            <v>1</v>
          </cell>
          <cell r="B3" t="str">
            <v>01歩道</v>
          </cell>
          <cell r="C3">
            <v>1</v>
          </cell>
          <cell r="D3" t="str">
            <v>新設</v>
          </cell>
          <cell r="E3">
            <v>0</v>
          </cell>
          <cell r="F3">
            <v>0</v>
          </cell>
          <cell r="G3" t="str">
            <v>ｋｍ</v>
          </cell>
        </row>
        <row r="4">
          <cell r="C4">
            <v>2</v>
          </cell>
          <cell r="D4" t="str">
            <v>既設拡幅等</v>
          </cell>
          <cell r="E4">
            <v>0</v>
          </cell>
          <cell r="F4">
            <v>0</v>
          </cell>
          <cell r="G4" t="str">
            <v>ｋｍ</v>
          </cell>
        </row>
        <row r="5">
          <cell r="A5">
            <v>2</v>
          </cell>
          <cell r="B5" t="str">
            <v>02自転車歩行車道</v>
          </cell>
          <cell r="C5">
            <v>3</v>
          </cell>
          <cell r="D5" t="str">
            <v>新設</v>
          </cell>
          <cell r="E5">
            <v>1</v>
          </cell>
          <cell r="F5" t="str">
            <v>自転車通行帯あり</v>
          </cell>
          <cell r="G5" t="str">
            <v>ｋｍ</v>
          </cell>
        </row>
        <row r="6">
          <cell r="E6">
            <v>2</v>
          </cell>
          <cell r="F6" t="str">
            <v>自転車通行帯なし</v>
          </cell>
          <cell r="G6" t="str">
            <v>ｋｍ</v>
          </cell>
        </row>
        <row r="7">
          <cell r="C7">
            <v>4</v>
          </cell>
          <cell r="D7" t="str">
            <v>既設拡幅等</v>
          </cell>
          <cell r="E7">
            <v>3</v>
          </cell>
          <cell r="F7" t="str">
            <v>自転車通行帯あり</v>
          </cell>
          <cell r="G7" t="str">
            <v>ｋｍ</v>
          </cell>
        </row>
        <row r="8">
          <cell r="E8">
            <v>4</v>
          </cell>
          <cell r="F8" t="str">
            <v>自転車通行帯なし</v>
          </cell>
          <cell r="G8" t="str">
            <v>ｋｍ</v>
          </cell>
        </row>
        <row r="9">
          <cell r="A9">
            <v>3</v>
          </cell>
          <cell r="B9" t="str">
            <v>03自転車道</v>
          </cell>
          <cell r="C9">
            <v>1</v>
          </cell>
          <cell r="D9" t="str">
            <v>新設</v>
          </cell>
          <cell r="E9">
            <v>0</v>
          </cell>
          <cell r="F9">
            <v>0</v>
          </cell>
          <cell r="G9" t="str">
            <v>ｋｍ</v>
          </cell>
        </row>
        <row r="10">
          <cell r="C10">
            <v>2</v>
          </cell>
          <cell r="D10" t="str">
            <v>既設拡幅等</v>
          </cell>
          <cell r="E10">
            <v>0</v>
          </cell>
          <cell r="F10">
            <v>0</v>
          </cell>
          <cell r="G10" t="str">
            <v>ｋｍ</v>
          </cell>
        </row>
        <row r="11">
          <cell r="A11">
            <v>4</v>
          </cell>
          <cell r="B11" t="str">
            <v>04横断歩道橋</v>
          </cell>
          <cell r="C11">
            <v>5</v>
          </cell>
          <cell r="D11" t="str">
            <v>スロープ・昇降機付き</v>
          </cell>
          <cell r="E11">
            <v>0</v>
          </cell>
          <cell r="F11">
            <v>0</v>
          </cell>
          <cell r="G11" t="str">
            <v>箇所</v>
          </cell>
        </row>
        <row r="12">
          <cell r="C12">
            <v>6</v>
          </cell>
          <cell r="D12" t="str">
            <v>その他</v>
          </cell>
          <cell r="E12">
            <v>0</v>
          </cell>
          <cell r="F12">
            <v>0</v>
          </cell>
          <cell r="G12" t="str">
            <v>箇所</v>
          </cell>
        </row>
        <row r="13">
          <cell r="A13">
            <v>5</v>
          </cell>
          <cell r="B13" t="str">
            <v>05横断地下道</v>
          </cell>
          <cell r="C13">
            <v>7</v>
          </cell>
          <cell r="D13" t="str">
            <v>スロープ・昇降機付き</v>
          </cell>
          <cell r="E13">
            <v>0</v>
          </cell>
          <cell r="F13">
            <v>0</v>
          </cell>
          <cell r="G13" t="str">
            <v>箇所</v>
          </cell>
        </row>
        <row r="14">
          <cell r="C14">
            <v>8</v>
          </cell>
          <cell r="D14" t="str">
            <v>その他</v>
          </cell>
          <cell r="E14">
            <v>0</v>
          </cell>
          <cell r="F14">
            <v>0</v>
          </cell>
          <cell r="G14" t="str">
            <v>箇所</v>
          </cell>
        </row>
        <row r="15">
          <cell r="A15">
            <v>6</v>
          </cell>
          <cell r="B15" t="str">
            <v>06中央帯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ｋｍ</v>
          </cell>
        </row>
        <row r="16">
          <cell r="A16">
            <v>7</v>
          </cell>
          <cell r="B16" t="str">
            <v>07交差点改良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箇所</v>
          </cell>
        </row>
        <row r="17">
          <cell r="A17">
            <v>8</v>
          </cell>
          <cell r="B17" t="str">
            <v>08視距改良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箇所</v>
          </cell>
        </row>
        <row r="18">
          <cell r="A18">
            <v>9</v>
          </cell>
          <cell r="B18" t="str">
            <v>09車両停車帯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箇所</v>
          </cell>
        </row>
        <row r="19">
          <cell r="A19">
            <v>10</v>
          </cell>
          <cell r="B19" t="str">
            <v>10路肩改良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ｋｍ</v>
          </cell>
        </row>
        <row r="20">
          <cell r="A20">
            <v>11</v>
          </cell>
          <cell r="B20" t="str">
            <v>11登坂車線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ｋｍ</v>
          </cell>
        </row>
        <row r="21">
          <cell r="A21">
            <v>12</v>
          </cell>
          <cell r="B21" t="str">
            <v>12付加車線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ｋｍ</v>
          </cell>
        </row>
        <row r="22">
          <cell r="A22">
            <v>13</v>
          </cell>
          <cell r="B22" t="str">
            <v>13道路照明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基</v>
          </cell>
        </row>
        <row r="23">
          <cell r="A23">
            <v>14</v>
          </cell>
          <cell r="B23" t="str">
            <v>14防護柵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ｋｍ</v>
          </cell>
        </row>
        <row r="24">
          <cell r="A24">
            <v>15</v>
          </cell>
          <cell r="B24" t="str">
            <v>15道路標識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本</v>
          </cell>
        </row>
        <row r="25">
          <cell r="A25">
            <v>16</v>
          </cell>
          <cell r="B25" t="str">
            <v>16区画線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ｋｍ</v>
          </cell>
        </row>
        <row r="26">
          <cell r="A26">
            <v>17</v>
          </cell>
          <cell r="B26" t="str">
            <v>17視線誘導標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本</v>
          </cell>
        </row>
        <row r="27">
          <cell r="A27">
            <v>18</v>
          </cell>
          <cell r="B27" t="str">
            <v>18道路反射鏡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本</v>
          </cell>
        </row>
        <row r="28">
          <cell r="A28">
            <v>19</v>
          </cell>
          <cell r="B28" t="str">
            <v>19自転車駐車場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箇所</v>
          </cell>
        </row>
        <row r="29">
          <cell r="A29">
            <v>20</v>
          </cell>
          <cell r="B29" t="str">
            <v>20情報機器</v>
          </cell>
          <cell r="C29">
            <v>9</v>
          </cell>
          <cell r="D29" t="str">
            <v>情報提供機器</v>
          </cell>
          <cell r="E29">
            <v>5</v>
          </cell>
          <cell r="F29" t="str">
            <v>道の駅情報化</v>
          </cell>
          <cell r="G29" t="str">
            <v>箇所</v>
          </cell>
        </row>
        <row r="30">
          <cell r="E30">
            <v>6</v>
          </cell>
          <cell r="F30" t="str">
            <v>対向車接近表示</v>
          </cell>
          <cell r="G30" t="str">
            <v>箇所</v>
          </cell>
        </row>
        <row r="31">
          <cell r="E31">
            <v>7</v>
          </cell>
          <cell r="F31" t="str">
            <v>携帯電話等</v>
          </cell>
          <cell r="G31" t="str">
            <v>箇所</v>
          </cell>
        </row>
        <row r="32">
          <cell r="E32">
            <v>8</v>
          </cell>
          <cell r="F32" t="str">
            <v>K-cosmos</v>
          </cell>
          <cell r="G32" t="str">
            <v>箇所</v>
          </cell>
        </row>
        <row r="33">
          <cell r="E33">
            <v>9</v>
          </cell>
          <cell r="F33" t="str">
            <v>AM</v>
          </cell>
          <cell r="G33" t="str">
            <v>箇所</v>
          </cell>
        </row>
        <row r="34">
          <cell r="E34">
            <v>10</v>
          </cell>
          <cell r="F34" t="str">
            <v>FM</v>
          </cell>
          <cell r="G34" t="str">
            <v>箇所</v>
          </cell>
        </row>
        <row r="35">
          <cell r="E35">
            <v>11</v>
          </cell>
          <cell r="F35" t="str">
            <v>情報コンセント</v>
          </cell>
          <cell r="G35" t="str">
            <v>基</v>
          </cell>
        </row>
        <row r="36">
          <cell r="E36">
            <v>12</v>
          </cell>
          <cell r="F36" t="str">
            <v>情報提供板</v>
          </cell>
          <cell r="G36" t="str">
            <v>基</v>
          </cell>
        </row>
        <row r="37">
          <cell r="E37">
            <v>13</v>
          </cell>
          <cell r="F37" t="str">
            <v>駐車場案内システム</v>
          </cell>
          <cell r="G37" t="str">
            <v>基</v>
          </cell>
        </row>
        <row r="38">
          <cell r="E38">
            <v>14</v>
          </cell>
          <cell r="F38" t="str">
            <v>その他</v>
          </cell>
          <cell r="G38" t="str">
            <v>基</v>
          </cell>
        </row>
        <row r="39">
          <cell r="E39">
            <v>15</v>
          </cell>
          <cell r="F39" t="str">
            <v>21ＶＩＣＳ</v>
          </cell>
          <cell r="G39" t="str">
            <v>基</v>
          </cell>
        </row>
        <row r="40">
          <cell r="C40">
            <v>10</v>
          </cell>
          <cell r="D40" t="str">
            <v>情報ハイウエイ</v>
          </cell>
          <cell r="E40">
            <v>16</v>
          </cell>
          <cell r="F40" t="str">
            <v>光ファイバー</v>
          </cell>
          <cell r="G40" t="str">
            <v>ｋｍ</v>
          </cell>
        </row>
        <row r="41">
          <cell r="E41">
            <v>17</v>
          </cell>
          <cell r="F41" t="str">
            <v>ネットワーク整備(2.4G)</v>
          </cell>
          <cell r="G41" t="str">
            <v>事務所</v>
          </cell>
        </row>
        <row r="42">
          <cell r="C42">
            <v>11</v>
          </cell>
          <cell r="D42" t="str">
            <v>情報収集器機</v>
          </cell>
          <cell r="E42">
            <v>18</v>
          </cell>
          <cell r="F42" t="str">
            <v>ＩTV</v>
          </cell>
          <cell r="G42" t="str">
            <v>基</v>
          </cell>
        </row>
        <row r="43">
          <cell r="E43">
            <v>19</v>
          </cell>
          <cell r="F43" t="str">
            <v>気温計</v>
          </cell>
          <cell r="G43" t="str">
            <v>基</v>
          </cell>
        </row>
        <row r="44">
          <cell r="E44">
            <v>20</v>
          </cell>
          <cell r="F44" t="str">
            <v>凍結計</v>
          </cell>
          <cell r="G44" t="str">
            <v>基</v>
          </cell>
        </row>
        <row r="45">
          <cell r="E45">
            <v>21</v>
          </cell>
          <cell r="F45" t="str">
            <v>積雪計</v>
          </cell>
          <cell r="G45" t="str">
            <v>基</v>
          </cell>
        </row>
        <row r="46">
          <cell r="E46">
            <v>22</v>
          </cell>
          <cell r="F46" t="str">
            <v>風向風速計</v>
          </cell>
          <cell r="G46" t="str">
            <v>基</v>
          </cell>
        </row>
        <row r="47">
          <cell r="E47">
            <v>23</v>
          </cell>
          <cell r="F47" t="str">
            <v>視程計</v>
          </cell>
          <cell r="G47" t="str">
            <v>基</v>
          </cell>
        </row>
        <row r="48">
          <cell r="E48">
            <v>24</v>
          </cell>
          <cell r="F48" t="str">
            <v>総合気象観測計</v>
          </cell>
          <cell r="G48" t="str">
            <v>基</v>
          </cell>
        </row>
        <row r="49">
          <cell r="E49">
            <v>25</v>
          </cell>
          <cell r="F49" t="str">
            <v>路温計</v>
          </cell>
          <cell r="G49" t="str">
            <v>基</v>
          </cell>
        </row>
        <row r="50">
          <cell r="E50">
            <v>26</v>
          </cell>
          <cell r="F50" t="str">
            <v>その他機器</v>
          </cell>
          <cell r="G50" t="str">
            <v>基</v>
          </cell>
        </row>
        <row r="51">
          <cell r="A51">
            <v>21</v>
          </cell>
          <cell r="B51" t="str">
            <v>21地点標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本</v>
          </cell>
        </row>
        <row r="52">
          <cell r="A52">
            <v>22</v>
          </cell>
          <cell r="B52" t="str">
            <v>22地下駐車場</v>
          </cell>
          <cell r="C52">
            <v>0</v>
          </cell>
          <cell r="D52">
            <v>0</v>
          </cell>
          <cell r="E52">
            <v>0</v>
          </cell>
          <cell r="F52" t="str">
            <v>名称入力</v>
          </cell>
          <cell r="G52" t="str">
            <v>箇所</v>
          </cell>
        </row>
        <row r="53">
          <cell r="A53">
            <v>23</v>
          </cell>
          <cell r="B53" t="str">
            <v>23路上駐車施設</v>
          </cell>
          <cell r="C53">
            <v>0</v>
          </cell>
          <cell r="D53">
            <v>0</v>
          </cell>
          <cell r="E53">
            <v>0</v>
          </cell>
          <cell r="F53" t="str">
            <v>名称入力</v>
          </cell>
          <cell r="G53" t="str">
            <v>箇所</v>
          </cell>
        </row>
        <row r="54">
          <cell r="A54">
            <v>24</v>
          </cell>
          <cell r="B54" t="str">
            <v>24簡易パーキング</v>
          </cell>
          <cell r="C54">
            <v>12</v>
          </cell>
          <cell r="D54" t="str">
            <v>道の駅</v>
          </cell>
          <cell r="E54">
            <v>0</v>
          </cell>
          <cell r="F54" t="str">
            <v>名称入力</v>
          </cell>
          <cell r="G54" t="str">
            <v>箇所</v>
          </cell>
        </row>
        <row r="55">
          <cell r="C55">
            <v>13</v>
          </cell>
          <cell r="D55" t="str">
            <v>道の駅以外</v>
          </cell>
          <cell r="E55">
            <v>0</v>
          </cell>
          <cell r="F55" t="str">
            <v>名称入力</v>
          </cell>
          <cell r="G55" t="str">
            <v>箇所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別ＤＢ"/>
      <sheetName val="工種コード表"/>
      <sheetName val="都道府県配分"/>
      <sheetName val="（通常）"/>
      <sheetName val="（全国防災）"/>
      <sheetName val="（復興）"/>
      <sheetName val="（通常＋全国防災）"/>
      <sheetName val="様式用"/>
      <sheetName val="Sheet1"/>
      <sheetName val="H27まで供用必要額（Ａ）"/>
      <sheetName val="H27まで供用必要額（Ｂ）"/>
      <sheetName val="Sheet3"/>
    </sheetNames>
    <sheetDataSet>
      <sheetData sheetId="0"/>
      <sheetData sheetId="1">
        <row r="2">
          <cell r="A2" t="str">
            <v>工種</v>
          </cell>
          <cell r="C2" t="str">
            <v>種別</v>
          </cell>
          <cell r="E2" t="str">
            <v>細別</v>
          </cell>
          <cell r="G2" t="str">
            <v>単位</v>
          </cell>
        </row>
        <row r="3">
          <cell r="A3">
            <v>1</v>
          </cell>
          <cell r="B3" t="str">
            <v>01歩道</v>
          </cell>
          <cell r="C3">
            <v>1</v>
          </cell>
          <cell r="D3" t="str">
            <v>新設</v>
          </cell>
          <cell r="G3" t="str">
            <v>ｋｍ</v>
          </cell>
        </row>
        <row r="4">
          <cell r="C4">
            <v>2</v>
          </cell>
          <cell r="D4" t="str">
            <v>既設拡幅等</v>
          </cell>
          <cell r="G4" t="str">
            <v>ｋｍ</v>
          </cell>
        </row>
        <row r="5">
          <cell r="A5">
            <v>2</v>
          </cell>
          <cell r="B5" t="str">
            <v>02自転車歩行車道</v>
          </cell>
          <cell r="C5">
            <v>3</v>
          </cell>
          <cell r="D5" t="str">
            <v>新設</v>
          </cell>
          <cell r="E5">
            <v>1</v>
          </cell>
          <cell r="F5" t="str">
            <v>自転車通行帯あり</v>
          </cell>
          <cell r="G5" t="str">
            <v>ｋｍ</v>
          </cell>
        </row>
        <row r="6">
          <cell r="E6">
            <v>2</v>
          </cell>
          <cell r="F6" t="str">
            <v>自転車通行帯なし</v>
          </cell>
          <cell r="G6" t="str">
            <v>ｋｍ</v>
          </cell>
        </row>
        <row r="7">
          <cell r="C7">
            <v>4</v>
          </cell>
          <cell r="D7" t="str">
            <v>既設拡幅等</v>
          </cell>
          <cell r="E7">
            <v>3</v>
          </cell>
          <cell r="F7" t="str">
            <v>自転車通行帯あり</v>
          </cell>
          <cell r="G7" t="str">
            <v>ｋｍ</v>
          </cell>
        </row>
        <row r="8">
          <cell r="E8">
            <v>4</v>
          </cell>
          <cell r="F8" t="str">
            <v>自転車通行帯なし</v>
          </cell>
          <cell r="G8" t="str">
            <v>ｋｍ</v>
          </cell>
        </row>
        <row r="9">
          <cell r="A9">
            <v>3</v>
          </cell>
          <cell r="B9" t="str">
            <v>03自転車道</v>
          </cell>
          <cell r="C9">
            <v>1</v>
          </cell>
          <cell r="D9" t="str">
            <v>新設</v>
          </cell>
          <cell r="G9" t="str">
            <v>ｋｍ</v>
          </cell>
        </row>
        <row r="10">
          <cell r="C10">
            <v>2</v>
          </cell>
          <cell r="D10" t="str">
            <v>既設拡幅等</v>
          </cell>
          <cell r="G10" t="str">
            <v>ｋｍ</v>
          </cell>
        </row>
        <row r="11">
          <cell r="A11">
            <v>4</v>
          </cell>
          <cell r="B11" t="str">
            <v>04横断歩道橋</v>
          </cell>
          <cell r="C11">
            <v>5</v>
          </cell>
          <cell r="D11" t="str">
            <v>スロープ・昇降機付き</v>
          </cell>
          <cell r="G11" t="str">
            <v>箇所</v>
          </cell>
        </row>
        <row r="12">
          <cell r="C12">
            <v>6</v>
          </cell>
          <cell r="D12" t="str">
            <v>その他</v>
          </cell>
          <cell r="G12" t="str">
            <v>箇所</v>
          </cell>
        </row>
        <row r="13">
          <cell r="A13">
            <v>5</v>
          </cell>
          <cell r="B13" t="str">
            <v>05横断地下道</v>
          </cell>
          <cell r="C13">
            <v>7</v>
          </cell>
          <cell r="D13" t="str">
            <v>スロープ・昇降機付き</v>
          </cell>
          <cell r="G13" t="str">
            <v>箇所</v>
          </cell>
        </row>
        <row r="14">
          <cell r="C14">
            <v>8</v>
          </cell>
          <cell r="D14" t="str">
            <v>その他</v>
          </cell>
          <cell r="G14" t="str">
            <v>箇所</v>
          </cell>
        </row>
        <row r="15">
          <cell r="A15">
            <v>6</v>
          </cell>
          <cell r="B15" t="str">
            <v>06中央帯</v>
          </cell>
          <cell r="G15" t="str">
            <v>ｋｍ</v>
          </cell>
        </row>
        <row r="16">
          <cell r="A16">
            <v>7</v>
          </cell>
          <cell r="B16" t="str">
            <v>07交差点改良</v>
          </cell>
          <cell r="G16" t="str">
            <v>箇所</v>
          </cell>
        </row>
        <row r="17">
          <cell r="A17">
            <v>8</v>
          </cell>
          <cell r="B17" t="str">
            <v>08視距改良</v>
          </cell>
          <cell r="G17" t="str">
            <v>箇所</v>
          </cell>
        </row>
        <row r="18">
          <cell r="A18">
            <v>9</v>
          </cell>
          <cell r="B18" t="str">
            <v>09車両停車帯</v>
          </cell>
          <cell r="G18" t="str">
            <v>箇所</v>
          </cell>
        </row>
        <row r="19">
          <cell r="A19">
            <v>10</v>
          </cell>
          <cell r="B19" t="str">
            <v>10路肩改良</v>
          </cell>
          <cell r="G19" t="str">
            <v>ｋｍ</v>
          </cell>
        </row>
        <row r="20">
          <cell r="A20">
            <v>11</v>
          </cell>
          <cell r="B20" t="str">
            <v>11登坂車線</v>
          </cell>
          <cell r="G20" t="str">
            <v>ｋｍ</v>
          </cell>
        </row>
        <row r="21">
          <cell r="A21">
            <v>12</v>
          </cell>
          <cell r="B21" t="str">
            <v>12付加車線</v>
          </cell>
          <cell r="G21" t="str">
            <v>ｋｍ</v>
          </cell>
        </row>
        <row r="22">
          <cell r="A22">
            <v>13</v>
          </cell>
          <cell r="B22" t="str">
            <v>13道路照明</v>
          </cell>
          <cell r="C22">
            <v>15</v>
          </cell>
          <cell r="D22" t="str">
            <v>LED</v>
          </cell>
          <cell r="G22" t="str">
            <v>基</v>
          </cell>
        </row>
        <row r="23">
          <cell r="C23">
            <v>16</v>
          </cell>
          <cell r="D23" t="str">
            <v>ナトリウム</v>
          </cell>
          <cell r="G23" t="str">
            <v>基</v>
          </cell>
        </row>
        <row r="24">
          <cell r="A24">
            <v>14</v>
          </cell>
          <cell r="B24" t="str">
            <v>14防護柵</v>
          </cell>
          <cell r="G24" t="str">
            <v>ｋｍ</v>
          </cell>
        </row>
        <row r="25">
          <cell r="A25">
            <v>15</v>
          </cell>
          <cell r="B25" t="str">
            <v>15道路標識</v>
          </cell>
          <cell r="G25" t="str">
            <v>本</v>
          </cell>
        </row>
        <row r="26">
          <cell r="A26">
            <v>16</v>
          </cell>
          <cell r="B26" t="str">
            <v>16区画線</v>
          </cell>
          <cell r="G26" t="str">
            <v>ｋｍ</v>
          </cell>
        </row>
        <row r="27">
          <cell r="A27">
            <v>17</v>
          </cell>
          <cell r="B27" t="str">
            <v>17視線誘導標</v>
          </cell>
          <cell r="G27" t="str">
            <v>本</v>
          </cell>
        </row>
        <row r="28">
          <cell r="A28">
            <v>18</v>
          </cell>
          <cell r="B28" t="str">
            <v>18道路反射鏡</v>
          </cell>
          <cell r="G28" t="str">
            <v>本</v>
          </cell>
        </row>
        <row r="29">
          <cell r="A29">
            <v>19</v>
          </cell>
          <cell r="B29" t="str">
            <v>19自転車駐車場</v>
          </cell>
          <cell r="G29" t="str">
            <v>箇所</v>
          </cell>
        </row>
        <row r="30">
          <cell r="A30">
            <v>20</v>
          </cell>
          <cell r="B30" t="str">
            <v>20情報機器</v>
          </cell>
          <cell r="C30">
            <v>9</v>
          </cell>
          <cell r="D30" t="str">
            <v>情報提供機器</v>
          </cell>
          <cell r="E30">
            <v>5</v>
          </cell>
          <cell r="F30" t="str">
            <v>道の駅情報化</v>
          </cell>
          <cell r="G30" t="str">
            <v>箇所</v>
          </cell>
        </row>
        <row r="31">
          <cell r="E31">
            <v>6</v>
          </cell>
          <cell r="F31" t="str">
            <v>対向車接近表示</v>
          </cell>
          <cell r="G31" t="str">
            <v>箇所</v>
          </cell>
        </row>
        <row r="32">
          <cell r="E32">
            <v>7</v>
          </cell>
          <cell r="F32" t="str">
            <v>携帯電話等</v>
          </cell>
          <cell r="G32" t="str">
            <v>箇所</v>
          </cell>
        </row>
        <row r="33">
          <cell r="E33">
            <v>8</v>
          </cell>
          <cell r="F33" t="str">
            <v>K-cosmos</v>
          </cell>
          <cell r="G33" t="str">
            <v>箇所</v>
          </cell>
        </row>
        <row r="34">
          <cell r="E34">
            <v>9</v>
          </cell>
          <cell r="F34" t="str">
            <v>AM</v>
          </cell>
          <cell r="G34" t="str">
            <v>箇所</v>
          </cell>
        </row>
        <row r="35">
          <cell r="E35">
            <v>10</v>
          </cell>
          <cell r="F35" t="str">
            <v>FM</v>
          </cell>
          <cell r="G35" t="str">
            <v>箇所</v>
          </cell>
        </row>
        <row r="36">
          <cell r="E36">
            <v>11</v>
          </cell>
          <cell r="F36" t="str">
            <v>情報コンセント</v>
          </cell>
          <cell r="G36" t="str">
            <v>基</v>
          </cell>
        </row>
        <row r="37">
          <cell r="E37">
            <v>12</v>
          </cell>
          <cell r="F37" t="str">
            <v>情報提供板</v>
          </cell>
          <cell r="G37" t="str">
            <v>基</v>
          </cell>
        </row>
        <row r="38">
          <cell r="E38">
            <v>13</v>
          </cell>
          <cell r="F38" t="str">
            <v>駐車場案内システム</v>
          </cell>
          <cell r="G38" t="str">
            <v>基</v>
          </cell>
        </row>
        <row r="39">
          <cell r="E39">
            <v>14</v>
          </cell>
          <cell r="F39" t="str">
            <v>その他</v>
          </cell>
          <cell r="G39" t="str">
            <v>基</v>
          </cell>
        </row>
        <row r="40">
          <cell r="E40">
            <v>15</v>
          </cell>
          <cell r="F40" t="str">
            <v>21ＶＩＣＳ</v>
          </cell>
          <cell r="G40" t="str">
            <v>基</v>
          </cell>
        </row>
        <row r="41">
          <cell r="C41">
            <v>10</v>
          </cell>
          <cell r="D41" t="str">
            <v>情報ハイウエイ</v>
          </cell>
          <cell r="E41">
            <v>16</v>
          </cell>
          <cell r="F41" t="str">
            <v>光ファイバー</v>
          </cell>
          <cell r="G41" t="str">
            <v>ｋｍ</v>
          </cell>
        </row>
        <row r="42">
          <cell r="E42">
            <v>17</v>
          </cell>
          <cell r="F42" t="str">
            <v>ネットワーク整備(2.4G)</v>
          </cell>
          <cell r="G42" t="str">
            <v>事務所</v>
          </cell>
        </row>
        <row r="43">
          <cell r="C43">
            <v>11</v>
          </cell>
          <cell r="D43" t="str">
            <v>情報収集器機</v>
          </cell>
          <cell r="E43">
            <v>18</v>
          </cell>
          <cell r="F43" t="str">
            <v>ＩTV</v>
          </cell>
          <cell r="G43" t="str">
            <v>基</v>
          </cell>
        </row>
        <row r="44">
          <cell r="E44">
            <v>19</v>
          </cell>
          <cell r="F44" t="str">
            <v>気温計</v>
          </cell>
          <cell r="G44" t="str">
            <v>基</v>
          </cell>
        </row>
        <row r="45">
          <cell r="E45">
            <v>20</v>
          </cell>
          <cell r="F45" t="str">
            <v>凍結計</v>
          </cell>
          <cell r="G45" t="str">
            <v>基</v>
          </cell>
        </row>
        <row r="46">
          <cell r="E46">
            <v>21</v>
          </cell>
          <cell r="F46" t="str">
            <v>積雪計</v>
          </cell>
          <cell r="G46" t="str">
            <v>基</v>
          </cell>
        </row>
        <row r="47">
          <cell r="E47">
            <v>22</v>
          </cell>
          <cell r="F47" t="str">
            <v>風向風速計</v>
          </cell>
          <cell r="G47" t="str">
            <v>基</v>
          </cell>
        </row>
        <row r="48">
          <cell r="E48">
            <v>23</v>
          </cell>
          <cell r="F48" t="str">
            <v>視程計</v>
          </cell>
          <cell r="G48" t="str">
            <v>基</v>
          </cell>
        </row>
        <row r="49">
          <cell r="E49">
            <v>24</v>
          </cell>
          <cell r="F49" t="str">
            <v>総合気象観測計</v>
          </cell>
          <cell r="G49" t="str">
            <v>基</v>
          </cell>
        </row>
        <row r="50">
          <cell r="E50">
            <v>25</v>
          </cell>
          <cell r="F50" t="str">
            <v>路温計</v>
          </cell>
          <cell r="G50" t="str">
            <v>基</v>
          </cell>
        </row>
        <row r="51">
          <cell r="E51">
            <v>26</v>
          </cell>
          <cell r="F51" t="str">
            <v>その他機器</v>
          </cell>
          <cell r="G51" t="str">
            <v>基</v>
          </cell>
        </row>
        <row r="52">
          <cell r="A52">
            <v>21</v>
          </cell>
          <cell r="B52" t="str">
            <v>21地点標</v>
          </cell>
          <cell r="G52" t="str">
            <v>本</v>
          </cell>
        </row>
        <row r="53">
          <cell r="A53">
            <v>22</v>
          </cell>
          <cell r="B53" t="str">
            <v>22地下駐車場</v>
          </cell>
          <cell r="F53" t="str">
            <v>名称入力</v>
          </cell>
          <cell r="G53" t="str">
            <v>箇所</v>
          </cell>
        </row>
        <row r="54">
          <cell r="A54">
            <v>23</v>
          </cell>
          <cell r="B54" t="str">
            <v>23路上駐車施設</v>
          </cell>
          <cell r="F54" t="str">
            <v>名称入力</v>
          </cell>
          <cell r="G54" t="str">
            <v>箇所</v>
          </cell>
        </row>
        <row r="55">
          <cell r="A55">
            <v>24</v>
          </cell>
          <cell r="B55" t="str">
            <v>24簡易パーキング</v>
          </cell>
          <cell r="C55">
            <v>12</v>
          </cell>
          <cell r="D55" t="str">
            <v>道の駅</v>
          </cell>
          <cell r="F55" t="str">
            <v>名称入力</v>
          </cell>
          <cell r="G55" t="str">
            <v>箇所</v>
          </cell>
        </row>
        <row r="56">
          <cell r="C56">
            <v>13</v>
          </cell>
          <cell r="D56" t="str">
            <v>道の駅以外</v>
          </cell>
          <cell r="F56" t="str">
            <v>名称入力</v>
          </cell>
          <cell r="G56" t="str">
            <v>箇所</v>
          </cell>
        </row>
        <row r="57">
          <cell r="C57">
            <v>14</v>
          </cell>
          <cell r="D57" t="str">
            <v>道の駅防災機能の付加</v>
          </cell>
          <cell r="F57" t="str">
            <v>名称入力</v>
          </cell>
          <cell r="G57" t="str">
            <v>箇所</v>
          </cell>
        </row>
        <row r="58">
          <cell r="A58">
            <v>25</v>
          </cell>
          <cell r="B58" t="str">
            <v>25緊急連絡路</v>
          </cell>
          <cell r="G58" t="str">
            <v>箇所</v>
          </cell>
        </row>
        <row r="59">
          <cell r="A59">
            <v>26</v>
          </cell>
          <cell r="B59" t="str">
            <v>26緊急避難階段</v>
          </cell>
          <cell r="G59" t="str">
            <v>箇所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0-1総合計(全国)"/>
      <sheetName val="0-2総合計(内地)"/>
      <sheetName val="0-3総合計(北海道)"/>
      <sheetName val="0-4総合計(沖縄)"/>
      <sheetName val="0-5総合計(離島)"/>
      <sheetName val="0-6総合計(奄美)"/>
      <sheetName val="1-1一般公共(防震災)(全国)"/>
      <sheetName val="1-2一般公共(防震災)(内地)"/>
      <sheetName val="1-3一般公共(防震災)(北海道)"/>
      <sheetName val="1-4一般公共(防震災)(沖縄)"/>
      <sheetName val="1-5一般公共(防震災)(離島)"/>
      <sheetName val="1-6一般公共(防震災)(奄美)"/>
      <sheetName val="2-1一般公共(構造物保全)(全国)"/>
      <sheetName val="2-2一般公共(構造物保全)(内地)"/>
      <sheetName val="2-3一般公共(構造物保全)(北海道)"/>
      <sheetName val="2-4一般公共(構造物保全)(沖縄)"/>
      <sheetName val="2-5一般公共(構造物保全)(離島)"/>
      <sheetName val="2-6一般公共(構造物保全)(奄美)"/>
      <sheetName val="3-1一般公共(交通安全)(全国)"/>
      <sheetName val="3-2一般公共(交通安全)(内地)"/>
      <sheetName val="3-3一般公共(交通安全)(北海道)"/>
      <sheetName val="3-4一般公共(交通安全)(沖縄)"/>
      <sheetName val="3-5一般公共(交通安全)(離島)"/>
      <sheetName val="3-6一般公共(交通安全)(奄美)"/>
      <sheetName val="4-1一般公共(地方活力向上)(全国)"/>
      <sheetName val="4-2一般公共(地方活力向上)(内地)"/>
      <sheetName val="4-3一般公共(地方活力向上)(北海道)"/>
      <sheetName val="4-4一般公共(地方活力向上)(沖縄)"/>
      <sheetName val="4-5一般公共(地方活力向上)(離島)"/>
      <sheetName val="4-6一般公共(地方活力向上)(奄美)"/>
      <sheetName val="5-1施(内5)(全国)"/>
      <sheetName val="5-2施(内5)(内地)"/>
      <sheetName val="5-3施(内5)(北海道)"/>
      <sheetName val="5-4施(内5)(沖縄)"/>
      <sheetName val="5-5施(内5)(離島)"/>
      <sheetName val="5-6施(内5)(奄美)"/>
      <sheetName val="6-1施(内6)(全国)"/>
      <sheetName val="6-2施(内6)(内地)"/>
      <sheetName val="6-3施(内6)(北海道)"/>
      <sheetName val="6-4施(内6)(沖縄)"/>
      <sheetName val="6-5施(内6)(離島)"/>
      <sheetName val="6-6施(内6)(奄美)"/>
      <sheetName val="7-1施(内7)(全国)"/>
      <sheetName val="7-2施(内7)(内地)"/>
      <sheetName val="7-3施(内7)(北海道)"/>
      <sheetName val="7-4施(内7)(沖縄)"/>
      <sheetName val="7-5施(内7)(離島)"/>
      <sheetName val="7-6施(内7)(奄美)"/>
      <sheetName val="8-1施(内8)(全国)"/>
      <sheetName val="8-2施(内8)(内地)"/>
      <sheetName val="8-3施(内8)(北海道)"/>
      <sheetName val="8-4施(内8)(沖縄)"/>
      <sheetName val="8-5施(内8)(離島)"/>
      <sheetName val="8-6施(内8)(奄美)"/>
      <sheetName val="9-1施(内9)(全国)"/>
      <sheetName val="9-2施(内9)(内地)"/>
      <sheetName val="9-3施(内9)(北海道)"/>
      <sheetName val="9-4施(内9)(沖縄)"/>
      <sheetName val="9-5施(内9)(離島)"/>
      <sheetName val="9-6施(内9)(奄美)"/>
      <sheetName val="10-1施(内10)(全国)"/>
      <sheetName val="10-2施(内10)(内地)"/>
      <sheetName val="10-3施(内10)(北海道)"/>
      <sheetName val="10-4施(内10)(沖縄)"/>
      <sheetName val="10-5施(内10)(離島)"/>
      <sheetName val="10-6施(内10)(奄美)"/>
      <sheetName val="work_area"/>
      <sheetName val="突合用(ゼロ国)"/>
      <sheetName val="Sheet8"/>
      <sheetName val="H20決定DB"/>
      <sheetName val="工種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5">
          <cell r="C5">
            <v>2</v>
          </cell>
        </row>
      </sheetData>
      <sheetData sheetId="68"/>
      <sheetData sheetId="69"/>
      <sheetData sheetId="70"/>
      <sheetData sheetId="7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【直】通常(施含)"/>
      <sheetName val="【直】施策計"/>
      <sheetName val="【直】施(枠1)"/>
      <sheetName val="【直】施(枠2)"/>
      <sheetName val="【直】施(枠3)"/>
      <sheetName val="【直】施(枠4)"/>
      <sheetName val="【直】通常(施除)"/>
      <sheetName val="work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本省配分</v>
          </cell>
        </row>
        <row r="6">
          <cell r="C6" t="str">
            <v>国道防災課(直轄)</v>
          </cell>
        </row>
        <row r="21">
          <cell r="D21" t="str">
            <v>①物流ネットワークなど基幹ネットワークの整備</v>
          </cell>
        </row>
        <row r="22">
          <cell r="D22" t="str">
            <v>②代替性の確保のための道路ネットワーク整備</v>
          </cell>
        </row>
        <row r="23">
          <cell r="D23" t="str">
            <v>③道路の老朽化対策及び防災・震災対策等</v>
          </cell>
        </row>
        <row r="24">
          <cell r="D24" t="str">
            <v>枠4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一覧"/>
      <sheetName val="総括表"/>
      <sheetName val="事業費"/>
      <sheetName val="事路別"/>
      <sheetName val="庁説明"/>
      <sheetName val="省説明"/>
      <sheetName val="雪DATA"/>
      <sheetName val="雪除諸"/>
      <sheetName val="雪総括"/>
      <sheetName val="雪箇調"/>
      <sheetName val="維45提"/>
      <sheetName val="維45部"/>
      <sheetName val="work_area"/>
      <sheetName val="Sheet8"/>
      <sheetName val="ＤＢ入力表"/>
      <sheetName val="構成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X3" t="str">
            <v>様式－５</v>
          </cell>
          <cell r="AD3" t="str">
            <v>維  持  工  事  費  工  種  別  内  訳  （１／４）</v>
          </cell>
          <cell r="BF3" t="str">
            <v>様式－５</v>
          </cell>
          <cell r="BL3" t="str">
            <v>維  持  工  事  費  工  種  別  内  訳  （１／４）</v>
          </cell>
          <cell r="CN3" t="str">
            <v>様式－５</v>
          </cell>
          <cell r="CT3" t="str">
            <v>維  持  工  事  費  工  種  別  内  訳  （１／４）</v>
          </cell>
        </row>
        <row r="4">
          <cell r="AA4" t="str">
            <v>〔北海道開発局（全体）〕</v>
          </cell>
          <cell r="AF4" t="str">
            <v>全　体</v>
          </cell>
          <cell r="AJ4" t="str">
            <v xml:space="preserve">         （単位：千円）</v>
          </cell>
          <cell r="BI4" t="str">
            <v>〔北海道開発局（全体）〕</v>
          </cell>
          <cell r="BN4" t="str">
            <v>直　営　工　事</v>
          </cell>
          <cell r="BR4" t="str">
            <v xml:space="preserve">         （単位：千円）</v>
          </cell>
          <cell r="CQ4" t="str">
            <v>〔北海道開発局（全体）〕</v>
          </cell>
          <cell r="CV4" t="str">
            <v>請　負　工　事</v>
          </cell>
          <cell r="CZ4" t="str">
            <v xml:space="preserve">         （単位：千円）</v>
          </cell>
        </row>
        <row r="5">
          <cell r="AC5" t="str">
            <v>単</v>
          </cell>
          <cell r="AD5" t="str">
            <v xml:space="preserve">         9年度（当初）</v>
          </cell>
          <cell r="AG5" t="str">
            <v xml:space="preserve">         9年度（予算要求）</v>
          </cell>
          <cell r="BK5" t="str">
            <v>単</v>
          </cell>
          <cell r="BL5" t="str">
            <v xml:space="preserve">         9年度（当初）</v>
          </cell>
          <cell r="BO5" t="str">
            <v xml:space="preserve">         9年度（予算要求）</v>
          </cell>
          <cell r="CS5" t="str">
            <v>単</v>
          </cell>
          <cell r="CT5" t="str">
            <v xml:space="preserve">         9年度（当初）</v>
          </cell>
          <cell r="CW5" t="str">
            <v xml:space="preserve">         9年度（予算要求）</v>
          </cell>
        </row>
        <row r="6">
          <cell r="Z6" t="str">
            <v>工       種</v>
          </cell>
          <cell r="AC6" t="str">
            <v>位</v>
          </cell>
          <cell r="AD6" t="str">
            <v xml:space="preserve"> 数   量</v>
          </cell>
          <cell r="AE6" t="str">
            <v xml:space="preserve"> 工 事 費</v>
          </cell>
          <cell r="AF6" t="str">
            <v xml:space="preserve"> 単   価</v>
          </cell>
          <cell r="AG6" t="str">
            <v xml:space="preserve"> 数   量</v>
          </cell>
          <cell r="AH6" t="str">
            <v xml:space="preserve"> 工 事 費</v>
          </cell>
          <cell r="AI6" t="str">
            <v xml:space="preserve"> 単   価</v>
          </cell>
          <cell r="AJ6" t="str">
            <v>備        考</v>
          </cell>
          <cell r="BH6" t="str">
            <v>工       種</v>
          </cell>
          <cell r="BK6" t="str">
            <v>位</v>
          </cell>
          <cell r="BL6" t="str">
            <v xml:space="preserve"> 数   量</v>
          </cell>
          <cell r="BM6" t="str">
            <v xml:space="preserve"> 工 事 費</v>
          </cell>
          <cell r="BN6" t="str">
            <v xml:space="preserve"> 単   価</v>
          </cell>
          <cell r="BO6" t="str">
            <v xml:space="preserve"> 数   量</v>
          </cell>
          <cell r="BP6" t="str">
            <v xml:space="preserve"> 工 事 費</v>
          </cell>
          <cell r="BQ6" t="str">
            <v xml:space="preserve"> 単   価</v>
          </cell>
          <cell r="BR6" t="str">
            <v>備        考</v>
          </cell>
          <cell r="CP6" t="str">
            <v>工       種</v>
          </cell>
          <cell r="CS6" t="str">
            <v>位</v>
          </cell>
          <cell r="CT6" t="str">
            <v xml:space="preserve"> 数   量</v>
          </cell>
          <cell r="CU6" t="str">
            <v xml:space="preserve"> 工 事 費</v>
          </cell>
          <cell r="CV6" t="str">
            <v xml:space="preserve"> 単   価</v>
          </cell>
          <cell r="CW6" t="str">
            <v xml:space="preserve"> 数   量</v>
          </cell>
          <cell r="CX6" t="str">
            <v xml:space="preserve"> 工 事 費</v>
          </cell>
          <cell r="CY6" t="str">
            <v xml:space="preserve"> 単   価</v>
          </cell>
          <cell r="CZ6" t="str">
            <v>備        考</v>
          </cell>
        </row>
        <row r="7">
          <cell r="AA7" t="str">
            <v>目  地  補  修</v>
          </cell>
          <cell r="AC7" t="str">
            <v>千㎡</v>
          </cell>
          <cell r="AD7">
            <v>0</v>
          </cell>
          <cell r="AE7">
            <v>0</v>
          </cell>
          <cell r="AF7" t="e">
            <v>#DIV/0!</v>
          </cell>
          <cell r="AG7">
            <v>0</v>
          </cell>
          <cell r="AH7">
            <v>0</v>
          </cell>
          <cell r="AI7" t="e">
            <v>#DIV/0!</v>
          </cell>
          <cell r="BI7" t="str">
            <v>目  地  補  修</v>
          </cell>
          <cell r="BK7" t="str">
            <v>千㎡</v>
          </cell>
          <cell r="BL7">
            <v>0</v>
          </cell>
          <cell r="BM7">
            <v>0</v>
          </cell>
          <cell r="BN7" t="e">
            <v>#DIV/0!</v>
          </cell>
          <cell r="BO7">
            <v>0</v>
          </cell>
          <cell r="BP7">
            <v>0</v>
          </cell>
          <cell r="BQ7" t="e">
            <v>#DIV/0!</v>
          </cell>
          <cell r="CQ7" t="str">
            <v>目  地  補  修</v>
          </cell>
          <cell r="CS7" t="str">
            <v>千㎡</v>
          </cell>
          <cell r="CT7">
            <v>0</v>
          </cell>
          <cell r="CU7">
            <v>0</v>
          </cell>
          <cell r="CV7" t="e">
            <v>#DIV/0!</v>
          </cell>
          <cell r="CW7">
            <v>0</v>
          </cell>
          <cell r="CX7">
            <v>0</v>
          </cell>
          <cell r="CY7" t="e">
            <v>#DIV/0!</v>
          </cell>
        </row>
        <row r="8">
          <cell r="Z8" t="str">
            <v>Ｃ</v>
          </cell>
          <cell r="AA8" t="str">
            <v>表 面 処 理   イ</v>
          </cell>
          <cell r="AC8" t="str">
            <v>千㎡</v>
          </cell>
          <cell r="AD8">
            <v>0</v>
          </cell>
          <cell r="AE8">
            <v>0</v>
          </cell>
          <cell r="AF8" t="e">
            <v>#DIV/0!</v>
          </cell>
          <cell r="AG8">
            <v>0</v>
          </cell>
          <cell r="AH8">
            <v>0</v>
          </cell>
          <cell r="AI8" t="e">
            <v>#DIV/0!</v>
          </cell>
          <cell r="BH8" t="str">
            <v>Ｃ</v>
          </cell>
          <cell r="BI8" t="str">
            <v>表 面 処 理   イ</v>
          </cell>
          <cell r="BK8" t="str">
            <v>千㎡</v>
          </cell>
          <cell r="BL8">
            <v>0</v>
          </cell>
          <cell r="BM8">
            <v>0</v>
          </cell>
          <cell r="BN8" t="e">
            <v>#DIV/0!</v>
          </cell>
          <cell r="BO8">
            <v>0</v>
          </cell>
          <cell r="BP8">
            <v>0</v>
          </cell>
          <cell r="BQ8" t="e">
            <v>#DIV/0!</v>
          </cell>
          <cell r="CP8" t="str">
            <v>Ｃ</v>
          </cell>
          <cell r="CQ8" t="str">
            <v>表 面 処 理   イ</v>
          </cell>
          <cell r="CS8" t="str">
            <v>千㎡</v>
          </cell>
          <cell r="CT8">
            <v>0</v>
          </cell>
          <cell r="CU8">
            <v>0</v>
          </cell>
          <cell r="CV8" t="e">
            <v>#DIV/0!</v>
          </cell>
          <cell r="CW8">
            <v>0</v>
          </cell>
          <cell r="CX8">
            <v>0</v>
          </cell>
          <cell r="CY8" t="e">
            <v>#DIV/0!</v>
          </cell>
        </row>
        <row r="9">
          <cell r="Z9" t="str">
            <v>Ｏ</v>
          </cell>
          <cell r="AA9" t="str">
            <v>局 部 打 換   ロ</v>
          </cell>
          <cell r="AC9" t="str">
            <v>千㎡</v>
          </cell>
          <cell r="AD9">
            <v>0</v>
          </cell>
          <cell r="AE9">
            <v>0</v>
          </cell>
          <cell r="AF9" t="e">
            <v>#DIV/0!</v>
          </cell>
          <cell r="AG9">
            <v>0</v>
          </cell>
          <cell r="AH9">
            <v>0</v>
          </cell>
          <cell r="AI9" t="e">
            <v>#DIV/0!</v>
          </cell>
          <cell r="BH9" t="str">
            <v>Ｏ</v>
          </cell>
          <cell r="BI9" t="str">
            <v>局 部 打 換   ロ</v>
          </cell>
          <cell r="BK9" t="str">
            <v>千㎡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CP9" t="str">
            <v>Ｏ</v>
          </cell>
          <cell r="CQ9" t="str">
            <v>局 部 打 換   ロ</v>
          </cell>
          <cell r="CS9" t="str">
            <v>千㎡</v>
          </cell>
          <cell r="CT9">
            <v>0</v>
          </cell>
          <cell r="CU9">
            <v>0</v>
          </cell>
          <cell r="CW9">
            <v>0</v>
          </cell>
          <cell r="CX9">
            <v>0</v>
          </cell>
        </row>
        <row r="10">
          <cell r="X10" t="str">
            <v>路</v>
          </cell>
          <cell r="Y10" t="str">
            <v>車</v>
          </cell>
          <cell r="Z10" t="str">
            <v>舗</v>
          </cell>
          <cell r="AA10" t="str">
            <v>パッチング    ハ</v>
          </cell>
          <cell r="AC10" t="str">
            <v>千㎡</v>
          </cell>
          <cell r="AD10">
            <v>0</v>
          </cell>
          <cell r="AE10">
            <v>0</v>
          </cell>
          <cell r="AF10" t="e">
            <v>#DIV/0!</v>
          </cell>
          <cell r="AG10">
            <v>0</v>
          </cell>
          <cell r="AH10">
            <v>0</v>
          </cell>
          <cell r="AI10" t="e">
            <v>#DIV/0!</v>
          </cell>
          <cell r="BF10" t="str">
            <v>路</v>
          </cell>
          <cell r="BG10" t="str">
            <v>車</v>
          </cell>
          <cell r="BH10" t="str">
            <v>舗</v>
          </cell>
          <cell r="BI10" t="str">
            <v>パッチング    ハ</v>
          </cell>
          <cell r="BK10" t="str">
            <v>千㎡</v>
          </cell>
          <cell r="BL10">
            <v>0</v>
          </cell>
          <cell r="BM10">
            <v>0</v>
          </cell>
          <cell r="BN10" t="e">
            <v>#DIV/0!</v>
          </cell>
          <cell r="BO10">
            <v>0</v>
          </cell>
          <cell r="BP10">
            <v>0</v>
          </cell>
          <cell r="BQ10" t="e">
            <v>#DIV/0!</v>
          </cell>
          <cell r="CN10" t="str">
            <v>路</v>
          </cell>
          <cell r="CO10" t="str">
            <v>車</v>
          </cell>
          <cell r="CP10" t="str">
            <v>舗</v>
          </cell>
          <cell r="CQ10" t="str">
            <v>パッチング    ハ</v>
          </cell>
          <cell r="CS10" t="str">
            <v>千㎡</v>
          </cell>
          <cell r="CT10">
            <v>0</v>
          </cell>
          <cell r="CU10">
            <v>0</v>
          </cell>
          <cell r="CV10" t="e">
            <v>#DIV/0!</v>
          </cell>
          <cell r="CW10">
            <v>0</v>
          </cell>
          <cell r="CX10">
            <v>0</v>
          </cell>
          <cell r="CY10" t="e">
            <v>#DIV/0!</v>
          </cell>
        </row>
        <row r="11">
          <cell r="Z11" t="str">
            <v>装</v>
          </cell>
          <cell r="AA11" t="str">
            <v>そ     の     他</v>
          </cell>
          <cell r="AC11" t="str">
            <v>式</v>
          </cell>
          <cell r="AD11">
            <v>1</v>
          </cell>
          <cell r="AE11">
            <v>0</v>
          </cell>
          <cell r="AF11" t="str">
            <v xml:space="preserve">    －</v>
          </cell>
          <cell r="AG11">
            <v>1</v>
          </cell>
          <cell r="AH11">
            <v>0</v>
          </cell>
          <cell r="AI11" t="str">
            <v xml:space="preserve">    －</v>
          </cell>
          <cell r="AJ11" t="str">
            <v>主な内容 端部補修</v>
          </cell>
          <cell r="BH11" t="str">
            <v>装</v>
          </cell>
          <cell r="BI11" t="str">
            <v>そ     の     他</v>
          </cell>
          <cell r="BK11" t="str">
            <v>式</v>
          </cell>
          <cell r="BL11">
            <v>1</v>
          </cell>
          <cell r="BM11">
            <v>0</v>
          </cell>
          <cell r="BN11" t="str">
            <v xml:space="preserve">    －</v>
          </cell>
          <cell r="BO11">
            <v>1</v>
          </cell>
          <cell r="BP11">
            <v>0</v>
          </cell>
          <cell r="BQ11" t="str">
            <v xml:space="preserve">    －</v>
          </cell>
          <cell r="BR11" t="str">
            <v>主な内容 端部補修</v>
          </cell>
          <cell r="CP11" t="str">
            <v>装</v>
          </cell>
          <cell r="CQ11" t="str">
            <v>そ     の     他</v>
          </cell>
          <cell r="CS11" t="str">
            <v>式</v>
          </cell>
          <cell r="CT11">
            <v>1</v>
          </cell>
          <cell r="CU11">
            <v>0</v>
          </cell>
          <cell r="CV11" t="str">
            <v xml:space="preserve">    －</v>
          </cell>
          <cell r="CW11">
            <v>1</v>
          </cell>
          <cell r="CX11">
            <v>0</v>
          </cell>
          <cell r="CY11" t="str">
            <v xml:space="preserve">    －</v>
          </cell>
          <cell r="CZ11" t="str">
            <v>主な内容 端部補修</v>
          </cell>
        </row>
        <row r="12">
          <cell r="AA12" t="str">
            <v xml:space="preserve">       計</v>
          </cell>
          <cell r="AC12" t="str">
            <v>千㎡</v>
          </cell>
          <cell r="AD12">
            <v>0</v>
          </cell>
          <cell r="AE12">
            <v>0</v>
          </cell>
          <cell r="AF12" t="str">
            <v xml:space="preserve">    －</v>
          </cell>
          <cell r="AG12">
            <v>0</v>
          </cell>
          <cell r="AH12">
            <v>0</v>
          </cell>
          <cell r="AI12" t="str">
            <v xml:space="preserve">    －</v>
          </cell>
          <cell r="AJ12" t="str">
            <v>数量はイ＋ロ＋ハ</v>
          </cell>
          <cell r="BI12" t="str">
            <v xml:space="preserve">       計</v>
          </cell>
          <cell r="BK12" t="str">
            <v>千㎡</v>
          </cell>
          <cell r="BL12">
            <v>0</v>
          </cell>
          <cell r="BM12">
            <v>0</v>
          </cell>
          <cell r="BN12" t="str">
            <v xml:space="preserve">    －</v>
          </cell>
          <cell r="BO12">
            <v>0</v>
          </cell>
          <cell r="BP12">
            <v>0</v>
          </cell>
          <cell r="BQ12" t="str">
            <v xml:space="preserve">    －</v>
          </cell>
          <cell r="BR12" t="str">
            <v>数量はイ＋ロ＋ハ</v>
          </cell>
          <cell r="CQ12" t="str">
            <v xml:space="preserve">       計</v>
          </cell>
          <cell r="CS12" t="str">
            <v>千㎡</v>
          </cell>
          <cell r="CT12">
            <v>0</v>
          </cell>
          <cell r="CU12">
            <v>0</v>
          </cell>
          <cell r="CV12" t="str">
            <v xml:space="preserve">    －</v>
          </cell>
          <cell r="CW12">
            <v>0</v>
          </cell>
          <cell r="CX12">
            <v>0</v>
          </cell>
          <cell r="CY12" t="str">
            <v xml:space="preserve">    －</v>
          </cell>
          <cell r="CZ12" t="str">
            <v>数量はイ＋ロ＋ハ</v>
          </cell>
        </row>
        <row r="13">
          <cell r="AA13" t="str">
            <v>表 面 処 理   イ</v>
          </cell>
          <cell r="AC13" t="str">
            <v>千㎡</v>
          </cell>
          <cell r="AD13">
            <v>1798.1</v>
          </cell>
          <cell r="AE13">
            <v>4164100</v>
          </cell>
          <cell r="AF13">
            <v>2315.8333796785496</v>
          </cell>
          <cell r="AG13">
            <v>1772.9</v>
          </cell>
          <cell r="AH13">
            <v>4096500</v>
          </cell>
          <cell r="AI13">
            <v>2310.6210164137851</v>
          </cell>
          <cell r="AJ13" t="str">
            <v>切削＋表面処理を含む</v>
          </cell>
          <cell r="BI13" t="str">
            <v>表 面 処 理   イ</v>
          </cell>
          <cell r="BK13" t="str">
            <v>千㎡</v>
          </cell>
          <cell r="BL13">
            <v>0</v>
          </cell>
          <cell r="BM13">
            <v>0</v>
          </cell>
          <cell r="BN13" t="e">
            <v>#DIV/0!</v>
          </cell>
          <cell r="BO13">
            <v>0</v>
          </cell>
          <cell r="BP13">
            <v>0</v>
          </cell>
          <cell r="BQ13" t="e">
            <v>#DIV/0!</v>
          </cell>
          <cell r="BR13" t="str">
            <v>切削＋表面処理を含む</v>
          </cell>
          <cell r="CQ13" t="str">
            <v>表 面 処 理   イ</v>
          </cell>
          <cell r="CS13" t="str">
            <v>千㎡</v>
          </cell>
          <cell r="CT13">
            <v>1798.1</v>
          </cell>
          <cell r="CU13">
            <v>4164100</v>
          </cell>
          <cell r="CV13">
            <v>2315.8333796785496</v>
          </cell>
          <cell r="CW13">
            <v>1772.9</v>
          </cell>
          <cell r="CX13">
            <v>4096500</v>
          </cell>
          <cell r="CY13">
            <v>2310.6210164137851</v>
          </cell>
          <cell r="CZ13" t="str">
            <v>切削＋表面処理を含む</v>
          </cell>
        </row>
        <row r="14">
          <cell r="Z14" t="str">
            <v>Ａ</v>
          </cell>
          <cell r="AA14" t="str">
            <v>切       削   ロ</v>
          </cell>
          <cell r="AC14" t="str">
            <v>千㎡</v>
          </cell>
          <cell r="AD14">
            <v>0</v>
          </cell>
          <cell r="AE14">
            <v>0</v>
          </cell>
          <cell r="AF14" t="e">
            <v>#DIV/0!</v>
          </cell>
          <cell r="AG14">
            <v>0</v>
          </cell>
          <cell r="AH14">
            <v>0</v>
          </cell>
          <cell r="AI14" t="e">
            <v>#DIV/0!</v>
          </cell>
          <cell r="AJ14" t="str">
            <v>切削のみ</v>
          </cell>
          <cell r="BH14" t="str">
            <v>Ａ</v>
          </cell>
          <cell r="BI14" t="str">
            <v>切       削   ロ</v>
          </cell>
          <cell r="BK14" t="str">
            <v>千㎡</v>
          </cell>
          <cell r="BL14">
            <v>0</v>
          </cell>
          <cell r="BM14">
            <v>0</v>
          </cell>
          <cell r="BN14" t="e">
            <v>#DIV/0!</v>
          </cell>
          <cell r="BO14">
            <v>0</v>
          </cell>
          <cell r="BP14">
            <v>0</v>
          </cell>
          <cell r="BQ14" t="e">
            <v>#DIV/0!</v>
          </cell>
          <cell r="BR14" t="str">
            <v>切削のみ</v>
          </cell>
          <cell r="CP14" t="str">
            <v>Ａ</v>
          </cell>
          <cell r="CQ14" t="str">
            <v>切       削   ロ</v>
          </cell>
          <cell r="CS14" t="str">
            <v>千㎡</v>
          </cell>
          <cell r="CT14">
            <v>0</v>
          </cell>
          <cell r="CU14">
            <v>0</v>
          </cell>
          <cell r="CV14" t="e">
            <v>#DIV/0!</v>
          </cell>
          <cell r="CW14">
            <v>0</v>
          </cell>
          <cell r="CX14">
            <v>0</v>
          </cell>
          <cell r="CY14" t="e">
            <v>#DIV/0!</v>
          </cell>
          <cell r="CZ14" t="str">
            <v>切削のみ</v>
          </cell>
        </row>
        <row r="15">
          <cell r="Z15" t="str">
            <v>Ｓ</v>
          </cell>
          <cell r="AA15" t="str">
            <v>パッチング    ハ</v>
          </cell>
          <cell r="AC15" t="str">
            <v>千㎡</v>
          </cell>
          <cell r="AD15">
            <v>284.8</v>
          </cell>
          <cell r="AE15">
            <v>933100</v>
          </cell>
          <cell r="AF15">
            <v>3276.3342696629211</v>
          </cell>
          <cell r="AG15">
            <v>283.7</v>
          </cell>
          <cell r="AH15">
            <v>927940</v>
          </cell>
          <cell r="AI15">
            <v>3270.8494888967221</v>
          </cell>
          <cell r="BH15" t="str">
            <v>Ｓ</v>
          </cell>
          <cell r="BI15" t="str">
            <v>パッチング    ハ</v>
          </cell>
          <cell r="BK15" t="str">
            <v>千㎡</v>
          </cell>
          <cell r="BL15">
            <v>15</v>
          </cell>
          <cell r="BM15">
            <v>25100</v>
          </cell>
          <cell r="BN15">
            <v>1673.3333333333333</v>
          </cell>
          <cell r="BO15">
            <v>15</v>
          </cell>
          <cell r="BP15">
            <v>25100</v>
          </cell>
          <cell r="BQ15">
            <v>1673.3333333333333</v>
          </cell>
          <cell r="CP15" t="str">
            <v>Ｓ</v>
          </cell>
          <cell r="CQ15" t="str">
            <v>パッチング    ハ</v>
          </cell>
          <cell r="CS15" t="str">
            <v>千㎡</v>
          </cell>
          <cell r="CT15">
            <v>269.8</v>
          </cell>
          <cell r="CU15">
            <v>908000</v>
          </cell>
          <cell r="CV15">
            <v>3365.4558932542623</v>
          </cell>
          <cell r="CW15">
            <v>268.7</v>
          </cell>
          <cell r="CX15">
            <v>902840</v>
          </cell>
          <cell r="CY15">
            <v>3360.02977298102</v>
          </cell>
        </row>
        <row r="16">
          <cell r="Y16" t="str">
            <v>道</v>
          </cell>
          <cell r="Z16" t="str">
            <v>舗</v>
          </cell>
          <cell r="AA16" t="str">
            <v>局 部 打 換   ニ</v>
          </cell>
          <cell r="AC16" t="str">
            <v>千㎡</v>
          </cell>
          <cell r="AD16">
            <v>0</v>
          </cell>
          <cell r="AE16">
            <v>0</v>
          </cell>
          <cell r="AF16" t="e">
            <v>#DIV/0!</v>
          </cell>
          <cell r="AG16">
            <v>0</v>
          </cell>
          <cell r="AH16">
            <v>0</v>
          </cell>
          <cell r="AI16" t="e">
            <v>#DIV/0!</v>
          </cell>
          <cell r="BG16" t="str">
            <v>道</v>
          </cell>
          <cell r="BH16" t="str">
            <v>舗</v>
          </cell>
          <cell r="BI16" t="str">
            <v>局 部 打 換   ニ</v>
          </cell>
          <cell r="BK16" t="str">
            <v>千㎡</v>
          </cell>
          <cell r="BL16">
            <v>0</v>
          </cell>
          <cell r="BM16">
            <v>0</v>
          </cell>
          <cell r="BN16" t="e">
            <v>#DIV/0!</v>
          </cell>
          <cell r="BO16">
            <v>0</v>
          </cell>
          <cell r="BP16">
            <v>0</v>
          </cell>
          <cell r="BQ16" t="e">
            <v>#DIV/0!</v>
          </cell>
          <cell r="CO16" t="str">
            <v>道</v>
          </cell>
          <cell r="CP16" t="str">
            <v>舗</v>
          </cell>
          <cell r="CQ16" t="str">
            <v>局 部 打 換   ニ</v>
          </cell>
          <cell r="CS16" t="str">
            <v>千㎡</v>
          </cell>
          <cell r="CT16">
            <v>0</v>
          </cell>
          <cell r="CU16">
            <v>0</v>
          </cell>
          <cell r="CV16" t="e">
            <v>#DIV/0!</v>
          </cell>
          <cell r="CW16">
            <v>0</v>
          </cell>
          <cell r="CX16">
            <v>0</v>
          </cell>
          <cell r="CY16" t="e">
            <v>#DIV/0!</v>
          </cell>
        </row>
        <row r="17">
          <cell r="Z17" t="str">
            <v>装</v>
          </cell>
          <cell r="AA17" t="str">
            <v>そ     の     他</v>
          </cell>
          <cell r="AC17" t="str">
            <v>式</v>
          </cell>
          <cell r="AD17">
            <v>1</v>
          </cell>
          <cell r="AE17">
            <v>99200</v>
          </cell>
          <cell r="AF17" t="str">
            <v xml:space="preserve">    －</v>
          </cell>
          <cell r="AG17">
            <v>1</v>
          </cell>
          <cell r="AH17">
            <v>99200</v>
          </cell>
          <cell r="AI17" t="str">
            <v xml:space="preserve">    －</v>
          </cell>
          <cell r="AJ17" t="str">
            <v>主な内容</v>
          </cell>
          <cell r="BH17" t="str">
            <v>装</v>
          </cell>
          <cell r="BI17" t="str">
            <v>そ     の     他</v>
          </cell>
          <cell r="BK17" t="str">
            <v>式</v>
          </cell>
          <cell r="BL17">
            <v>1</v>
          </cell>
          <cell r="BM17">
            <v>5900</v>
          </cell>
          <cell r="BN17" t="str">
            <v xml:space="preserve">    －</v>
          </cell>
          <cell r="BO17">
            <v>1</v>
          </cell>
          <cell r="BP17">
            <v>5900</v>
          </cell>
          <cell r="BQ17" t="str">
            <v xml:space="preserve">    －</v>
          </cell>
          <cell r="BR17" t="str">
            <v>主な内容</v>
          </cell>
          <cell r="CP17" t="str">
            <v>装</v>
          </cell>
          <cell r="CQ17" t="str">
            <v>そ     の     他</v>
          </cell>
          <cell r="CS17" t="str">
            <v>式</v>
          </cell>
          <cell r="CT17">
            <v>1</v>
          </cell>
          <cell r="CU17">
            <v>93300</v>
          </cell>
          <cell r="CV17" t="str">
            <v xml:space="preserve">    －</v>
          </cell>
          <cell r="CW17">
            <v>1</v>
          </cell>
          <cell r="CX17">
            <v>93300</v>
          </cell>
          <cell r="CY17" t="str">
            <v xml:space="preserve">    －</v>
          </cell>
          <cell r="CZ17" t="str">
            <v>主な内容</v>
          </cell>
        </row>
        <row r="18">
          <cell r="AA18" t="str">
            <v xml:space="preserve">       計</v>
          </cell>
          <cell r="AC18" t="str">
            <v>千㎡</v>
          </cell>
          <cell r="AD18">
            <v>2082.9</v>
          </cell>
          <cell r="AE18">
            <v>5196400</v>
          </cell>
          <cell r="AF18" t="str">
            <v xml:space="preserve">    －</v>
          </cell>
          <cell r="AG18">
            <v>2056.6</v>
          </cell>
          <cell r="AH18">
            <v>5123640</v>
          </cell>
          <cell r="AI18" t="str">
            <v xml:space="preserve">    －</v>
          </cell>
          <cell r="AJ18" t="str">
            <v>数量はイ＋ロ＋ハ＋ニ</v>
          </cell>
          <cell r="BI18" t="str">
            <v xml:space="preserve">       計</v>
          </cell>
          <cell r="BK18" t="str">
            <v>千㎡</v>
          </cell>
          <cell r="BL18">
            <v>15</v>
          </cell>
          <cell r="BM18">
            <v>31000</v>
          </cell>
          <cell r="BN18" t="str">
            <v xml:space="preserve">    －</v>
          </cell>
          <cell r="BO18">
            <v>15</v>
          </cell>
          <cell r="BP18">
            <v>31000</v>
          </cell>
          <cell r="BQ18" t="str">
            <v xml:space="preserve">    －</v>
          </cell>
          <cell r="BR18" t="str">
            <v>数量はイ＋ロ＋ハ＋ニ</v>
          </cell>
          <cell r="CQ18" t="str">
            <v xml:space="preserve">       計</v>
          </cell>
          <cell r="CS18" t="str">
            <v>千㎡</v>
          </cell>
          <cell r="CT18">
            <v>2067.9</v>
          </cell>
          <cell r="CU18">
            <v>5165400</v>
          </cell>
          <cell r="CV18" t="str">
            <v xml:space="preserve">    －</v>
          </cell>
          <cell r="CW18">
            <v>2041.6</v>
          </cell>
          <cell r="CX18">
            <v>5092640</v>
          </cell>
          <cell r="CY18" t="str">
            <v xml:space="preserve">    －</v>
          </cell>
          <cell r="CZ18" t="str">
            <v>数量はイ＋ロ＋ハ＋ニ</v>
          </cell>
        </row>
        <row r="19">
          <cell r="Z19" t="str">
            <v>砂</v>
          </cell>
          <cell r="AA19" t="str">
            <v>砂  利  補  給</v>
          </cell>
          <cell r="AC19" t="str">
            <v>千㎡</v>
          </cell>
          <cell r="AD19">
            <v>100.7</v>
          </cell>
          <cell r="AE19">
            <v>19900</v>
          </cell>
          <cell r="AF19">
            <v>197.61668321747766</v>
          </cell>
          <cell r="AG19">
            <v>100.7</v>
          </cell>
          <cell r="AH19">
            <v>19900</v>
          </cell>
          <cell r="AI19">
            <v>197.61668321747766</v>
          </cell>
          <cell r="BH19" t="str">
            <v>砂</v>
          </cell>
          <cell r="BI19" t="str">
            <v>砂  利  補  給</v>
          </cell>
          <cell r="BK19" t="str">
            <v>千㎡</v>
          </cell>
          <cell r="BL19">
            <v>6</v>
          </cell>
          <cell r="BM19">
            <v>1600</v>
          </cell>
          <cell r="BN19">
            <v>266.66666666666669</v>
          </cell>
          <cell r="BO19">
            <v>6</v>
          </cell>
          <cell r="BP19">
            <v>1600</v>
          </cell>
          <cell r="BQ19">
            <v>266.66666666666669</v>
          </cell>
          <cell r="CP19" t="str">
            <v>砂</v>
          </cell>
          <cell r="CQ19" t="str">
            <v>砂  利  補  給</v>
          </cell>
          <cell r="CS19" t="str">
            <v>千㎡</v>
          </cell>
          <cell r="CT19">
            <v>94.7</v>
          </cell>
          <cell r="CU19">
            <v>18300</v>
          </cell>
          <cell r="CV19">
            <v>193.24181626187962</v>
          </cell>
          <cell r="CW19">
            <v>94.7</v>
          </cell>
          <cell r="CX19">
            <v>18300</v>
          </cell>
          <cell r="CY19">
            <v>193.24181626187962</v>
          </cell>
        </row>
        <row r="20">
          <cell r="Z20" t="str">
            <v>利</v>
          </cell>
          <cell r="AA20" t="str">
            <v>そ     の     他</v>
          </cell>
          <cell r="AC20" t="str">
            <v>式</v>
          </cell>
          <cell r="AD20">
            <v>1</v>
          </cell>
          <cell r="AE20">
            <v>5800</v>
          </cell>
          <cell r="AF20" t="str">
            <v xml:space="preserve">    －</v>
          </cell>
          <cell r="AG20">
            <v>1</v>
          </cell>
          <cell r="AH20">
            <v>5800</v>
          </cell>
          <cell r="AI20" t="str">
            <v xml:space="preserve">    －</v>
          </cell>
          <cell r="AJ20" t="str">
            <v>路面整正、凍上処理</v>
          </cell>
          <cell r="BH20" t="str">
            <v>利</v>
          </cell>
          <cell r="BI20" t="str">
            <v>そ     の     他</v>
          </cell>
          <cell r="BK20" t="str">
            <v>式</v>
          </cell>
          <cell r="BL20">
            <v>1</v>
          </cell>
          <cell r="BM20">
            <v>3100</v>
          </cell>
          <cell r="BN20" t="str">
            <v xml:space="preserve">    －</v>
          </cell>
          <cell r="BO20">
            <v>1</v>
          </cell>
          <cell r="BP20">
            <v>3100</v>
          </cell>
          <cell r="BQ20" t="str">
            <v xml:space="preserve">    －</v>
          </cell>
          <cell r="BR20" t="str">
            <v>路面整正、凍上処理</v>
          </cell>
          <cell r="CP20" t="str">
            <v>利</v>
          </cell>
          <cell r="CQ20" t="str">
            <v>そ     の     他</v>
          </cell>
          <cell r="CS20" t="str">
            <v>式</v>
          </cell>
          <cell r="CT20">
            <v>1</v>
          </cell>
          <cell r="CU20">
            <v>2700</v>
          </cell>
          <cell r="CV20" t="str">
            <v xml:space="preserve">    －</v>
          </cell>
          <cell r="CW20">
            <v>1</v>
          </cell>
          <cell r="CX20">
            <v>2700</v>
          </cell>
          <cell r="CY20" t="str">
            <v xml:space="preserve">    －</v>
          </cell>
          <cell r="CZ20" t="str">
            <v>路面整正、凍上処理</v>
          </cell>
        </row>
        <row r="21">
          <cell r="Z21" t="str">
            <v>道</v>
          </cell>
          <cell r="AA21" t="str">
            <v xml:space="preserve">       計</v>
          </cell>
          <cell r="AD21" t="str">
            <v>－</v>
          </cell>
          <cell r="AE21">
            <v>25700</v>
          </cell>
          <cell r="AF21" t="str">
            <v xml:space="preserve">    －</v>
          </cell>
          <cell r="AG21" t="str">
            <v>－</v>
          </cell>
          <cell r="AH21">
            <v>25700</v>
          </cell>
          <cell r="AI21" t="str">
            <v xml:space="preserve">    －</v>
          </cell>
          <cell r="BH21" t="str">
            <v>道</v>
          </cell>
          <cell r="BI21" t="str">
            <v xml:space="preserve">       計</v>
          </cell>
          <cell r="BL21" t="str">
            <v>－</v>
          </cell>
          <cell r="BM21">
            <v>4700</v>
          </cell>
          <cell r="BN21" t="str">
            <v xml:space="preserve">    －</v>
          </cell>
          <cell r="BO21" t="str">
            <v>－</v>
          </cell>
          <cell r="BP21">
            <v>4700</v>
          </cell>
          <cell r="BQ21" t="str">
            <v xml:space="preserve">    －</v>
          </cell>
          <cell r="CP21" t="str">
            <v>道</v>
          </cell>
          <cell r="CQ21" t="str">
            <v xml:space="preserve">       計</v>
          </cell>
          <cell r="CT21" t="str">
            <v>－</v>
          </cell>
          <cell r="CU21">
            <v>21000</v>
          </cell>
          <cell r="CV21" t="str">
            <v xml:space="preserve">    －</v>
          </cell>
          <cell r="CW21" t="str">
            <v>－</v>
          </cell>
          <cell r="CX21">
            <v>21000</v>
          </cell>
          <cell r="CY21" t="str">
            <v xml:space="preserve">    －</v>
          </cell>
        </row>
        <row r="22">
          <cell r="Z22" t="str">
            <v xml:space="preserve">   合  　　　計</v>
          </cell>
          <cell r="AD22" t="str">
            <v>－</v>
          </cell>
          <cell r="AE22">
            <v>5222100</v>
          </cell>
          <cell r="AF22" t="str">
            <v xml:space="preserve">    －</v>
          </cell>
          <cell r="AG22" t="str">
            <v>－</v>
          </cell>
          <cell r="AH22">
            <v>5149340</v>
          </cell>
          <cell r="AI22" t="str">
            <v xml:space="preserve">    －</v>
          </cell>
          <cell r="BH22" t="str">
            <v xml:space="preserve">   合  　　　計</v>
          </cell>
          <cell r="BL22" t="str">
            <v>－</v>
          </cell>
          <cell r="BM22">
            <v>35700</v>
          </cell>
          <cell r="BN22" t="str">
            <v xml:space="preserve">    －</v>
          </cell>
          <cell r="BO22" t="str">
            <v>－</v>
          </cell>
          <cell r="BP22">
            <v>35700</v>
          </cell>
          <cell r="BQ22" t="str">
            <v xml:space="preserve">    －</v>
          </cell>
          <cell r="CP22" t="str">
            <v xml:space="preserve">   合  　　　計</v>
          </cell>
          <cell r="CT22" t="str">
            <v>－</v>
          </cell>
          <cell r="CU22">
            <v>5186400</v>
          </cell>
          <cell r="CV22" t="str">
            <v xml:space="preserve">    －</v>
          </cell>
          <cell r="CW22" t="str">
            <v>－</v>
          </cell>
          <cell r="CX22">
            <v>5113640</v>
          </cell>
          <cell r="CY22" t="str">
            <v xml:space="preserve">    －</v>
          </cell>
        </row>
        <row r="23">
          <cell r="Z23" t="str">
            <v>打          換   イ</v>
          </cell>
          <cell r="AC23" t="str">
            <v>千㎡</v>
          </cell>
          <cell r="AD23">
            <v>18.5</v>
          </cell>
          <cell r="AE23">
            <v>66600</v>
          </cell>
          <cell r="AF23">
            <v>3600</v>
          </cell>
          <cell r="AG23">
            <v>18.5</v>
          </cell>
          <cell r="AH23">
            <v>66600</v>
          </cell>
          <cell r="AI23">
            <v>3600</v>
          </cell>
          <cell r="BH23" t="str">
            <v>打          換   イ</v>
          </cell>
          <cell r="BK23" t="str">
            <v>千㎡</v>
          </cell>
          <cell r="BL23">
            <v>0</v>
          </cell>
          <cell r="BM23">
            <v>0</v>
          </cell>
          <cell r="BN23" t="e">
            <v>#DIV/0!</v>
          </cell>
          <cell r="BO23">
            <v>0</v>
          </cell>
          <cell r="BP23">
            <v>0</v>
          </cell>
          <cell r="BQ23" t="e">
            <v>#DIV/0!</v>
          </cell>
          <cell r="CP23" t="str">
            <v>打          換   イ</v>
          </cell>
          <cell r="CS23" t="str">
            <v>千㎡</v>
          </cell>
          <cell r="CT23">
            <v>18.5</v>
          </cell>
          <cell r="CU23">
            <v>66600</v>
          </cell>
          <cell r="CV23">
            <v>3600</v>
          </cell>
          <cell r="CW23">
            <v>18.5</v>
          </cell>
          <cell r="CX23">
            <v>66600</v>
          </cell>
          <cell r="CY23">
            <v>3600</v>
          </cell>
        </row>
        <row r="24">
          <cell r="Y24" t="str">
            <v>歩</v>
          </cell>
          <cell r="Z24" t="str">
            <v>表  面  処  理   ロ</v>
          </cell>
          <cell r="AC24" t="str">
            <v>千㎡</v>
          </cell>
          <cell r="AD24">
            <v>15.599999999999998</v>
          </cell>
          <cell r="AE24">
            <v>35900</v>
          </cell>
          <cell r="AF24">
            <v>2301.2820512820517</v>
          </cell>
          <cell r="AG24">
            <v>15.5</v>
          </cell>
          <cell r="AH24">
            <v>35900</v>
          </cell>
          <cell r="AI24">
            <v>2316.1290322580644</v>
          </cell>
          <cell r="BG24" t="str">
            <v>歩</v>
          </cell>
          <cell r="BH24" t="str">
            <v>表  面  処  理   ロ</v>
          </cell>
          <cell r="BK24" t="str">
            <v>千㎡</v>
          </cell>
          <cell r="BL24">
            <v>5.4</v>
          </cell>
          <cell r="BM24">
            <v>7300</v>
          </cell>
          <cell r="BN24">
            <v>1351.851851851852</v>
          </cell>
          <cell r="BO24">
            <v>5.3</v>
          </cell>
          <cell r="BP24">
            <v>7300</v>
          </cell>
          <cell r="BQ24">
            <v>1377.3584905660377</v>
          </cell>
          <cell r="CO24" t="str">
            <v>歩</v>
          </cell>
          <cell r="CP24" t="str">
            <v>表  面  処  理   ロ</v>
          </cell>
          <cell r="CS24" t="str">
            <v>千㎡</v>
          </cell>
          <cell r="CT24">
            <v>10.199999999999999</v>
          </cell>
          <cell r="CU24">
            <v>28600</v>
          </cell>
          <cell r="CV24">
            <v>2803.9215686274511</v>
          </cell>
          <cell r="CW24">
            <v>10.199999999999999</v>
          </cell>
          <cell r="CX24">
            <v>28600</v>
          </cell>
          <cell r="CY24">
            <v>2803.9215686274511</v>
          </cell>
        </row>
        <row r="25">
          <cell r="AC25" t="str">
            <v>箇所</v>
          </cell>
          <cell r="AD25">
            <v>0</v>
          </cell>
          <cell r="AE25">
            <v>0</v>
          </cell>
          <cell r="AF25" t="e">
            <v>#DIV/0!</v>
          </cell>
          <cell r="AG25">
            <v>0</v>
          </cell>
          <cell r="AH25">
            <v>0</v>
          </cell>
          <cell r="AI25" t="e">
            <v>#DIV/0!</v>
          </cell>
          <cell r="BK25" t="str">
            <v>箇所</v>
          </cell>
          <cell r="BL25">
            <v>0</v>
          </cell>
          <cell r="BM25">
            <v>0</v>
          </cell>
          <cell r="BO25">
            <v>0</v>
          </cell>
          <cell r="BP25">
            <v>0</v>
          </cell>
          <cell r="CS25" t="str">
            <v>箇所</v>
          </cell>
          <cell r="CT25">
            <v>0</v>
          </cell>
          <cell r="CU25">
            <v>0</v>
          </cell>
          <cell r="CW25">
            <v>0</v>
          </cell>
          <cell r="CX25">
            <v>0</v>
          </cell>
        </row>
        <row r="26">
          <cell r="X26" t="str">
            <v>面</v>
          </cell>
          <cell r="Y26" t="str">
            <v>道</v>
          </cell>
          <cell r="Z26" t="str">
            <v>段差解消 （切下げ）</v>
          </cell>
          <cell r="AC26" t="str">
            <v>㎡</v>
          </cell>
          <cell r="AD26">
            <v>0</v>
          </cell>
          <cell r="AE26">
            <v>0</v>
          </cell>
          <cell r="AF26" t="e">
            <v>#DIV/0!</v>
          </cell>
          <cell r="AG26">
            <v>0</v>
          </cell>
          <cell r="AH26">
            <v>0</v>
          </cell>
          <cell r="AI26" t="e">
            <v>#DIV/0!</v>
          </cell>
          <cell r="BF26" t="str">
            <v>面</v>
          </cell>
          <cell r="BG26" t="str">
            <v>道</v>
          </cell>
          <cell r="BH26" t="str">
            <v>段差解消 （切下げ）</v>
          </cell>
          <cell r="BK26" t="str">
            <v>㎡</v>
          </cell>
          <cell r="BL26">
            <v>0</v>
          </cell>
          <cell r="BM26">
            <v>0</v>
          </cell>
          <cell r="BN26" t="e">
            <v>#DIV/0!</v>
          </cell>
          <cell r="BO26">
            <v>0</v>
          </cell>
          <cell r="BP26">
            <v>0</v>
          </cell>
          <cell r="BQ26" t="e">
            <v>#DIV/0!</v>
          </cell>
          <cell r="CN26" t="str">
            <v>面</v>
          </cell>
          <cell r="CO26" t="str">
            <v>道</v>
          </cell>
          <cell r="CP26" t="str">
            <v>段差解消 （切下げ）</v>
          </cell>
          <cell r="CS26" t="str">
            <v>㎡</v>
          </cell>
          <cell r="CT26">
            <v>0</v>
          </cell>
          <cell r="CU26">
            <v>0</v>
          </cell>
          <cell r="CV26" t="e">
            <v>#DIV/0!</v>
          </cell>
          <cell r="CW26">
            <v>0</v>
          </cell>
          <cell r="CX26">
            <v>0</v>
          </cell>
          <cell r="CY26" t="e">
            <v>#DIV/0!</v>
          </cell>
        </row>
        <row r="27">
          <cell r="Z27" t="str">
            <v>盲人用誘導ﾌﾞﾛｯｸ設置</v>
          </cell>
          <cell r="AC27" t="str">
            <v>㎡</v>
          </cell>
          <cell r="AD27">
            <v>0</v>
          </cell>
          <cell r="AE27">
            <v>0</v>
          </cell>
          <cell r="AF27" t="e">
            <v>#DIV/0!</v>
          </cell>
          <cell r="AG27">
            <v>0</v>
          </cell>
          <cell r="AH27">
            <v>0</v>
          </cell>
          <cell r="AI27" t="e">
            <v>#DIV/0!</v>
          </cell>
          <cell r="BH27" t="str">
            <v>盲人用誘導ﾌﾞﾛｯｸ設置</v>
          </cell>
          <cell r="BK27" t="str">
            <v>㎡</v>
          </cell>
          <cell r="BL27">
            <v>0</v>
          </cell>
          <cell r="BM27">
            <v>0</v>
          </cell>
          <cell r="BO27">
            <v>0</v>
          </cell>
          <cell r="BP27">
            <v>0</v>
          </cell>
          <cell r="CP27" t="str">
            <v>盲人用誘導ﾌﾞﾛｯｸ設置</v>
          </cell>
          <cell r="CS27" t="str">
            <v>㎡</v>
          </cell>
          <cell r="CT27">
            <v>0</v>
          </cell>
          <cell r="CU27">
            <v>0</v>
          </cell>
          <cell r="CW27">
            <v>0</v>
          </cell>
          <cell r="CX27">
            <v>0</v>
          </cell>
        </row>
        <row r="28">
          <cell r="Y28" t="str">
            <v>等</v>
          </cell>
          <cell r="Z28" t="str">
            <v>そ      の      他</v>
          </cell>
          <cell r="AC28" t="str">
            <v>式</v>
          </cell>
          <cell r="AD28">
            <v>1</v>
          </cell>
          <cell r="AE28">
            <v>0</v>
          </cell>
          <cell r="AF28" t="str">
            <v xml:space="preserve">    －</v>
          </cell>
          <cell r="AG28">
            <v>1</v>
          </cell>
          <cell r="AH28">
            <v>0</v>
          </cell>
          <cell r="AI28" t="str">
            <v xml:space="preserve">    －</v>
          </cell>
          <cell r="AJ28" t="str">
            <v>主な内容</v>
          </cell>
          <cell r="BG28" t="str">
            <v>等</v>
          </cell>
          <cell r="BH28" t="str">
            <v>そ      の      他</v>
          </cell>
          <cell r="BK28" t="str">
            <v>式</v>
          </cell>
          <cell r="BL28">
            <v>1</v>
          </cell>
          <cell r="BM28">
            <v>0</v>
          </cell>
          <cell r="BN28" t="str">
            <v xml:space="preserve">    －</v>
          </cell>
          <cell r="BO28">
            <v>1</v>
          </cell>
          <cell r="BP28">
            <v>0</v>
          </cell>
          <cell r="BQ28" t="str">
            <v xml:space="preserve">    －</v>
          </cell>
          <cell r="BR28" t="str">
            <v>主な内容</v>
          </cell>
          <cell r="CO28" t="str">
            <v>等</v>
          </cell>
          <cell r="CP28" t="str">
            <v>そ      の      他</v>
          </cell>
          <cell r="CS28" t="str">
            <v>式</v>
          </cell>
          <cell r="CT28">
            <v>1</v>
          </cell>
          <cell r="CU28">
            <v>0</v>
          </cell>
          <cell r="CV28" t="str">
            <v xml:space="preserve">    －</v>
          </cell>
          <cell r="CW28">
            <v>1</v>
          </cell>
          <cell r="CX28">
            <v>0</v>
          </cell>
          <cell r="CY28" t="str">
            <v xml:space="preserve">    －</v>
          </cell>
          <cell r="CZ28" t="str">
            <v>主な内容</v>
          </cell>
        </row>
        <row r="29">
          <cell r="Z29" t="str">
            <v xml:space="preserve">        計</v>
          </cell>
          <cell r="AC29" t="str">
            <v>千㎡</v>
          </cell>
          <cell r="AD29">
            <v>34.099999999999994</v>
          </cell>
          <cell r="AE29">
            <v>102500</v>
          </cell>
          <cell r="AF29" t="str">
            <v xml:space="preserve">    －</v>
          </cell>
          <cell r="AG29">
            <v>34</v>
          </cell>
          <cell r="AH29">
            <v>102500</v>
          </cell>
          <cell r="AI29" t="str">
            <v xml:space="preserve">    －</v>
          </cell>
          <cell r="AJ29" t="str">
            <v>数量はイ＋ロ</v>
          </cell>
          <cell r="BH29" t="str">
            <v xml:space="preserve">        計</v>
          </cell>
          <cell r="BK29" t="str">
            <v>千㎡</v>
          </cell>
          <cell r="BL29">
            <v>5.4</v>
          </cell>
          <cell r="BM29">
            <v>7300</v>
          </cell>
          <cell r="BN29" t="str">
            <v xml:space="preserve">    －</v>
          </cell>
          <cell r="BO29">
            <v>5.3</v>
          </cell>
          <cell r="BP29">
            <v>7300</v>
          </cell>
          <cell r="BQ29" t="str">
            <v xml:space="preserve">    －</v>
          </cell>
          <cell r="BR29" t="str">
            <v>数量はイ＋ロ</v>
          </cell>
          <cell r="CP29" t="str">
            <v xml:space="preserve">        計</v>
          </cell>
          <cell r="CS29" t="str">
            <v>千㎡</v>
          </cell>
          <cell r="CT29">
            <v>28.7</v>
          </cell>
          <cell r="CU29">
            <v>95200</v>
          </cell>
          <cell r="CV29" t="str">
            <v xml:space="preserve">    －</v>
          </cell>
          <cell r="CW29">
            <v>28.7</v>
          </cell>
          <cell r="CX29">
            <v>95200</v>
          </cell>
          <cell r="CY29" t="str">
            <v xml:space="preserve">    －</v>
          </cell>
          <cell r="CZ29" t="str">
            <v>数量はイ＋ロ</v>
          </cell>
        </row>
        <row r="30">
          <cell r="Y30" t="str">
            <v xml:space="preserve">    合         計</v>
          </cell>
          <cell r="AD30" t="str">
            <v>－</v>
          </cell>
          <cell r="AE30">
            <v>5324600</v>
          </cell>
          <cell r="AF30" t="str">
            <v xml:space="preserve">    －</v>
          </cell>
          <cell r="AG30" t="str">
            <v>－</v>
          </cell>
          <cell r="AH30">
            <v>5251840</v>
          </cell>
          <cell r="AI30" t="str">
            <v xml:space="preserve">    －</v>
          </cell>
          <cell r="BG30" t="str">
            <v xml:space="preserve">    合         計</v>
          </cell>
          <cell r="BL30" t="str">
            <v>－</v>
          </cell>
          <cell r="BM30">
            <v>43000</v>
          </cell>
          <cell r="BN30" t="str">
            <v xml:space="preserve">    －</v>
          </cell>
          <cell r="BO30" t="str">
            <v>－</v>
          </cell>
          <cell r="BP30">
            <v>43000</v>
          </cell>
          <cell r="BQ30" t="str">
            <v xml:space="preserve">    －</v>
          </cell>
          <cell r="CO30" t="str">
            <v xml:space="preserve">    合         計</v>
          </cell>
          <cell r="CT30" t="str">
            <v>－</v>
          </cell>
          <cell r="CU30">
            <v>5281600</v>
          </cell>
          <cell r="CV30" t="str">
            <v xml:space="preserve">    －</v>
          </cell>
          <cell r="CW30" t="str">
            <v>－</v>
          </cell>
          <cell r="CX30">
            <v>5208840</v>
          </cell>
          <cell r="CY30" t="str">
            <v xml:space="preserve">    －</v>
          </cell>
        </row>
        <row r="31">
          <cell r="AA31" t="str">
            <v>高  欄 ・ 地  覆</v>
          </cell>
          <cell r="AC31" t="str">
            <v xml:space="preserve"> 橋</v>
          </cell>
          <cell r="AD31">
            <v>14</v>
          </cell>
          <cell r="AE31">
            <v>64100</v>
          </cell>
          <cell r="AF31">
            <v>4578.5714285714284</v>
          </cell>
          <cell r="AG31">
            <v>14</v>
          </cell>
          <cell r="AH31">
            <v>64100</v>
          </cell>
          <cell r="AI31">
            <v>4578.5714285714284</v>
          </cell>
          <cell r="BI31" t="str">
            <v>高  欄 ・ 地  覆</v>
          </cell>
          <cell r="BK31" t="str">
            <v xml:space="preserve"> 橋</v>
          </cell>
          <cell r="BL31">
            <v>0</v>
          </cell>
          <cell r="BM31">
            <v>0</v>
          </cell>
          <cell r="BN31" t="e">
            <v>#DIV/0!</v>
          </cell>
          <cell r="BO31">
            <v>0</v>
          </cell>
          <cell r="BP31">
            <v>0</v>
          </cell>
          <cell r="BQ31" t="e">
            <v>#DIV/0!</v>
          </cell>
          <cell r="CQ31" t="str">
            <v>高  欄 ・ 地  覆</v>
          </cell>
          <cell r="CS31" t="str">
            <v xml:space="preserve"> 橋</v>
          </cell>
          <cell r="CT31">
            <v>14</v>
          </cell>
          <cell r="CU31">
            <v>64100</v>
          </cell>
          <cell r="CV31">
            <v>4578.5714285714284</v>
          </cell>
          <cell r="CW31">
            <v>14</v>
          </cell>
          <cell r="CX31">
            <v>64100</v>
          </cell>
          <cell r="CY31">
            <v>4578.5714285714284</v>
          </cell>
        </row>
        <row r="32">
          <cell r="AA32" t="str">
            <v>ジ ョ イ ン ト</v>
          </cell>
          <cell r="AC32" t="str">
            <v xml:space="preserve"> 橋</v>
          </cell>
          <cell r="AD32">
            <v>5</v>
          </cell>
          <cell r="AE32">
            <v>24000</v>
          </cell>
          <cell r="AF32">
            <v>4800</v>
          </cell>
          <cell r="AG32">
            <v>5</v>
          </cell>
          <cell r="AH32">
            <v>24000</v>
          </cell>
          <cell r="AI32">
            <v>4800</v>
          </cell>
          <cell r="BI32" t="str">
            <v>ジ ョ イ ン ト</v>
          </cell>
          <cell r="BK32" t="str">
            <v xml:space="preserve"> 橋</v>
          </cell>
          <cell r="BL32">
            <v>0</v>
          </cell>
          <cell r="BM32">
            <v>0</v>
          </cell>
          <cell r="BN32" t="e">
            <v>#DIV/0!</v>
          </cell>
          <cell r="BO32">
            <v>0</v>
          </cell>
          <cell r="BP32">
            <v>0</v>
          </cell>
          <cell r="BQ32" t="e">
            <v>#DIV/0!</v>
          </cell>
          <cell r="CQ32" t="str">
            <v>ジ ョ イ ン ト</v>
          </cell>
          <cell r="CS32" t="str">
            <v xml:space="preserve"> 橋</v>
          </cell>
          <cell r="CT32">
            <v>5</v>
          </cell>
          <cell r="CU32">
            <v>24000</v>
          </cell>
          <cell r="CV32">
            <v>4800</v>
          </cell>
          <cell r="CW32">
            <v>5</v>
          </cell>
          <cell r="CX32">
            <v>24000</v>
          </cell>
          <cell r="CY32">
            <v>4800</v>
          </cell>
        </row>
        <row r="33">
          <cell r="X33" t="str">
            <v>構</v>
          </cell>
          <cell r="Y33" t="str">
            <v>橋</v>
          </cell>
          <cell r="Z33" t="str">
            <v>一</v>
          </cell>
          <cell r="AA33" t="str">
            <v>床   版 ・ 桁</v>
          </cell>
          <cell r="AC33" t="str">
            <v xml:space="preserve"> 橋</v>
          </cell>
          <cell r="AD33">
            <v>17</v>
          </cell>
          <cell r="AE33">
            <v>87600</v>
          </cell>
          <cell r="AF33">
            <v>5152.9411764705883</v>
          </cell>
          <cell r="AG33">
            <v>17</v>
          </cell>
          <cell r="AH33">
            <v>87600</v>
          </cell>
          <cell r="AI33">
            <v>5152.9411764705883</v>
          </cell>
          <cell r="BF33" t="str">
            <v>構</v>
          </cell>
          <cell r="BG33" t="str">
            <v>橋</v>
          </cell>
          <cell r="BH33" t="str">
            <v>一</v>
          </cell>
          <cell r="BI33" t="str">
            <v>床   版 ・ 桁</v>
          </cell>
          <cell r="BK33" t="str">
            <v xml:space="preserve"> 橋</v>
          </cell>
          <cell r="BL33">
            <v>0</v>
          </cell>
          <cell r="BM33">
            <v>0</v>
          </cell>
          <cell r="BO33">
            <v>0</v>
          </cell>
          <cell r="BP33">
            <v>0</v>
          </cell>
          <cell r="CN33" t="str">
            <v>構</v>
          </cell>
          <cell r="CO33" t="str">
            <v>橋</v>
          </cell>
          <cell r="CP33" t="str">
            <v>一</v>
          </cell>
          <cell r="CQ33" t="str">
            <v>床   版 ・ 桁</v>
          </cell>
          <cell r="CS33" t="str">
            <v xml:space="preserve"> 橋</v>
          </cell>
          <cell r="CT33">
            <v>17</v>
          </cell>
          <cell r="CU33">
            <v>87600</v>
          </cell>
          <cell r="CW33">
            <v>17</v>
          </cell>
          <cell r="CX33">
            <v>87600</v>
          </cell>
        </row>
        <row r="34">
          <cell r="Z34" t="str">
            <v>般</v>
          </cell>
          <cell r="AD34">
            <v>35</v>
          </cell>
          <cell r="AE34">
            <v>88900</v>
          </cell>
          <cell r="AF34" t="str">
            <v xml:space="preserve">    －</v>
          </cell>
          <cell r="AG34">
            <v>35</v>
          </cell>
          <cell r="AH34">
            <v>88900</v>
          </cell>
          <cell r="AI34" t="str">
            <v xml:space="preserve">    －</v>
          </cell>
          <cell r="AJ34" t="str">
            <v>上段書きで震災対策点検分</v>
          </cell>
          <cell r="BH34" t="str">
            <v>般</v>
          </cell>
          <cell r="BL34">
            <v>0</v>
          </cell>
          <cell r="BM34">
            <v>0</v>
          </cell>
          <cell r="BN34" t="str">
            <v xml:space="preserve">    －</v>
          </cell>
          <cell r="BO34">
            <v>0</v>
          </cell>
          <cell r="BP34">
            <v>0</v>
          </cell>
          <cell r="BQ34" t="str">
            <v xml:space="preserve">    －</v>
          </cell>
          <cell r="BR34" t="str">
            <v>上段書きで震災対策点検分</v>
          </cell>
          <cell r="CP34" t="str">
            <v>般</v>
          </cell>
          <cell r="CT34">
            <v>35</v>
          </cell>
          <cell r="CU34">
            <v>88900</v>
          </cell>
          <cell r="CV34" t="str">
            <v xml:space="preserve">    －</v>
          </cell>
          <cell r="CW34">
            <v>35</v>
          </cell>
          <cell r="CX34">
            <v>88900</v>
          </cell>
          <cell r="CY34" t="str">
            <v xml:space="preserve">    －</v>
          </cell>
          <cell r="CZ34" t="str">
            <v>上段書きで震災対策点検分</v>
          </cell>
        </row>
        <row r="35">
          <cell r="Z35" t="str">
            <v>橋</v>
          </cell>
          <cell r="AA35" t="str">
            <v>沓 及 び 杳 座</v>
          </cell>
          <cell r="AC35" t="str">
            <v xml:space="preserve"> 橋</v>
          </cell>
          <cell r="AD35">
            <v>40</v>
          </cell>
          <cell r="AE35">
            <v>137900</v>
          </cell>
          <cell r="AF35">
            <v>3447.5</v>
          </cell>
          <cell r="AG35">
            <v>40</v>
          </cell>
          <cell r="AH35">
            <v>137900</v>
          </cell>
          <cell r="AI35">
            <v>3447.5</v>
          </cell>
          <cell r="BH35" t="str">
            <v>橋</v>
          </cell>
          <cell r="BI35" t="str">
            <v>沓 及 び 杳 座</v>
          </cell>
          <cell r="BK35" t="str">
            <v xml:space="preserve"> 橋</v>
          </cell>
          <cell r="BL35">
            <v>0</v>
          </cell>
          <cell r="BM35">
            <v>0</v>
          </cell>
          <cell r="BN35" t="e">
            <v>#DIV/0!</v>
          </cell>
          <cell r="BO35">
            <v>0</v>
          </cell>
          <cell r="BP35">
            <v>0</v>
          </cell>
          <cell r="BQ35" t="e">
            <v>#DIV/0!</v>
          </cell>
          <cell r="CP35" t="str">
            <v>橋</v>
          </cell>
          <cell r="CQ35" t="str">
            <v>沓 及 び 杳 座</v>
          </cell>
          <cell r="CS35" t="str">
            <v xml:space="preserve"> 橋</v>
          </cell>
          <cell r="CT35">
            <v>40</v>
          </cell>
          <cell r="CU35">
            <v>137900</v>
          </cell>
          <cell r="CV35">
            <v>3447.5</v>
          </cell>
          <cell r="CW35">
            <v>40</v>
          </cell>
          <cell r="CX35">
            <v>137900</v>
          </cell>
          <cell r="CY35">
            <v>3447.5</v>
          </cell>
        </row>
        <row r="36">
          <cell r="AD36">
            <v>5</v>
          </cell>
          <cell r="AE36">
            <v>18000</v>
          </cell>
          <cell r="AF36" t="str">
            <v xml:space="preserve">    －</v>
          </cell>
          <cell r="AG36">
            <v>5</v>
          </cell>
          <cell r="AH36">
            <v>18000</v>
          </cell>
          <cell r="AI36" t="str">
            <v xml:space="preserve">    －</v>
          </cell>
          <cell r="AJ36" t="str">
            <v>主な内容 沓及び沓座補修</v>
          </cell>
          <cell r="BL36">
            <v>0</v>
          </cell>
          <cell r="BM36">
            <v>0</v>
          </cell>
          <cell r="BN36" t="str">
            <v xml:space="preserve">    －</v>
          </cell>
          <cell r="BO36">
            <v>0</v>
          </cell>
          <cell r="BP36">
            <v>0</v>
          </cell>
          <cell r="BQ36" t="str">
            <v xml:space="preserve">    －</v>
          </cell>
          <cell r="BR36" t="str">
            <v>主な内容 沓及び沓座補修</v>
          </cell>
          <cell r="CT36">
            <v>5</v>
          </cell>
          <cell r="CU36">
            <v>18000</v>
          </cell>
          <cell r="CV36" t="str">
            <v xml:space="preserve">    －</v>
          </cell>
          <cell r="CW36">
            <v>5</v>
          </cell>
          <cell r="CX36">
            <v>18000</v>
          </cell>
          <cell r="CY36" t="str">
            <v xml:space="preserve">    －</v>
          </cell>
          <cell r="CZ36" t="str">
            <v>主な内容 沓及び沓座補修</v>
          </cell>
        </row>
        <row r="37">
          <cell r="Z37" t="str">
            <v>補</v>
          </cell>
          <cell r="AA37" t="str">
            <v>下     部     工</v>
          </cell>
          <cell r="AC37" t="str">
            <v xml:space="preserve"> 橋</v>
          </cell>
          <cell r="AD37">
            <v>13</v>
          </cell>
          <cell r="AE37">
            <v>40500</v>
          </cell>
          <cell r="AF37">
            <v>3115.3846153846152</v>
          </cell>
          <cell r="AG37">
            <v>13</v>
          </cell>
          <cell r="AH37">
            <v>40500</v>
          </cell>
          <cell r="AI37">
            <v>3115.3846153846152</v>
          </cell>
          <cell r="BH37" t="str">
            <v>補</v>
          </cell>
          <cell r="BI37" t="str">
            <v>下     部     工</v>
          </cell>
          <cell r="BK37" t="str">
            <v xml:space="preserve"> 橋</v>
          </cell>
          <cell r="BL37">
            <v>0</v>
          </cell>
          <cell r="BM37">
            <v>0</v>
          </cell>
          <cell r="BN37" t="e">
            <v>#DIV/0!</v>
          </cell>
          <cell r="BO37">
            <v>0</v>
          </cell>
          <cell r="BP37">
            <v>0</v>
          </cell>
          <cell r="BQ37" t="e">
            <v>#DIV/0!</v>
          </cell>
          <cell r="CP37" t="str">
            <v>補</v>
          </cell>
          <cell r="CQ37" t="str">
            <v>下     部     工</v>
          </cell>
          <cell r="CS37" t="str">
            <v xml:space="preserve"> 橋</v>
          </cell>
          <cell r="CT37">
            <v>13</v>
          </cell>
          <cell r="CU37">
            <v>40500</v>
          </cell>
          <cell r="CV37">
            <v>3115.3846153846152</v>
          </cell>
          <cell r="CW37">
            <v>13</v>
          </cell>
          <cell r="CX37">
            <v>40500</v>
          </cell>
          <cell r="CY37">
            <v>3115.3846153846152</v>
          </cell>
        </row>
        <row r="38">
          <cell r="AD38">
            <v>1</v>
          </cell>
          <cell r="AE38">
            <v>1500</v>
          </cell>
          <cell r="AF38" t="str">
            <v xml:space="preserve">    －</v>
          </cell>
          <cell r="AG38">
            <v>1</v>
          </cell>
          <cell r="AH38">
            <v>1500</v>
          </cell>
          <cell r="AI38" t="str">
            <v xml:space="preserve">    －</v>
          </cell>
          <cell r="BL38">
            <v>0</v>
          </cell>
          <cell r="BM38">
            <v>0</v>
          </cell>
          <cell r="BN38" t="str">
            <v xml:space="preserve">    －</v>
          </cell>
          <cell r="BO38">
            <v>0</v>
          </cell>
          <cell r="BP38">
            <v>0</v>
          </cell>
          <cell r="BQ38" t="str">
            <v xml:space="preserve">    －</v>
          </cell>
          <cell r="CT38">
            <v>1</v>
          </cell>
          <cell r="CU38">
            <v>1500</v>
          </cell>
          <cell r="CV38" t="str">
            <v xml:space="preserve">    －</v>
          </cell>
          <cell r="CW38">
            <v>1</v>
          </cell>
          <cell r="CX38">
            <v>1500</v>
          </cell>
          <cell r="CY38" t="str">
            <v xml:space="preserve">    －</v>
          </cell>
        </row>
        <row r="39">
          <cell r="Z39" t="str">
            <v>修</v>
          </cell>
          <cell r="AA39" t="str">
            <v>そ     の     他</v>
          </cell>
          <cell r="AC39" t="str">
            <v xml:space="preserve"> 橋</v>
          </cell>
          <cell r="AD39">
            <v>2</v>
          </cell>
          <cell r="AE39">
            <v>9900</v>
          </cell>
          <cell r="AF39">
            <v>4950</v>
          </cell>
          <cell r="AG39">
            <v>2</v>
          </cell>
          <cell r="AH39">
            <v>9900</v>
          </cell>
          <cell r="AI39">
            <v>4950</v>
          </cell>
          <cell r="BH39" t="str">
            <v>修</v>
          </cell>
          <cell r="BI39" t="str">
            <v>そ     の     他</v>
          </cell>
          <cell r="BK39" t="str">
            <v xml:space="preserve"> 橋</v>
          </cell>
          <cell r="BL39">
            <v>0</v>
          </cell>
          <cell r="BM39">
            <v>0</v>
          </cell>
          <cell r="BN39" t="e">
            <v>#DIV/0!</v>
          </cell>
          <cell r="BO39">
            <v>0</v>
          </cell>
          <cell r="BP39">
            <v>0</v>
          </cell>
          <cell r="BQ39" t="e">
            <v>#DIV/0!</v>
          </cell>
          <cell r="CP39" t="str">
            <v>修</v>
          </cell>
          <cell r="CQ39" t="str">
            <v>そ     の     他</v>
          </cell>
          <cell r="CS39" t="str">
            <v xml:space="preserve"> 橋</v>
          </cell>
          <cell r="CT39">
            <v>2</v>
          </cell>
          <cell r="CU39">
            <v>9900</v>
          </cell>
          <cell r="CV39">
            <v>4950</v>
          </cell>
          <cell r="CW39">
            <v>2</v>
          </cell>
          <cell r="CX39">
            <v>9900</v>
          </cell>
          <cell r="CY39">
            <v>4950</v>
          </cell>
        </row>
        <row r="40">
          <cell r="X40" t="str">
            <v>造</v>
          </cell>
          <cell r="AD40">
            <v>41</v>
          </cell>
          <cell r="AE40">
            <v>108400</v>
          </cell>
          <cell r="AF40" t="str">
            <v xml:space="preserve">    －</v>
          </cell>
          <cell r="AG40">
            <v>41</v>
          </cell>
          <cell r="AH40">
            <v>108400</v>
          </cell>
          <cell r="AI40" t="str">
            <v xml:space="preserve">    －</v>
          </cell>
          <cell r="BF40" t="str">
            <v>造</v>
          </cell>
          <cell r="BL40">
            <v>0</v>
          </cell>
          <cell r="BM40">
            <v>0</v>
          </cell>
          <cell r="BN40" t="str">
            <v xml:space="preserve">    －</v>
          </cell>
          <cell r="BO40">
            <v>0</v>
          </cell>
          <cell r="BP40">
            <v>0</v>
          </cell>
          <cell r="BQ40" t="str">
            <v xml:space="preserve">    －</v>
          </cell>
          <cell r="CN40" t="str">
            <v>造</v>
          </cell>
          <cell r="CT40">
            <v>41</v>
          </cell>
          <cell r="CU40">
            <v>108400</v>
          </cell>
          <cell r="CV40" t="str">
            <v xml:space="preserve">    －</v>
          </cell>
          <cell r="CW40">
            <v>41</v>
          </cell>
          <cell r="CX40">
            <v>108400</v>
          </cell>
          <cell r="CY40" t="str">
            <v xml:space="preserve">    －</v>
          </cell>
        </row>
        <row r="41">
          <cell r="AA41" t="str">
            <v xml:space="preserve">       計</v>
          </cell>
          <cell r="AC41" t="str">
            <v xml:space="preserve"> 橋</v>
          </cell>
          <cell r="AD41">
            <v>91</v>
          </cell>
          <cell r="AE41">
            <v>364000</v>
          </cell>
          <cell r="AF41">
            <v>4000</v>
          </cell>
          <cell r="AG41">
            <v>91</v>
          </cell>
          <cell r="AH41">
            <v>364000</v>
          </cell>
          <cell r="AI41">
            <v>4000</v>
          </cell>
          <cell r="AJ41" t="str">
            <v xml:space="preserve"> 震  残39橋 Ｃ＝118.0</v>
          </cell>
          <cell r="BI41" t="str">
            <v xml:space="preserve">       計</v>
          </cell>
          <cell r="BK41" t="str">
            <v xml:space="preserve"> 橋</v>
          </cell>
          <cell r="BL41">
            <v>0</v>
          </cell>
          <cell r="BM41">
            <v>0</v>
          </cell>
          <cell r="BN41" t="e">
            <v>#DIV/0!</v>
          </cell>
          <cell r="BO41">
            <v>0</v>
          </cell>
          <cell r="BP41">
            <v>0</v>
          </cell>
          <cell r="BQ41" t="e">
            <v>#DIV/0!</v>
          </cell>
          <cell r="BR41" t="str">
            <v xml:space="preserve"> 震  残39橋 Ｃ＝118.0</v>
          </cell>
          <cell r="CQ41" t="str">
            <v xml:space="preserve">       計</v>
          </cell>
          <cell r="CS41" t="str">
            <v xml:space="preserve"> 橋</v>
          </cell>
          <cell r="CT41">
            <v>91</v>
          </cell>
          <cell r="CU41">
            <v>364000</v>
          </cell>
          <cell r="CV41">
            <v>4000</v>
          </cell>
          <cell r="CW41">
            <v>91</v>
          </cell>
          <cell r="CX41">
            <v>364000</v>
          </cell>
          <cell r="CY41">
            <v>4000</v>
          </cell>
          <cell r="CZ41" t="str">
            <v xml:space="preserve"> 震  残39橋 Ｃ＝118.0</v>
          </cell>
        </row>
        <row r="42">
          <cell r="Z42" t="str">
            <v>歩</v>
          </cell>
          <cell r="AA42" t="str">
            <v>高  欄 ・ 地  覆</v>
          </cell>
          <cell r="AC42" t="str">
            <v xml:space="preserve"> 橋</v>
          </cell>
          <cell r="AD42">
            <v>0</v>
          </cell>
          <cell r="AE42">
            <v>0</v>
          </cell>
          <cell r="AF42" t="e">
            <v>#DIV/0!</v>
          </cell>
          <cell r="AG42">
            <v>0</v>
          </cell>
          <cell r="AH42">
            <v>0</v>
          </cell>
          <cell r="AI42" t="e">
            <v>#DIV/0!</v>
          </cell>
          <cell r="BH42" t="str">
            <v>歩</v>
          </cell>
          <cell r="BI42" t="str">
            <v>高  欄 ・ 地  覆</v>
          </cell>
          <cell r="BK42" t="str">
            <v xml:space="preserve"> 橋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CP42" t="str">
            <v>歩</v>
          </cell>
          <cell r="CQ42" t="str">
            <v>高  欄 ・ 地  覆</v>
          </cell>
          <cell r="CS42" t="str">
            <v xml:space="preserve"> 橋</v>
          </cell>
          <cell r="CT42">
            <v>0</v>
          </cell>
          <cell r="CU42">
            <v>0</v>
          </cell>
          <cell r="CW42">
            <v>0</v>
          </cell>
          <cell r="CX42">
            <v>0</v>
          </cell>
        </row>
        <row r="43">
          <cell r="Z43" t="str">
            <v>道</v>
          </cell>
          <cell r="AA43" t="str">
            <v>ジ ョ イ ン ト</v>
          </cell>
          <cell r="AC43" t="str">
            <v xml:space="preserve"> 橋</v>
          </cell>
          <cell r="AD43">
            <v>0</v>
          </cell>
          <cell r="AE43">
            <v>0</v>
          </cell>
          <cell r="AF43" t="e">
            <v>#DIV/0!</v>
          </cell>
          <cell r="AG43">
            <v>0</v>
          </cell>
          <cell r="AH43">
            <v>0</v>
          </cell>
          <cell r="AI43" t="e">
            <v>#DIV/0!</v>
          </cell>
          <cell r="BH43" t="str">
            <v>道</v>
          </cell>
          <cell r="BI43" t="str">
            <v>ジ ョ イ ン ト</v>
          </cell>
          <cell r="BK43" t="str">
            <v xml:space="preserve"> 橋</v>
          </cell>
          <cell r="BL43">
            <v>0</v>
          </cell>
          <cell r="BM43">
            <v>0</v>
          </cell>
          <cell r="BO43">
            <v>0</v>
          </cell>
          <cell r="BP43">
            <v>0</v>
          </cell>
          <cell r="CP43" t="str">
            <v>道</v>
          </cell>
          <cell r="CQ43" t="str">
            <v>ジ ョ イ ン ト</v>
          </cell>
          <cell r="CS43" t="str">
            <v xml:space="preserve"> 橋</v>
          </cell>
          <cell r="CT43">
            <v>0</v>
          </cell>
          <cell r="CU43">
            <v>0</v>
          </cell>
          <cell r="CW43">
            <v>0</v>
          </cell>
          <cell r="CX43">
            <v>0</v>
          </cell>
        </row>
        <row r="44">
          <cell r="Z44" t="str">
            <v>橋</v>
          </cell>
          <cell r="AA44" t="str">
            <v>床   版 ・ 桁</v>
          </cell>
          <cell r="AC44" t="str">
            <v xml:space="preserve"> 橋</v>
          </cell>
          <cell r="AD44">
            <v>3</v>
          </cell>
          <cell r="AE44">
            <v>9000</v>
          </cell>
          <cell r="AF44">
            <v>3000</v>
          </cell>
          <cell r="AG44">
            <v>3</v>
          </cell>
          <cell r="AH44">
            <v>9000</v>
          </cell>
          <cell r="AI44">
            <v>3000</v>
          </cell>
          <cell r="AJ44" t="str">
            <v>上段書きで震災対策点検分</v>
          </cell>
          <cell r="BH44" t="str">
            <v>橋</v>
          </cell>
          <cell r="BI44" t="str">
            <v>床   版 ・ 桁</v>
          </cell>
          <cell r="BK44" t="str">
            <v xml:space="preserve"> 橋</v>
          </cell>
          <cell r="BL44">
            <v>0</v>
          </cell>
          <cell r="BM44">
            <v>0</v>
          </cell>
          <cell r="BO44">
            <v>0</v>
          </cell>
          <cell r="BP44">
            <v>0</v>
          </cell>
          <cell r="BR44" t="str">
            <v>上段書きで震災対策点検分</v>
          </cell>
          <cell r="CP44" t="str">
            <v>橋</v>
          </cell>
          <cell r="CQ44" t="str">
            <v>床   版 ・ 桁</v>
          </cell>
          <cell r="CS44" t="str">
            <v xml:space="preserve"> 橋</v>
          </cell>
          <cell r="CT44">
            <v>3</v>
          </cell>
          <cell r="CU44">
            <v>9000</v>
          </cell>
          <cell r="CW44">
            <v>3</v>
          </cell>
          <cell r="CX44">
            <v>9000</v>
          </cell>
          <cell r="CZ44" t="str">
            <v>上段書きで震災対策点検分</v>
          </cell>
        </row>
        <row r="45">
          <cell r="X45" t="str">
            <v>物</v>
          </cell>
          <cell r="Y45" t="str">
            <v>梁</v>
          </cell>
          <cell r="Z45" t="str">
            <v>・</v>
          </cell>
          <cell r="AA45" t="str">
            <v>沓 及 び 杳 座</v>
          </cell>
          <cell r="AC45" t="str">
            <v xml:space="preserve"> 橋</v>
          </cell>
          <cell r="AD45">
            <v>0</v>
          </cell>
          <cell r="AE45">
            <v>0</v>
          </cell>
          <cell r="AF45" t="e">
            <v>#DIV/0!</v>
          </cell>
          <cell r="AG45">
            <v>0</v>
          </cell>
          <cell r="AH45">
            <v>0</v>
          </cell>
          <cell r="AI45" t="e">
            <v>#DIV/0!</v>
          </cell>
          <cell r="AJ45" t="str">
            <v>主な内容</v>
          </cell>
          <cell r="BF45" t="str">
            <v>物</v>
          </cell>
          <cell r="BG45" t="str">
            <v>梁</v>
          </cell>
          <cell r="BH45" t="str">
            <v>・</v>
          </cell>
          <cell r="BI45" t="str">
            <v>沓 及 び 杳 座</v>
          </cell>
          <cell r="BK45" t="str">
            <v xml:space="preserve"> 橋</v>
          </cell>
          <cell r="BL45">
            <v>0</v>
          </cell>
          <cell r="BM45">
            <v>0</v>
          </cell>
          <cell r="BN45" t="e">
            <v>#DIV/0!</v>
          </cell>
          <cell r="BO45">
            <v>0</v>
          </cell>
          <cell r="BP45">
            <v>0</v>
          </cell>
          <cell r="BQ45" t="e">
            <v>#DIV/0!</v>
          </cell>
          <cell r="BR45" t="str">
            <v>主な内容</v>
          </cell>
          <cell r="CN45" t="str">
            <v>物</v>
          </cell>
          <cell r="CO45" t="str">
            <v>梁</v>
          </cell>
          <cell r="CP45" t="str">
            <v>・</v>
          </cell>
          <cell r="CQ45" t="str">
            <v>沓 及 び 杳 座</v>
          </cell>
          <cell r="CS45" t="str">
            <v xml:space="preserve"> 橋</v>
          </cell>
          <cell r="CT45">
            <v>0</v>
          </cell>
          <cell r="CU45">
            <v>0</v>
          </cell>
          <cell r="CV45" t="e">
            <v>#DIV/0!</v>
          </cell>
          <cell r="CW45">
            <v>0</v>
          </cell>
          <cell r="CX45">
            <v>0</v>
          </cell>
          <cell r="CY45" t="e">
            <v>#DIV/0!</v>
          </cell>
          <cell r="CZ45" t="str">
            <v>主な内容</v>
          </cell>
        </row>
        <row r="46">
          <cell r="Z46" t="str">
            <v>側</v>
          </cell>
          <cell r="AF46" t="str">
            <v xml:space="preserve">    －</v>
          </cell>
          <cell r="AI46" t="str">
            <v xml:space="preserve">    －</v>
          </cell>
          <cell r="BH46" t="str">
            <v>側</v>
          </cell>
          <cell r="BN46" t="str">
            <v xml:space="preserve">    －</v>
          </cell>
          <cell r="BQ46" t="str">
            <v xml:space="preserve">    －</v>
          </cell>
          <cell r="CP46" t="str">
            <v>側</v>
          </cell>
          <cell r="CV46" t="str">
            <v xml:space="preserve">    －</v>
          </cell>
          <cell r="CY46" t="str">
            <v xml:space="preserve">    －</v>
          </cell>
        </row>
        <row r="47">
          <cell r="Z47" t="str">
            <v>道</v>
          </cell>
          <cell r="AA47" t="str">
            <v>下     部     工</v>
          </cell>
          <cell r="AC47" t="str">
            <v xml:space="preserve"> 橋</v>
          </cell>
          <cell r="AD47">
            <v>0</v>
          </cell>
          <cell r="AE47">
            <v>0</v>
          </cell>
          <cell r="AF47" t="e">
            <v>#DIV/0!</v>
          </cell>
          <cell r="AG47">
            <v>0</v>
          </cell>
          <cell r="AH47">
            <v>0</v>
          </cell>
          <cell r="AI47" t="e">
            <v>#DIV/0!</v>
          </cell>
          <cell r="BH47" t="str">
            <v>道</v>
          </cell>
          <cell r="BI47" t="str">
            <v>下     部     工</v>
          </cell>
          <cell r="BK47" t="str">
            <v xml:space="preserve"> 橋</v>
          </cell>
          <cell r="BL47">
            <v>0</v>
          </cell>
          <cell r="BM47">
            <v>0</v>
          </cell>
          <cell r="BO47">
            <v>0</v>
          </cell>
          <cell r="BP47">
            <v>0</v>
          </cell>
          <cell r="CP47" t="str">
            <v>道</v>
          </cell>
          <cell r="CQ47" t="str">
            <v>下     部     工</v>
          </cell>
          <cell r="CS47" t="str">
            <v xml:space="preserve"> 橋</v>
          </cell>
          <cell r="CT47">
            <v>0</v>
          </cell>
          <cell r="CU47">
            <v>0</v>
          </cell>
          <cell r="CW47">
            <v>0</v>
          </cell>
          <cell r="CX47">
            <v>0</v>
          </cell>
        </row>
        <row r="48">
          <cell r="Z48" t="str">
            <v>橋</v>
          </cell>
          <cell r="AA48" t="str">
            <v>そ     の     他</v>
          </cell>
          <cell r="AC48" t="str">
            <v xml:space="preserve"> 橋</v>
          </cell>
          <cell r="AD48">
            <v>10</v>
          </cell>
          <cell r="AE48">
            <v>49000</v>
          </cell>
          <cell r="AF48">
            <v>4900</v>
          </cell>
          <cell r="AG48">
            <v>10</v>
          </cell>
          <cell r="AH48">
            <v>49000</v>
          </cell>
          <cell r="AI48">
            <v>4900</v>
          </cell>
          <cell r="AJ48" t="str">
            <v xml:space="preserve"> 震  残 0 , 橋Ｃ＝0</v>
          </cell>
          <cell r="BH48" t="str">
            <v>橋</v>
          </cell>
          <cell r="BI48" t="str">
            <v>そ     の     他</v>
          </cell>
          <cell r="BK48" t="str">
            <v xml:space="preserve"> 橋</v>
          </cell>
          <cell r="BL48">
            <v>0</v>
          </cell>
          <cell r="BM48">
            <v>0</v>
          </cell>
          <cell r="BO48">
            <v>0</v>
          </cell>
          <cell r="BP48">
            <v>0</v>
          </cell>
          <cell r="BR48" t="str">
            <v xml:space="preserve"> 震  残 0 , 橋Ｃ＝0</v>
          </cell>
          <cell r="CP48" t="str">
            <v>橋</v>
          </cell>
          <cell r="CQ48" t="str">
            <v>そ     の     他</v>
          </cell>
          <cell r="CS48" t="str">
            <v xml:space="preserve"> 橋</v>
          </cell>
          <cell r="CT48">
            <v>10</v>
          </cell>
          <cell r="CU48">
            <v>49000</v>
          </cell>
          <cell r="CW48">
            <v>10</v>
          </cell>
          <cell r="CX48">
            <v>49000</v>
          </cell>
          <cell r="CZ48" t="str">
            <v xml:space="preserve"> 震  残 0 , 橋Ｃ＝0</v>
          </cell>
        </row>
        <row r="49">
          <cell r="AA49" t="str">
            <v xml:space="preserve">       計</v>
          </cell>
          <cell r="AC49" t="str">
            <v xml:space="preserve"> 橋</v>
          </cell>
          <cell r="AD49">
            <v>13</v>
          </cell>
          <cell r="AE49">
            <v>58000</v>
          </cell>
          <cell r="AF49">
            <v>4461.5384615384619</v>
          </cell>
          <cell r="AG49">
            <v>13</v>
          </cell>
          <cell r="AH49">
            <v>58000</v>
          </cell>
          <cell r="AI49">
            <v>4461.5384615384619</v>
          </cell>
          <cell r="BI49" t="str">
            <v xml:space="preserve">       計</v>
          </cell>
          <cell r="BK49" t="str">
            <v xml:space="preserve"> 橋</v>
          </cell>
          <cell r="BL49">
            <v>0</v>
          </cell>
          <cell r="BM49">
            <v>0</v>
          </cell>
          <cell r="BN49" t="e">
            <v>#DIV/0!</v>
          </cell>
          <cell r="BO49">
            <v>0</v>
          </cell>
          <cell r="BP49">
            <v>0</v>
          </cell>
          <cell r="BQ49" t="e">
            <v>#DIV/0!</v>
          </cell>
          <cell r="CQ49" t="str">
            <v xml:space="preserve">       計</v>
          </cell>
          <cell r="CS49" t="str">
            <v xml:space="preserve"> 橋</v>
          </cell>
          <cell r="CT49">
            <v>13</v>
          </cell>
          <cell r="CU49">
            <v>58000</v>
          </cell>
          <cell r="CV49">
            <v>4461.5384615384619</v>
          </cell>
          <cell r="CW49">
            <v>13</v>
          </cell>
          <cell r="CX49">
            <v>58000</v>
          </cell>
          <cell r="CY49">
            <v>4461.5384615384619</v>
          </cell>
        </row>
        <row r="54">
          <cell r="X54" t="str">
            <v>様式－５</v>
          </cell>
          <cell r="AD54" t="str">
            <v>維  持  工  事  費  工  種  別  内  訳  （２／４）</v>
          </cell>
          <cell r="BF54" t="str">
            <v>様式－５</v>
          </cell>
          <cell r="BL54" t="str">
            <v>維  持  工  事  費  工  種  別  内  訳  （２／４）</v>
          </cell>
          <cell r="CN54" t="str">
            <v>様式－５</v>
          </cell>
          <cell r="CT54" t="str">
            <v>維  持  工  事  費  工  種  別  内  訳  （２／４）</v>
          </cell>
        </row>
        <row r="55">
          <cell r="AA55" t="str">
            <v>〔北海道開発局（全体）〕</v>
          </cell>
          <cell r="AF55" t="str">
            <v>全　体</v>
          </cell>
          <cell r="AJ55" t="str">
            <v xml:space="preserve">         （単位：千円）</v>
          </cell>
          <cell r="BI55" t="str">
            <v>〔北海道開発局（全体）〕</v>
          </cell>
          <cell r="BN55" t="str">
            <v>直　営　工　事</v>
          </cell>
          <cell r="BR55" t="str">
            <v xml:space="preserve">         （単位：千円）</v>
          </cell>
          <cell r="CQ55" t="str">
            <v>〔北海道開発局（全体）〕</v>
          </cell>
          <cell r="CV55" t="str">
            <v>請　負　工　事</v>
          </cell>
          <cell r="CZ55" t="str">
            <v xml:space="preserve">         （単位：千円）</v>
          </cell>
        </row>
        <row r="56">
          <cell r="AC56" t="str">
            <v>単</v>
          </cell>
          <cell r="AD56" t="str">
            <v xml:space="preserve">         9年度（当初）</v>
          </cell>
          <cell r="AG56" t="str">
            <v xml:space="preserve">         9年度（予算要求）</v>
          </cell>
          <cell r="BK56" t="str">
            <v>単</v>
          </cell>
          <cell r="BL56" t="str">
            <v xml:space="preserve">         9年度（当初）</v>
          </cell>
          <cell r="BO56" t="str">
            <v xml:space="preserve">         9年度（予算要求）</v>
          </cell>
          <cell r="CS56" t="str">
            <v>単</v>
          </cell>
          <cell r="CT56" t="str">
            <v xml:space="preserve">         9年度（当初）</v>
          </cell>
          <cell r="CW56" t="str">
            <v xml:space="preserve">         9年度（予算要求）</v>
          </cell>
        </row>
        <row r="57">
          <cell r="Z57" t="str">
            <v>工       種</v>
          </cell>
          <cell r="AC57" t="str">
            <v>位</v>
          </cell>
          <cell r="AD57" t="str">
            <v xml:space="preserve"> 数   量</v>
          </cell>
          <cell r="AE57" t="str">
            <v xml:space="preserve"> 工 事 費</v>
          </cell>
          <cell r="AF57" t="str">
            <v xml:space="preserve"> 単  価</v>
          </cell>
          <cell r="AG57" t="str">
            <v xml:space="preserve"> 数   量</v>
          </cell>
          <cell r="AH57" t="str">
            <v xml:space="preserve"> 工 事 費</v>
          </cell>
          <cell r="AI57" t="str">
            <v xml:space="preserve"> 単  価</v>
          </cell>
          <cell r="AJ57" t="str">
            <v>備        考</v>
          </cell>
          <cell r="BH57" t="str">
            <v>工       種</v>
          </cell>
          <cell r="BK57" t="str">
            <v>位</v>
          </cell>
          <cell r="BL57" t="str">
            <v xml:space="preserve"> 数   量</v>
          </cell>
          <cell r="BM57" t="str">
            <v xml:space="preserve"> 工 事 費</v>
          </cell>
          <cell r="BN57" t="str">
            <v xml:space="preserve"> 単  価</v>
          </cell>
          <cell r="BO57" t="str">
            <v xml:space="preserve"> 数   量</v>
          </cell>
          <cell r="BP57" t="str">
            <v xml:space="preserve"> 工 事 費</v>
          </cell>
          <cell r="BQ57" t="str">
            <v xml:space="preserve"> 単  価</v>
          </cell>
          <cell r="BR57" t="str">
            <v>備        考</v>
          </cell>
          <cell r="CP57" t="str">
            <v>工       種</v>
          </cell>
          <cell r="CS57" t="str">
            <v>位</v>
          </cell>
          <cell r="CT57" t="str">
            <v xml:space="preserve"> 数   量</v>
          </cell>
          <cell r="CU57" t="str">
            <v xml:space="preserve"> 工 事 費</v>
          </cell>
          <cell r="CV57" t="str">
            <v xml:space="preserve"> 単  価</v>
          </cell>
          <cell r="CW57" t="str">
            <v xml:space="preserve"> 数   量</v>
          </cell>
          <cell r="CX57" t="str">
            <v xml:space="preserve"> 工 事 費</v>
          </cell>
          <cell r="CY57" t="str">
            <v xml:space="preserve"> 単  価</v>
          </cell>
          <cell r="CZ57" t="str">
            <v>備        考</v>
          </cell>
        </row>
        <row r="58">
          <cell r="AC58" t="str">
            <v>橋</v>
          </cell>
          <cell r="AD58">
            <v>74</v>
          </cell>
          <cell r="AE58">
            <v>0</v>
          </cell>
          <cell r="AF58">
            <v>0</v>
          </cell>
          <cell r="AG58">
            <v>74</v>
          </cell>
          <cell r="AH58">
            <v>0</v>
          </cell>
          <cell r="AI58">
            <v>0</v>
          </cell>
          <cell r="BK58" t="str">
            <v>橋</v>
          </cell>
          <cell r="BL58">
            <v>0</v>
          </cell>
          <cell r="BM58">
            <v>0</v>
          </cell>
          <cell r="BO58">
            <v>0</v>
          </cell>
          <cell r="BP58">
            <v>0</v>
          </cell>
          <cell r="CS58" t="str">
            <v>橋</v>
          </cell>
          <cell r="CT58">
            <v>74</v>
          </cell>
          <cell r="CU58">
            <v>0</v>
          </cell>
          <cell r="CW58">
            <v>74</v>
          </cell>
          <cell r="CX58">
            <v>0</v>
          </cell>
        </row>
        <row r="59">
          <cell r="Y59" t="str">
            <v>橋</v>
          </cell>
          <cell r="AA59" t="str">
            <v>一     般     橋</v>
          </cell>
          <cell r="AC59" t="str">
            <v>千㎡</v>
          </cell>
          <cell r="AD59">
            <v>76.64</v>
          </cell>
          <cell r="AE59">
            <v>847100</v>
          </cell>
          <cell r="AF59">
            <v>11052.974947807934</v>
          </cell>
          <cell r="AG59">
            <v>76.64</v>
          </cell>
          <cell r="AH59">
            <v>847100</v>
          </cell>
          <cell r="AI59">
            <v>11052.974947807934</v>
          </cell>
          <cell r="AJ59" t="str">
            <v>平均経年数  14.6年</v>
          </cell>
          <cell r="BG59" t="str">
            <v>橋</v>
          </cell>
          <cell r="BI59" t="str">
            <v>一     般     橋</v>
          </cell>
          <cell r="BK59" t="str">
            <v>千㎡</v>
          </cell>
          <cell r="BL59">
            <v>0</v>
          </cell>
          <cell r="BM59">
            <v>0</v>
          </cell>
          <cell r="BN59" t="e">
            <v>#DIV/0!</v>
          </cell>
          <cell r="BO59">
            <v>0</v>
          </cell>
          <cell r="BP59">
            <v>0</v>
          </cell>
          <cell r="BQ59" t="e">
            <v>#DIV/0!</v>
          </cell>
          <cell r="BR59" t="str">
            <v>平均経年数  14.6年</v>
          </cell>
          <cell r="CO59" t="str">
            <v>橋</v>
          </cell>
          <cell r="CQ59" t="str">
            <v>一     般     橋</v>
          </cell>
          <cell r="CS59" t="str">
            <v>千㎡</v>
          </cell>
          <cell r="CT59">
            <v>76.64</v>
          </cell>
          <cell r="CU59">
            <v>847100</v>
          </cell>
          <cell r="CV59">
            <v>11052.974947807934</v>
          </cell>
          <cell r="CW59">
            <v>76.64</v>
          </cell>
          <cell r="CX59">
            <v>847100</v>
          </cell>
          <cell r="CY59">
            <v>11052.974947807934</v>
          </cell>
          <cell r="CZ59" t="str">
            <v>平均経年数  14.6年</v>
          </cell>
        </row>
        <row r="60">
          <cell r="Z60" t="str">
            <v>塗</v>
          </cell>
          <cell r="AC60" t="str">
            <v>橋</v>
          </cell>
          <cell r="AD60">
            <v>8</v>
          </cell>
          <cell r="AE60">
            <v>0</v>
          </cell>
          <cell r="AF60">
            <v>0</v>
          </cell>
          <cell r="AG60">
            <v>8</v>
          </cell>
          <cell r="AH60">
            <v>0</v>
          </cell>
          <cell r="AI60">
            <v>0</v>
          </cell>
          <cell r="BH60" t="str">
            <v>塗</v>
          </cell>
          <cell r="BK60" t="str">
            <v>橋</v>
          </cell>
          <cell r="BL60">
            <v>0</v>
          </cell>
          <cell r="BM60">
            <v>0</v>
          </cell>
          <cell r="BN60" t="e">
            <v>#DIV/0!</v>
          </cell>
          <cell r="BO60">
            <v>0</v>
          </cell>
          <cell r="BP60">
            <v>0</v>
          </cell>
          <cell r="BQ60" t="e">
            <v>#DIV/0!</v>
          </cell>
          <cell r="CP60" t="str">
            <v>塗</v>
          </cell>
          <cell r="CS60" t="str">
            <v>橋</v>
          </cell>
          <cell r="CT60">
            <v>8</v>
          </cell>
          <cell r="CU60">
            <v>0</v>
          </cell>
          <cell r="CV60">
            <v>0</v>
          </cell>
          <cell r="CW60">
            <v>8</v>
          </cell>
          <cell r="CX60">
            <v>0</v>
          </cell>
          <cell r="CY60">
            <v>0</v>
          </cell>
        </row>
        <row r="61">
          <cell r="AA61" t="str">
            <v>横 断 歩 道 橋</v>
          </cell>
          <cell r="AC61" t="str">
            <v>千㎡</v>
          </cell>
          <cell r="AD61">
            <v>6.6</v>
          </cell>
          <cell r="AE61">
            <v>65700</v>
          </cell>
          <cell r="AF61">
            <v>9954.5454545454559</v>
          </cell>
          <cell r="AG61">
            <v>6.6</v>
          </cell>
          <cell r="AH61">
            <v>65700</v>
          </cell>
          <cell r="AI61">
            <v>9954.5454545454559</v>
          </cell>
          <cell r="AJ61" t="str">
            <v>平均経年数  15.4年</v>
          </cell>
          <cell r="BI61" t="str">
            <v>横 断 歩 道 橋</v>
          </cell>
          <cell r="BK61" t="str">
            <v>千㎡</v>
          </cell>
          <cell r="BL61">
            <v>0</v>
          </cell>
          <cell r="BM61">
            <v>0</v>
          </cell>
          <cell r="BN61" t="e">
            <v>#DIV/0!</v>
          </cell>
          <cell r="BO61">
            <v>0</v>
          </cell>
          <cell r="BP61">
            <v>0</v>
          </cell>
          <cell r="BQ61" t="e">
            <v>#DIV/0!</v>
          </cell>
          <cell r="BR61" t="str">
            <v>平均経年数  15.4年</v>
          </cell>
          <cell r="CQ61" t="str">
            <v>横 断 歩 道 橋</v>
          </cell>
          <cell r="CS61" t="str">
            <v>千㎡</v>
          </cell>
          <cell r="CT61">
            <v>6.6</v>
          </cell>
          <cell r="CU61">
            <v>65700</v>
          </cell>
          <cell r="CV61">
            <v>9954.5454545454559</v>
          </cell>
          <cell r="CW61">
            <v>6.6</v>
          </cell>
          <cell r="CX61">
            <v>65700</v>
          </cell>
          <cell r="CY61">
            <v>9954.5454545454559</v>
          </cell>
          <cell r="CZ61" t="str">
            <v>平均経年数  15.4年</v>
          </cell>
        </row>
        <row r="62">
          <cell r="AC62" t="str">
            <v>橋</v>
          </cell>
          <cell r="AD62">
            <v>2</v>
          </cell>
          <cell r="AE62">
            <v>0</v>
          </cell>
          <cell r="AF62">
            <v>0</v>
          </cell>
          <cell r="AG62">
            <v>2</v>
          </cell>
          <cell r="AH62">
            <v>0</v>
          </cell>
          <cell r="AI62">
            <v>0</v>
          </cell>
          <cell r="BK62" t="str">
            <v>橋</v>
          </cell>
          <cell r="BL62">
            <v>0</v>
          </cell>
          <cell r="BM62">
            <v>0</v>
          </cell>
          <cell r="BO62">
            <v>0</v>
          </cell>
          <cell r="BP62">
            <v>0</v>
          </cell>
          <cell r="CS62" t="str">
            <v>橋</v>
          </cell>
          <cell r="CT62">
            <v>2</v>
          </cell>
          <cell r="CU62">
            <v>0</v>
          </cell>
          <cell r="CW62">
            <v>2</v>
          </cell>
          <cell r="CX62">
            <v>0</v>
          </cell>
        </row>
        <row r="63">
          <cell r="Z63" t="str">
            <v>装</v>
          </cell>
          <cell r="AA63" t="str">
            <v>側     道     橋</v>
          </cell>
          <cell r="AC63" t="str">
            <v>千㎡</v>
          </cell>
          <cell r="AD63">
            <v>1.3</v>
          </cell>
          <cell r="AE63">
            <v>13500</v>
          </cell>
          <cell r="AF63">
            <v>10384.615384615385</v>
          </cell>
          <cell r="AG63">
            <v>1.3</v>
          </cell>
          <cell r="AH63">
            <v>13500</v>
          </cell>
          <cell r="AI63">
            <v>10384.615384615385</v>
          </cell>
          <cell r="BH63" t="str">
            <v>装</v>
          </cell>
          <cell r="BI63" t="str">
            <v>側     道     橋</v>
          </cell>
          <cell r="BK63" t="str">
            <v>千㎡</v>
          </cell>
          <cell r="BL63">
            <v>0</v>
          </cell>
          <cell r="BM63">
            <v>0</v>
          </cell>
          <cell r="BO63">
            <v>0</v>
          </cell>
          <cell r="BP63">
            <v>0</v>
          </cell>
          <cell r="CP63" t="str">
            <v>装</v>
          </cell>
          <cell r="CQ63" t="str">
            <v>側     道     橋</v>
          </cell>
          <cell r="CS63" t="str">
            <v>千㎡</v>
          </cell>
          <cell r="CT63">
            <v>1.3</v>
          </cell>
          <cell r="CU63">
            <v>13500</v>
          </cell>
          <cell r="CW63">
            <v>1.3</v>
          </cell>
          <cell r="CX63">
            <v>13500</v>
          </cell>
        </row>
        <row r="64">
          <cell r="AC64" t="str">
            <v>橋</v>
          </cell>
          <cell r="AD64">
            <v>84</v>
          </cell>
          <cell r="AE64">
            <v>0</v>
          </cell>
          <cell r="AF64">
            <v>0</v>
          </cell>
          <cell r="AG64">
            <v>84</v>
          </cell>
          <cell r="AH64">
            <v>0</v>
          </cell>
          <cell r="AI64">
            <v>0</v>
          </cell>
          <cell r="AJ64" t="str">
            <v>塗装実施橋梁の経年数を</v>
          </cell>
          <cell r="BK64" t="str">
            <v>橋</v>
          </cell>
          <cell r="BL64">
            <v>0</v>
          </cell>
          <cell r="BM64">
            <v>0</v>
          </cell>
          <cell r="BN64" t="e">
            <v>#DIV/0!</v>
          </cell>
          <cell r="BO64">
            <v>0</v>
          </cell>
          <cell r="BP64">
            <v>0</v>
          </cell>
          <cell r="BQ64" t="e">
            <v>#DIV/0!</v>
          </cell>
          <cell r="BR64" t="str">
            <v>塗装実施橋梁の経年数を</v>
          </cell>
          <cell r="CS64" t="str">
            <v>橋</v>
          </cell>
          <cell r="CT64">
            <v>84</v>
          </cell>
          <cell r="CU64">
            <v>0</v>
          </cell>
          <cell r="CV64">
            <v>0</v>
          </cell>
          <cell r="CW64">
            <v>84</v>
          </cell>
          <cell r="CX64">
            <v>0</v>
          </cell>
          <cell r="CY64">
            <v>0</v>
          </cell>
          <cell r="CZ64" t="str">
            <v>塗装実施橋梁の経年数を</v>
          </cell>
        </row>
        <row r="65">
          <cell r="X65" t="str">
            <v>構</v>
          </cell>
          <cell r="Y65" t="str">
            <v>梁</v>
          </cell>
          <cell r="AA65" t="str">
            <v xml:space="preserve">       計</v>
          </cell>
          <cell r="AC65" t="str">
            <v>千㎡</v>
          </cell>
          <cell r="AD65">
            <v>84.54</v>
          </cell>
          <cell r="AE65">
            <v>926300</v>
          </cell>
          <cell r="AF65">
            <v>10956.943458717767</v>
          </cell>
          <cell r="AG65">
            <v>84.54</v>
          </cell>
          <cell r="AH65">
            <v>926300</v>
          </cell>
          <cell r="AI65">
            <v>10956.943458717767</v>
          </cell>
          <cell r="AJ65" t="str">
            <v>面積による加重平均　年</v>
          </cell>
          <cell r="BF65" t="str">
            <v>構</v>
          </cell>
          <cell r="BG65" t="str">
            <v>梁</v>
          </cell>
          <cell r="BI65" t="str">
            <v xml:space="preserve">       計</v>
          </cell>
          <cell r="BK65" t="str">
            <v>千㎡</v>
          </cell>
          <cell r="BL65">
            <v>0</v>
          </cell>
          <cell r="BM65">
            <v>0</v>
          </cell>
          <cell r="BN65" t="e">
            <v>#DIV/0!</v>
          </cell>
          <cell r="BO65">
            <v>0</v>
          </cell>
          <cell r="BP65">
            <v>0</v>
          </cell>
          <cell r="BQ65" t="e">
            <v>#DIV/0!</v>
          </cell>
          <cell r="BR65" t="str">
            <v>面積による加重平均　年</v>
          </cell>
          <cell r="CN65" t="str">
            <v>構</v>
          </cell>
          <cell r="CO65" t="str">
            <v>梁</v>
          </cell>
          <cell r="CQ65" t="str">
            <v xml:space="preserve">       計</v>
          </cell>
          <cell r="CS65" t="str">
            <v>千㎡</v>
          </cell>
          <cell r="CT65">
            <v>84.54</v>
          </cell>
          <cell r="CU65">
            <v>926300</v>
          </cell>
          <cell r="CV65">
            <v>10956.943458717767</v>
          </cell>
          <cell r="CW65">
            <v>84.54</v>
          </cell>
          <cell r="CX65">
            <v>926300</v>
          </cell>
          <cell r="CY65">
            <v>10956.943458717767</v>
          </cell>
          <cell r="CZ65" t="str">
            <v>面積による加重平均　年</v>
          </cell>
        </row>
        <row r="66">
          <cell r="Z66" t="str">
            <v xml:space="preserve">   合  　　　計</v>
          </cell>
          <cell r="AD66" t="str">
            <v>－</v>
          </cell>
          <cell r="AE66">
            <v>1348300</v>
          </cell>
          <cell r="AF66">
            <v>0</v>
          </cell>
          <cell r="AG66" t="str">
            <v>－</v>
          </cell>
          <cell r="AH66">
            <v>1348300</v>
          </cell>
          <cell r="AI66" t="str">
            <v xml:space="preserve">    －</v>
          </cell>
          <cell r="BH66" t="str">
            <v xml:space="preserve">   合  　　　計</v>
          </cell>
          <cell r="BL66" t="str">
            <v>－</v>
          </cell>
          <cell r="BM66">
            <v>0</v>
          </cell>
          <cell r="BN66">
            <v>0</v>
          </cell>
          <cell r="BO66" t="str">
            <v>－</v>
          </cell>
          <cell r="BP66">
            <v>0</v>
          </cell>
          <cell r="BQ66" t="str">
            <v xml:space="preserve">    －</v>
          </cell>
          <cell r="CP66" t="str">
            <v xml:space="preserve">   合  　　　計</v>
          </cell>
          <cell r="CT66" t="str">
            <v>－</v>
          </cell>
          <cell r="CU66">
            <v>1348300</v>
          </cell>
          <cell r="CV66">
            <v>0</v>
          </cell>
          <cell r="CW66" t="str">
            <v>－</v>
          </cell>
          <cell r="CX66">
            <v>1348300</v>
          </cell>
          <cell r="CY66" t="str">
            <v xml:space="preserve">    －</v>
          </cell>
        </row>
        <row r="67">
          <cell r="Y67" t="str">
            <v>ト</v>
          </cell>
          <cell r="Z67" t="str">
            <v>漏  水  対  策   イ</v>
          </cell>
          <cell r="AC67" t="str">
            <v>箇所</v>
          </cell>
          <cell r="AD67">
            <v>0</v>
          </cell>
          <cell r="AE67">
            <v>0</v>
          </cell>
          <cell r="AF67" t="e">
            <v>#DIV/0!</v>
          </cell>
          <cell r="AG67">
            <v>0</v>
          </cell>
          <cell r="AH67">
            <v>0</v>
          </cell>
          <cell r="AI67" t="e">
            <v>#DIV/0!</v>
          </cell>
          <cell r="BG67" t="str">
            <v>ト</v>
          </cell>
          <cell r="BH67" t="str">
            <v>漏  水  対  策   イ</v>
          </cell>
          <cell r="BK67" t="str">
            <v>箇所</v>
          </cell>
          <cell r="BL67">
            <v>0</v>
          </cell>
          <cell r="BM67">
            <v>0</v>
          </cell>
          <cell r="BN67" t="e">
            <v>#DIV/0!</v>
          </cell>
          <cell r="BO67">
            <v>0</v>
          </cell>
          <cell r="BP67">
            <v>0</v>
          </cell>
          <cell r="BQ67" t="e">
            <v>#DIV/0!</v>
          </cell>
          <cell r="CO67" t="str">
            <v>ト</v>
          </cell>
          <cell r="CP67" t="str">
            <v>漏  水  対  策   イ</v>
          </cell>
          <cell r="CS67" t="str">
            <v>箇所</v>
          </cell>
          <cell r="CT67">
            <v>0</v>
          </cell>
          <cell r="CU67">
            <v>0</v>
          </cell>
          <cell r="CV67" t="e">
            <v>#DIV/0!</v>
          </cell>
          <cell r="CW67">
            <v>0</v>
          </cell>
          <cell r="CX67">
            <v>0</v>
          </cell>
          <cell r="CY67" t="e">
            <v>#DIV/0!</v>
          </cell>
        </row>
        <row r="68">
          <cell r="Y68" t="str">
            <v>ン</v>
          </cell>
          <cell r="Z68" t="str">
            <v>管理用施設の補修 ロ</v>
          </cell>
          <cell r="AC68" t="str">
            <v>箇所</v>
          </cell>
          <cell r="AD68">
            <v>13.5</v>
          </cell>
          <cell r="AE68">
            <v>3200</v>
          </cell>
          <cell r="AF68">
            <v>237.03703703703704</v>
          </cell>
          <cell r="AG68">
            <v>13.5</v>
          </cell>
          <cell r="AH68">
            <v>3200</v>
          </cell>
          <cell r="AI68">
            <v>237.03703703703704</v>
          </cell>
          <cell r="BG68" t="str">
            <v>ン</v>
          </cell>
          <cell r="BH68" t="str">
            <v>管理用施設の補修 ロ</v>
          </cell>
          <cell r="BK68" t="str">
            <v>箇所</v>
          </cell>
          <cell r="BL68">
            <v>13.5</v>
          </cell>
          <cell r="BM68">
            <v>3200</v>
          </cell>
          <cell r="BN68">
            <v>237.03703703703704</v>
          </cell>
          <cell r="BO68">
            <v>13.5</v>
          </cell>
          <cell r="BP68">
            <v>3200</v>
          </cell>
          <cell r="BQ68">
            <v>237.03703703703704</v>
          </cell>
          <cell r="CO68" t="str">
            <v>ン</v>
          </cell>
          <cell r="CP68" t="str">
            <v>管理用施設の補修 ロ</v>
          </cell>
          <cell r="CS68" t="str">
            <v>箇所</v>
          </cell>
          <cell r="CT68">
            <v>0</v>
          </cell>
          <cell r="CU68">
            <v>0</v>
          </cell>
          <cell r="CV68" t="e">
            <v>#DIV/0!</v>
          </cell>
          <cell r="CW68">
            <v>0</v>
          </cell>
          <cell r="CX68">
            <v>0</v>
          </cell>
          <cell r="CY68" t="e">
            <v>#DIV/0!</v>
          </cell>
        </row>
        <row r="69">
          <cell r="Y69" t="str">
            <v>ネ</v>
          </cell>
          <cell r="Z69" t="str">
            <v>防  災  対  策   ハ</v>
          </cell>
          <cell r="AC69" t="str">
            <v>箇所</v>
          </cell>
          <cell r="AD69">
            <v>0</v>
          </cell>
          <cell r="AE69">
            <v>0</v>
          </cell>
          <cell r="AF69" t="e">
            <v>#DIV/0!</v>
          </cell>
          <cell r="AG69">
            <v>0</v>
          </cell>
          <cell r="AH69">
            <v>0</v>
          </cell>
          <cell r="AI69" t="e">
            <v>#DIV/0!</v>
          </cell>
          <cell r="AJ69" t="str">
            <v xml:space="preserve"> 残  －ヶ所  Ｃ＝ －</v>
          </cell>
          <cell r="BG69" t="str">
            <v>ネ</v>
          </cell>
          <cell r="BH69" t="str">
            <v>防  災  対  策   ハ</v>
          </cell>
          <cell r="BK69" t="str">
            <v>箇所</v>
          </cell>
          <cell r="BL69">
            <v>0</v>
          </cell>
          <cell r="BM69">
            <v>0</v>
          </cell>
          <cell r="BO69">
            <v>0</v>
          </cell>
          <cell r="BP69">
            <v>0</v>
          </cell>
          <cell r="BR69" t="str">
            <v xml:space="preserve"> 残  －ヶ所  Ｃ＝ －</v>
          </cell>
          <cell r="CO69" t="str">
            <v>ネ</v>
          </cell>
          <cell r="CP69" t="str">
            <v>防  災  対  策   ハ</v>
          </cell>
          <cell r="CS69" t="str">
            <v>箇所</v>
          </cell>
          <cell r="CT69">
            <v>0</v>
          </cell>
          <cell r="CU69">
            <v>0</v>
          </cell>
          <cell r="CW69">
            <v>0</v>
          </cell>
          <cell r="CX69">
            <v>0</v>
          </cell>
          <cell r="CZ69" t="str">
            <v xml:space="preserve"> 残  －ヶ所  Ｃ＝ －</v>
          </cell>
        </row>
        <row r="70">
          <cell r="Y70" t="str">
            <v>ル</v>
          </cell>
          <cell r="Z70" t="str">
            <v>そ      の      他</v>
          </cell>
          <cell r="AC70" t="str">
            <v>式</v>
          </cell>
          <cell r="AD70">
            <v>1</v>
          </cell>
          <cell r="AE70">
            <v>82600</v>
          </cell>
          <cell r="AF70" t="str">
            <v xml:space="preserve">    －</v>
          </cell>
          <cell r="AG70">
            <v>1</v>
          </cell>
          <cell r="AH70">
            <v>82600</v>
          </cell>
          <cell r="AI70" t="str">
            <v xml:space="preserve">    －</v>
          </cell>
          <cell r="AJ70" t="str">
            <v>主な内容 内壁塗装</v>
          </cell>
          <cell r="BG70" t="str">
            <v>ル</v>
          </cell>
          <cell r="BH70" t="str">
            <v>そ      の      他</v>
          </cell>
          <cell r="BK70" t="str">
            <v>式</v>
          </cell>
          <cell r="BL70">
            <v>1</v>
          </cell>
          <cell r="BM70">
            <v>2300</v>
          </cell>
          <cell r="BN70" t="str">
            <v xml:space="preserve">    －</v>
          </cell>
          <cell r="BO70">
            <v>1</v>
          </cell>
          <cell r="BP70">
            <v>2300</v>
          </cell>
          <cell r="BQ70" t="str">
            <v xml:space="preserve">    －</v>
          </cell>
          <cell r="BR70" t="str">
            <v>主な内容 内壁塗装</v>
          </cell>
          <cell r="CO70" t="str">
            <v>ル</v>
          </cell>
          <cell r="CP70" t="str">
            <v>そ      の      他</v>
          </cell>
          <cell r="CS70" t="str">
            <v>式</v>
          </cell>
          <cell r="CT70">
            <v>1</v>
          </cell>
          <cell r="CU70">
            <v>80300</v>
          </cell>
          <cell r="CV70" t="str">
            <v xml:space="preserve">    －</v>
          </cell>
          <cell r="CW70">
            <v>1</v>
          </cell>
          <cell r="CX70">
            <v>80300</v>
          </cell>
          <cell r="CY70" t="str">
            <v xml:space="preserve">    －</v>
          </cell>
          <cell r="CZ70" t="str">
            <v>主な内容 内壁塗装</v>
          </cell>
        </row>
        <row r="71">
          <cell r="Z71" t="str">
            <v xml:space="preserve">        計</v>
          </cell>
          <cell r="AD71">
            <v>13.5</v>
          </cell>
          <cell r="AE71">
            <v>85800</v>
          </cell>
          <cell r="AF71" t="str">
            <v xml:space="preserve">    －</v>
          </cell>
          <cell r="AG71">
            <v>13.5</v>
          </cell>
          <cell r="AH71">
            <v>85800</v>
          </cell>
          <cell r="AI71" t="str">
            <v xml:space="preserve">    －</v>
          </cell>
          <cell r="AJ71" t="str">
            <v>数量はイ＋ロ＋ハ</v>
          </cell>
          <cell r="BH71" t="str">
            <v xml:space="preserve">        計</v>
          </cell>
          <cell r="BL71">
            <v>13.5</v>
          </cell>
          <cell r="BM71">
            <v>5500</v>
          </cell>
          <cell r="BN71" t="str">
            <v xml:space="preserve">    －</v>
          </cell>
          <cell r="BO71">
            <v>13.5</v>
          </cell>
          <cell r="BP71">
            <v>5500</v>
          </cell>
          <cell r="BQ71" t="str">
            <v xml:space="preserve">    －</v>
          </cell>
          <cell r="BR71" t="str">
            <v>数量はイ＋ロ＋ハ</v>
          </cell>
          <cell r="CP71" t="str">
            <v xml:space="preserve">        計</v>
          </cell>
          <cell r="CT71">
            <v>0</v>
          </cell>
          <cell r="CU71">
            <v>80300</v>
          </cell>
          <cell r="CV71" t="str">
            <v xml:space="preserve">    －</v>
          </cell>
          <cell r="CW71">
            <v>0</v>
          </cell>
          <cell r="CX71">
            <v>80300</v>
          </cell>
          <cell r="CY71" t="str">
            <v xml:space="preserve">    －</v>
          </cell>
          <cell r="CZ71" t="str">
            <v>数量はイ＋ロ＋ハ</v>
          </cell>
        </row>
        <row r="72">
          <cell r="AA72" t="str">
            <v>側            溝</v>
          </cell>
          <cell r="AC72" t="str">
            <v>ｍ</v>
          </cell>
          <cell r="AD72">
            <v>22090</v>
          </cell>
          <cell r="AE72">
            <v>496900</v>
          </cell>
          <cell r="AF72">
            <v>22.494341330918967</v>
          </cell>
          <cell r="AG72">
            <v>22090</v>
          </cell>
          <cell r="AH72">
            <v>496900</v>
          </cell>
          <cell r="AI72">
            <v>22.494341330918967</v>
          </cell>
          <cell r="BI72" t="str">
            <v>側            溝</v>
          </cell>
          <cell r="BK72" t="str">
            <v>ｍ</v>
          </cell>
          <cell r="BL72">
            <v>0</v>
          </cell>
          <cell r="BM72">
            <v>0</v>
          </cell>
          <cell r="BN72" t="e">
            <v>#DIV/0!</v>
          </cell>
          <cell r="BO72">
            <v>0</v>
          </cell>
          <cell r="BP72">
            <v>0</v>
          </cell>
          <cell r="BQ72" t="e">
            <v>#DIV/0!</v>
          </cell>
          <cell r="CQ72" t="str">
            <v>側            溝</v>
          </cell>
          <cell r="CS72" t="str">
            <v>ｍ</v>
          </cell>
          <cell r="CT72">
            <v>22090</v>
          </cell>
          <cell r="CU72">
            <v>496900</v>
          </cell>
          <cell r="CV72">
            <v>22.494341330918967</v>
          </cell>
          <cell r="CW72">
            <v>22090</v>
          </cell>
          <cell r="CX72">
            <v>496900</v>
          </cell>
          <cell r="CY72">
            <v>22.494341330918967</v>
          </cell>
        </row>
        <row r="73">
          <cell r="Y73" t="str">
            <v>一</v>
          </cell>
          <cell r="Z73" t="str">
            <v>新</v>
          </cell>
          <cell r="AA73" t="str">
            <v>側     溝     蓋</v>
          </cell>
          <cell r="AC73" t="str">
            <v>ｍ</v>
          </cell>
          <cell r="AD73">
            <v>100</v>
          </cell>
          <cell r="AE73">
            <v>1500</v>
          </cell>
          <cell r="AF73">
            <v>15</v>
          </cell>
          <cell r="AG73">
            <v>100</v>
          </cell>
          <cell r="AH73">
            <v>1500</v>
          </cell>
          <cell r="AI73">
            <v>15</v>
          </cell>
          <cell r="BG73" t="str">
            <v>一</v>
          </cell>
          <cell r="BH73" t="str">
            <v>新</v>
          </cell>
          <cell r="BI73" t="str">
            <v>側     溝     蓋</v>
          </cell>
          <cell r="BK73" t="str">
            <v>ｍ</v>
          </cell>
          <cell r="BL73">
            <v>0</v>
          </cell>
          <cell r="BM73">
            <v>0</v>
          </cell>
          <cell r="BN73" t="e">
            <v>#DIV/0!</v>
          </cell>
          <cell r="BO73">
            <v>0</v>
          </cell>
          <cell r="BP73">
            <v>0</v>
          </cell>
          <cell r="BQ73" t="e">
            <v>#DIV/0!</v>
          </cell>
          <cell r="CO73" t="str">
            <v>一</v>
          </cell>
          <cell r="CP73" t="str">
            <v>新</v>
          </cell>
          <cell r="CQ73" t="str">
            <v>側     溝     蓋</v>
          </cell>
          <cell r="CS73" t="str">
            <v>ｍ</v>
          </cell>
          <cell r="CT73">
            <v>100</v>
          </cell>
          <cell r="CU73">
            <v>1500</v>
          </cell>
          <cell r="CV73">
            <v>15</v>
          </cell>
          <cell r="CW73">
            <v>100</v>
          </cell>
          <cell r="CX73">
            <v>1500</v>
          </cell>
          <cell r="CY73">
            <v>15</v>
          </cell>
        </row>
        <row r="74">
          <cell r="AA74" t="str">
            <v>擁            壁</v>
          </cell>
          <cell r="AC74" t="str">
            <v>ｍ</v>
          </cell>
          <cell r="AD74">
            <v>0</v>
          </cell>
          <cell r="AE74">
            <v>0</v>
          </cell>
          <cell r="AF74" t="e">
            <v>#DIV/0!</v>
          </cell>
          <cell r="AG74">
            <v>0</v>
          </cell>
          <cell r="AH74">
            <v>0</v>
          </cell>
          <cell r="AI74" t="e">
            <v>#DIV/0!</v>
          </cell>
          <cell r="BI74" t="str">
            <v>擁            壁</v>
          </cell>
          <cell r="BK74" t="str">
            <v>ｍ</v>
          </cell>
          <cell r="BL74">
            <v>0</v>
          </cell>
          <cell r="BM74">
            <v>0</v>
          </cell>
          <cell r="BN74" t="e">
            <v>#DIV/0!</v>
          </cell>
          <cell r="BO74">
            <v>0</v>
          </cell>
          <cell r="BP74">
            <v>0</v>
          </cell>
          <cell r="BQ74" t="e">
            <v>#DIV/0!</v>
          </cell>
          <cell r="CQ74" t="str">
            <v>擁            壁</v>
          </cell>
          <cell r="CS74" t="str">
            <v>ｍ</v>
          </cell>
          <cell r="CT74">
            <v>0</v>
          </cell>
          <cell r="CU74">
            <v>0</v>
          </cell>
          <cell r="CV74" t="e">
            <v>#DIV/0!</v>
          </cell>
          <cell r="CW74">
            <v>0</v>
          </cell>
          <cell r="CX74">
            <v>0</v>
          </cell>
          <cell r="CY74" t="e">
            <v>#DIV/0!</v>
          </cell>
        </row>
        <row r="75">
          <cell r="X75" t="str">
            <v>造</v>
          </cell>
          <cell r="Y75" t="str">
            <v>般</v>
          </cell>
          <cell r="Z75" t="str">
            <v>設</v>
          </cell>
          <cell r="AA75" t="str">
            <v>そ     の     他</v>
          </cell>
          <cell r="AC75" t="str">
            <v>式</v>
          </cell>
          <cell r="AD75">
            <v>1</v>
          </cell>
          <cell r="AE75">
            <v>40500</v>
          </cell>
          <cell r="AF75" t="str">
            <v xml:space="preserve">    －</v>
          </cell>
          <cell r="AG75">
            <v>1</v>
          </cell>
          <cell r="AH75">
            <v>40500</v>
          </cell>
          <cell r="AI75" t="str">
            <v xml:space="preserve">    －</v>
          </cell>
          <cell r="AJ75" t="str">
            <v>主な内容 地点標</v>
          </cell>
          <cell r="BF75" t="str">
            <v>造</v>
          </cell>
          <cell r="BG75" t="str">
            <v>般</v>
          </cell>
          <cell r="BH75" t="str">
            <v>設</v>
          </cell>
          <cell r="BI75" t="str">
            <v>そ     の     他</v>
          </cell>
          <cell r="BK75" t="str">
            <v>式</v>
          </cell>
          <cell r="BL75">
            <v>1</v>
          </cell>
          <cell r="BM75">
            <v>8000</v>
          </cell>
          <cell r="BN75" t="str">
            <v xml:space="preserve">    －</v>
          </cell>
          <cell r="BO75">
            <v>1</v>
          </cell>
          <cell r="BP75">
            <v>8000</v>
          </cell>
          <cell r="BQ75" t="str">
            <v xml:space="preserve">    －</v>
          </cell>
          <cell r="BR75" t="str">
            <v>主な内容 地点標</v>
          </cell>
          <cell r="CN75" t="str">
            <v>造</v>
          </cell>
          <cell r="CO75" t="str">
            <v>般</v>
          </cell>
          <cell r="CP75" t="str">
            <v>設</v>
          </cell>
          <cell r="CQ75" t="str">
            <v>そ     の     他</v>
          </cell>
          <cell r="CS75" t="str">
            <v>式</v>
          </cell>
          <cell r="CT75">
            <v>1</v>
          </cell>
          <cell r="CU75">
            <v>32500</v>
          </cell>
          <cell r="CV75" t="str">
            <v xml:space="preserve">    －</v>
          </cell>
          <cell r="CW75">
            <v>1</v>
          </cell>
          <cell r="CX75">
            <v>32500</v>
          </cell>
          <cell r="CY75" t="str">
            <v xml:space="preserve">    －</v>
          </cell>
          <cell r="CZ75" t="str">
            <v>主な内容 地点標</v>
          </cell>
        </row>
        <row r="76">
          <cell r="AA76" t="str">
            <v xml:space="preserve">       計</v>
          </cell>
          <cell r="AD76" t="str">
            <v>－</v>
          </cell>
          <cell r="AE76">
            <v>538900</v>
          </cell>
          <cell r="AF76" t="str">
            <v xml:space="preserve">    －</v>
          </cell>
          <cell r="AG76" t="str">
            <v>－</v>
          </cell>
          <cell r="AH76">
            <v>538900</v>
          </cell>
          <cell r="AI76" t="str">
            <v xml:space="preserve">    －</v>
          </cell>
          <cell r="BI76" t="str">
            <v xml:space="preserve">       計</v>
          </cell>
          <cell r="BL76" t="str">
            <v>－</v>
          </cell>
          <cell r="BM76">
            <v>8000</v>
          </cell>
          <cell r="BN76" t="str">
            <v xml:space="preserve">    －</v>
          </cell>
          <cell r="BO76" t="str">
            <v>－</v>
          </cell>
          <cell r="BP76">
            <v>8000</v>
          </cell>
          <cell r="BQ76" t="str">
            <v xml:space="preserve">    －</v>
          </cell>
          <cell r="CQ76" t="str">
            <v xml:space="preserve">       計</v>
          </cell>
          <cell r="CT76" t="str">
            <v>－</v>
          </cell>
          <cell r="CU76">
            <v>530900</v>
          </cell>
          <cell r="CV76" t="str">
            <v xml:space="preserve">    －</v>
          </cell>
          <cell r="CW76" t="str">
            <v>－</v>
          </cell>
          <cell r="CX76">
            <v>530900</v>
          </cell>
          <cell r="CY76" t="str">
            <v xml:space="preserve">    －</v>
          </cell>
        </row>
        <row r="77">
          <cell r="Y77" t="str">
            <v>構</v>
          </cell>
          <cell r="AA77" t="str">
            <v>側            溝</v>
          </cell>
          <cell r="AC77" t="str">
            <v>ｍ</v>
          </cell>
          <cell r="AD77">
            <v>10975</v>
          </cell>
          <cell r="AE77">
            <v>192600</v>
          </cell>
          <cell r="AF77">
            <v>17.548974943052393</v>
          </cell>
          <cell r="AG77">
            <v>10975</v>
          </cell>
          <cell r="AH77">
            <v>192600</v>
          </cell>
          <cell r="AI77">
            <v>17.548974943052393</v>
          </cell>
          <cell r="BG77" t="str">
            <v>構</v>
          </cell>
          <cell r="BI77" t="str">
            <v>側            溝</v>
          </cell>
          <cell r="BK77" t="str">
            <v>ｍ</v>
          </cell>
          <cell r="BL77">
            <v>1355</v>
          </cell>
          <cell r="BM77">
            <v>10000</v>
          </cell>
          <cell r="BN77">
            <v>7.3800738007380078</v>
          </cell>
          <cell r="BO77">
            <v>1355</v>
          </cell>
          <cell r="BP77">
            <v>10000</v>
          </cell>
          <cell r="BQ77">
            <v>7.3800738007380078</v>
          </cell>
          <cell r="CO77" t="str">
            <v>構</v>
          </cell>
          <cell r="CQ77" t="str">
            <v>側            溝</v>
          </cell>
          <cell r="CS77" t="str">
            <v>ｍ</v>
          </cell>
          <cell r="CT77">
            <v>9620</v>
          </cell>
          <cell r="CU77">
            <v>182600</v>
          </cell>
          <cell r="CV77">
            <v>18.98128898128898</v>
          </cell>
          <cell r="CW77">
            <v>9620</v>
          </cell>
          <cell r="CX77">
            <v>182600</v>
          </cell>
          <cell r="CY77">
            <v>18.98128898128898</v>
          </cell>
        </row>
        <row r="78">
          <cell r="Z78" t="str">
            <v>修</v>
          </cell>
          <cell r="AA78" t="str">
            <v>側     溝     蓋</v>
          </cell>
          <cell r="AC78" t="str">
            <v>ｍ</v>
          </cell>
          <cell r="AD78">
            <v>3716</v>
          </cell>
          <cell r="AE78">
            <v>21000</v>
          </cell>
          <cell r="AF78">
            <v>5.6512378902045208</v>
          </cell>
          <cell r="AG78">
            <v>3716</v>
          </cell>
          <cell r="AH78">
            <v>21000</v>
          </cell>
          <cell r="AI78">
            <v>5.6512378902045208</v>
          </cell>
          <cell r="BH78" t="str">
            <v>修</v>
          </cell>
          <cell r="BI78" t="str">
            <v>側     溝     蓋</v>
          </cell>
          <cell r="BK78" t="str">
            <v>ｍ</v>
          </cell>
          <cell r="BL78">
            <v>2266</v>
          </cell>
          <cell r="BM78">
            <v>12500</v>
          </cell>
          <cell r="BN78">
            <v>5.5163283318623124</v>
          </cell>
          <cell r="BO78">
            <v>2266</v>
          </cell>
          <cell r="BP78">
            <v>12500</v>
          </cell>
          <cell r="BQ78">
            <v>5.5163283318623124</v>
          </cell>
          <cell r="CP78" t="str">
            <v>修</v>
          </cell>
          <cell r="CQ78" t="str">
            <v>側     溝     蓋</v>
          </cell>
          <cell r="CS78" t="str">
            <v>ｍ</v>
          </cell>
          <cell r="CT78">
            <v>1450</v>
          </cell>
          <cell r="CU78">
            <v>8500</v>
          </cell>
          <cell r="CV78">
            <v>5.8620689655172411</v>
          </cell>
          <cell r="CW78">
            <v>1450</v>
          </cell>
          <cell r="CX78">
            <v>8500</v>
          </cell>
          <cell r="CY78">
            <v>5.8620689655172411</v>
          </cell>
        </row>
        <row r="79">
          <cell r="Y79" t="str">
            <v>造</v>
          </cell>
          <cell r="AA79" t="str">
            <v>防災・防雪施設</v>
          </cell>
          <cell r="AC79" t="str">
            <v>箇所</v>
          </cell>
          <cell r="AD79">
            <v>15</v>
          </cell>
          <cell r="AE79">
            <v>103800</v>
          </cell>
          <cell r="AF79">
            <v>6920</v>
          </cell>
          <cell r="AG79">
            <v>15</v>
          </cell>
          <cell r="AH79">
            <v>103800</v>
          </cell>
          <cell r="AI79">
            <v>6920</v>
          </cell>
          <cell r="BG79" t="str">
            <v>造</v>
          </cell>
          <cell r="BI79" t="str">
            <v>防災・防雪施設</v>
          </cell>
          <cell r="BK79" t="str">
            <v>箇所</v>
          </cell>
          <cell r="BL79">
            <v>7</v>
          </cell>
          <cell r="BM79">
            <v>7200</v>
          </cell>
          <cell r="BN79">
            <v>1028.5714285714287</v>
          </cell>
          <cell r="BO79">
            <v>7</v>
          </cell>
          <cell r="BP79">
            <v>7200</v>
          </cell>
          <cell r="BQ79">
            <v>1028.5714285714287</v>
          </cell>
          <cell r="CO79" t="str">
            <v>造</v>
          </cell>
          <cell r="CQ79" t="str">
            <v>防災・防雪施設</v>
          </cell>
          <cell r="CS79" t="str">
            <v>箇所</v>
          </cell>
          <cell r="CT79">
            <v>8</v>
          </cell>
          <cell r="CU79">
            <v>96600</v>
          </cell>
          <cell r="CV79">
            <v>12075</v>
          </cell>
          <cell r="CW79">
            <v>8</v>
          </cell>
          <cell r="CX79">
            <v>96600</v>
          </cell>
          <cell r="CY79">
            <v>12075</v>
          </cell>
        </row>
        <row r="80">
          <cell r="AA80" t="str">
            <v>共     同     溝</v>
          </cell>
          <cell r="AC80" t="str">
            <v>ｍ</v>
          </cell>
          <cell r="BI80" t="str">
            <v>共     同     溝</v>
          </cell>
          <cell r="BK80" t="str">
            <v>ｍ</v>
          </cell>
          <cell r="CQ80" t="str">
            <v>共     同     溝</v>
          </cell>
          <cell r="CS80" t="str">
            <v>ｍ</v>
          </cell>
        </row>
        <row r="81">
          <cell r="Y81" t="str">
            <v>物</v>
          </cell>
          <cell r="AA81" t="str">
            <v>地     下     道</v>
          </cell>
          <cell r="AC81" t="str">
            <v>箇所</v>
          </cell>
          <cell r="AD81">
            <v>4</v>
          </cell>
          <cell r="AE81">
            <v>16600</v>
          </cell>
          <cell r="AF81">
            <v>4150</v>
          </cell>
          <cell r="AG81">
            <v>4</v>
          </cell>
          <cell r="AH81">
            <v>16600</v>
          </cell>
          <cell r="AI81">
            <v>4150</v>
          </cell>
          <cell r="BG81" t="str">
            <v>物</v>
          </cell>
          <cell r="BI81" t="str">
            <v>地     下     道</v>
          </cell>
          <cell r="BK81" t="str">
            <v>箇所</v>
          </cell>
          <cell r="BL81">
            <v>3</v>
          </cell>
          <cell r="BM81">
            <v>1500</v>
          </cell>
          <cell r="BN81">
            <v>500</v>
          </cell>
          <cell r="BO81">
            <v>3</v>
          </cell>
          <cell r="BP81">
            <v>1500</v>
          </cell>
          <cell r="BQ81">
            <v>500</v>
          </cell>
          <cell r="CO81" t="str">
            <v>物</v>
          </cell>
          <cell r="CQ81" t="str">
            <v>地     下     道</v>
          </cell>
          <cell r="CS81" t="str">
            <v>箇所</v>
          </cell>
          <cell r="CT81">
            <v>1</v>
          </cell>
          <cell r="CU81">
            <v>15100</v>
          </cell>
          <cell r="CV81">
            <v>15100</v>
          </cell>
          <cell r="CW81">
            <v>1</v>
          </cell>
          <cell r="CX81">
            <v>15100</v>
          </cell>
          <cell r="CY81">
            <v>15100</v>
          </cell>
        </row>
        <row r="82">
          <cell r="Z82" t="str">
            <v>理</v>
          </cell>
          <cell r="AA82" t="str">
            <v>そ     の     他</v>
          </cell>
          <cell r="AC82" t="str">
            <v>式</v>
          </cell>
          <cell r="AD82">
            <v>1</v>
          </cell>
          <cell r="AE82">
            <v>570500</v>
          </cell>
          <cell r="AF82" t="str">
            <v xml:space="preserve">    －</v>
          </cell>
          <cell r="AG82">
            <v>1</v>
          </cell>
          <cell r="AH82">
            <v>570500</v>
          </cell>
          <cell r="AI82" t="str">
            <v xml:space="preserve">    －</v>
          </cell>
          <cell r="BH82" t="str">
            <v>理</v>
          </cell>
          <cell r="BI82" t="str">
            <v>そ     の     他</v>
          </cell>
          <cell r="BK82" t="str">
            <v>式</v>
          </cell>
          <cell r="BL82">
            <v>1</v>
          </cell>
          <cell r="BM82">
            <v>12100</v>
          </cell>
          <cell r="BN82" t="str">
            <v xml:space="preserve">    －</v>
          </cell>
          <cell r="BO82">
            <v>1</v>
          </cell>
          <cell r="BP82">
            <v>12100</v>
          </cell>
          <cell r="BQ82" t="str">
            <v xml:space="preserve">    －</v>
          </cell>
          <cell r="CP82" t="str">
            <v>理</v>
          </cell>
          <cell r="CQ82" t="str">
            <v>そ     の     他</v>
          </cell>
          <cell r="CS82" t="str">
            <v>式</v>
          </cell>
          <cell r="CT82">
            <v>1</v>
          </cell>
          <cell r="CU82">
            <v>558400</v>
          </cell>
          <cell r="CV82" t="str">
            <v xml:space="preserve">    －</v>
          </cell>
          <cell r="CW82">
            <v>1</v>
          </cell>
          <cell r="CX82">
            <v>558400</v>
          </cell>
          <cell r="CY82" t="str">
            <v xml:space="preserve">    －</v>
          </cell>
        </row>
        <row r="83">
          <cell r="AA83" t="str">
            <v xml:space="preserve">       計</v>
          </cell>
          <cell r="AD83" t="str">
            <v>－</v>
          </cell>
          <cell r="AE83">
            <v>904500</v>
          </cell>
          <cell r="AF83" t="str">
            <v xml:space="preserve">    －</v>
          </cell>
          <cell r="AG83" t="str">
            <v>－</v>
          </cell>
          <cell r="AH83">
            <v>904500</v>
          </cell>
          <cell r="AI83" t="str">
            <v xml:space="preserve">    －</v>
          </cell>
          <cell r="BI83" t="str">
            <v xml:space="preserve">       計</v>
          </cell>
          <cell r="BL83" t="str">
            <v>－</v>
          </cell>
          <cell r="BM83">
            <v>43300</v>
          </cell>
          <cell r="BN83" t="str">
            <v xml:space="preserve">    －</v>
          </cell>
          <cell r="BO83" t="str">
            <v>－</v>
          </cell>
          <cell r="BP83">
            <v>43300</v>
          </cell>
          <cell r="BQ83" t="str">
            <v xml:space="preserve">    －</v>
          </cell>
          <cell r="CQ83" t="str">
            <v xml:space="preserve">       計</v>
          </cell>
          <cell r="CT83" t="str">
            <v>－</v>
          </cell>
          <cell r="CU83">
            <v>861200</v>
          </cell>
          <cell r="CV83" t="str">
            <v xml:space="preserve">    －</v>
          </cell>
          <cell r="CW83" t="str">
            <v>－</v>
          </cell>
          <cell r="CX83">
            <v>861200</v>
          </cell>
          <cell r="CY83" t="str">
            <v xml:space="preserve">    －</v>
          </cell>
        </row>
        <row r="84">
          <cell r="X84" t="str">
            <v>物</v>
          </cell>
          <cell r="Z84" t="str">
            <v xml:space="preserve">   合  　　　計</v>
          </cell>
          <cell r="AD84" t="str">
            <v>－</v>
          </cell>
          <cell r="AE84">
            <v>1443400</v>
          </cell>
          <cell r="AF84" t="str">
            <v xml:space="preserve">    －</v>
          </cell>
          <cell r="AG84" t="str">
            <v>－</v>
          </cell>
          <cell r="AH84">
            <v>1443400</v>
          </cell>
          <cell r="AI84" t="str">
            <v xml:space="preserve">    －</v>
          </cell>
          <cell r="BF84" t="str">
            <v>物</v>
          </cell>
          <cell r="BH84" t="str">
            <v xml:space="preserve">   合  　　　計</v>
          </cell>
          <cell r="BL84" t="str">
            <v>－</v>
          </cell>
          <cell r="BM84">
            <v>51300</v>
          </cell>
          <cell r="BN84" t="str">
            <v xml:space="preserve">    －</v>
          </cell>
          <cell r="BO84" t="str">
            <v>－</v>
          </cell>
          <cell r="BP84">
            <v>51300</v>
          </cell>
          <cell r="BQ84" t="str">
            <v xml:space="preserve">    －</v>
          </cell>
          <cell r="CN84" t="str">
            <v>物</v>
          </cell>
          <cell r="CP84" t="str">
            <v xml:space="preserve">   合  　　　計</v>
          </cell>
          <cell r="CT84" t="str">
            <v>－</v>
          </cell>
          <cell r="CU84">
            <v>1392100</v>
          </cell>
          <cell r="CV84" t="str">
            <v xml:space="preserve">    －</v>
          </cell>
          <cell r="CW84" t="str">
            <v>－</v>
          </cell>
          <cell r="CX84">
            <v>1392100</v>
          </cell>
          <cell r="CY84" t="str">
            <v xml:space="preserve">    －</v>
          </cell>
        </row>
        <row r="85">
          <cell r="Y85" t="str">
            <v xml:space="preserve">    合         計</v>
          </cell>
          <cell r="AD85" t="str">
            <v>－</v>
          </cell>
          <cell r="AE85">
            <v>2877500</v>
          </cell>
          <cell r="AF85" t="str">
            <v xml:space="preserve">    －</v>
          </cell>
          <cell r="AG85" t="str">
            <v>－</v>
          </cell>
          <cell r="AH85">
            <v>2877500</v>
          </cell>
          <cell r="AI85" t="str">
            <v xml:space="preserve">    －</v>
          </cell>
          <cell r="BG85" t="str">
            <v xml:space="preserve">    合         計</v>
          </cell>
          <cell r="BL85" t="str">
            <v>－</v>
          </cell>
          <cell r="BM85">
            <v>56800</v>
          </cell>
          <cell r="BN85" t="str">
            <v xml:space="preserve">    －</v>
          </cell>
          <cell r="BO85" t="str">
            <v>－</v>
          </cell>
          <cell r="BP85">
            <v>56800</v>
          </cell>
          <cell r="BQ85" t="str">
            <v xml:space="preserve">    －</v>
          </cell>
          <cell r="CO85" t="str">
            <v xml:space="preserve">    合         計</v>
          </cell>
          <cell r="CT85" t="str">
            <v>－</v>
          </cell>
          <cell r="CU85">
            <v>2820700</v>
          </cell>
          <cell r="CV85" t="str">
            <v xml:space="preserve">    －</v>
          </cell>
          <cell r="CW85" t="str">
            <v>－</v>
          </cell>
          <cell r="CX85">
            <v>2820700</v>
          </cell>
          <cell r="CY85" t="str">
            <v xml:space="preserve">    －</v>
          </cell>
        </row>
        <row r="86">
          <cell r="Z86" t="str">
            <v>一   般   照   明</v>
          </cell>
          <cell r="AC86" t="str">
            <v>灯</v>
          </cell>
          <cell r="AD86">
            <v>26107</v>
          </cell>
          <cell r="AE86">
            <v>679550</v>
          </cell>
          <cell r="AF86">
            <v>26.02941739763282</v>
          </cell>
          <cell r="AG86">
            <v>26116</v>
          </cell>
          <cell r="AH86">
            <v>679550</v>
          </cell>
          <cell r="AI86">
            <v>26.020447235411243</v>
          </cell>
          <cell r="AJ86" t="str">
            <v>横断歩道橋・橋梁照明含む</v>
          </cell>
          <cell r="BH86" t="str">
            <v>一   般   照   明</v>
          </cell>
          <cell r="BK86" t="str">
            <v>灯</v>
          </cell>
          <cell r="BL86">
            <v>26107</v>
          </cell>
          <cell r="BM86">
            <v>679550</v>
          </cell>
          <cell r="BN86">
            <v>26.02941739763282</v>
          </cell>
          <cell r="BO86">
            <v>26116</v>
          </cell>
          <cell r="BP86">
            <v>679550</v>
          </cell>
          <cell r="BQ86">
            <v>26.020447235411243</v>
          </cell>
          <cell r="BR86" t="str">
            <v>横断歩道橋・橋梁照明含む</v>
          </cell>
          <cell r="CP86" t="str">
            <v>一   般   照   明</v>
          </cell>
          <cell r="CS86" t="str">
            <v>灯</v>
          </cell>
          <cell r="CT86">
            <v>0</v>
          </cell>
          <cell r="CU86">
            <v>0</v>
          </cell>
          <cell r="CV86" t="e">
            <v>#DIV/0!</v>
          </cell>
          <cell r="CW86">
            <v>0</v>
          </cell>
          <cell r="CX86">
            <v>0</v>
          </cell>
          <cell r="CY86" t="e">
            <v>#DIV/0!</v>
          </cell>
          <cell r="CZ86" t="str">
            <v>横断歩道橋・橋梁照明含む</v>
          </cell>
        </row>
        <row r="87">
          <cell r="Z87" t="str">
            <v>ト ン ネ ル 照 明</v>
          </cell>
          <cell r="AC87" t="str">
            <v>灯</v>
          </cell>
          <cell r="AD87">
            <v>26720</v>
          </cell>
          <cell r="AE87">
            <v>421940</v>
          </cell>
          <cell r="AF87">
            <v>15.791167664670658</v>
          </cell>
          <cell r="AG87">
            <v>26720</v>
          </cell>
          <cell r="AH87">
            <v>421940</v>
          </cell>
          <cell r="AI87">
            <v>15.791167664670658</v>
          </cell>
          <cell r="BH87" t="str">
            <v>ト ン ネ ル 照 明</v>
          </cell>
          <cell r="BK87" t="str">
            <v>灯</v>
          </cell>
          <cell r="BL87">
            <v>26720</v>
          </cell>
          <cell r="BM87">
            <v>421940</v>
          </cell>
          <cell r="BN87">
            <v>15.791167664670658</v>
          </cell>
          <cell r="BO87">
            <v>26720</v>
          </cell>
          <cell r="BP87">
            <v>421940</v>
          </cell>
          <cell r="BQ87">
            <v>15.791167664670658</v>
          </cell>
          <cell r="CP87" t="str">
            <v>ト ン ネ ル 照 明</v>
          </cell>
          <cell r="CS87" t="str">
            <v>灯</v>
          </cell>
          <cell r="CT87">
            <v>0</v>
          </cell>
          <cell r="CU87">
            <v>0</v>
          </cell>
          <cell r="CV87" t="e">
            <v>#DIV/0!</v>
          </cell>
          <cell r="CW87">
            <v>0</v>
          </cell>
          <cell r="CX87">
            <v>0</v>
          </cell>
          <cell r="CY87" t="e">
            <v>#DIV/0!</v>
          </cell>
        </row>
        <row r="88">
          <cell r="X88" t="str">
            <v>交</v>
          </cell>
          <cell r="Y88" t="str">
            <v>電</v>
          </cell>
          <cell r="Z88" t="str">
            <v>ト ン ネ ル 換 気</v>
          </cell>
          <cell r="AC88" t="str">
            <v>箇所</v>
          </cell>
          <cell r="AD88">
            <v>13</v>
          </cell>
          <cell r="AE88">
            <v>110700</v>
          </cell>
          <cell r="AF88">
            <v>8515.3846153846152</v>
          </cell>
          <cell r="AG88">
            <v>13</v>
          </cell>
          <cell r="AH88">
            <v>110700</v>
          </cell>
          <cell r="AI88">
            <v>8515.3846153846152</v>
          </cell>
          <cell r="BF88" t="str">
            <v>交</v>
          </cell>
          <cell r="BG88" t="str">
            <v>電</v>
          </cell>
          <cell r="BH88" t="str">
            <v>ト ン ネ ル 換 気</v>
          </cell>
          <cell r="BK88" t="str">
            <v>箇所</v>
          </cell>
          <cell r="BL88">
            <v>13</v>
          </cell>
          <cell r="BM88">
            <v>110700</v>
          </cell>
          <cell r="BN88">
            <v>8515.3846153846152</v>
          </cell>
          <cell r="BO88">
            <v>13</v>
          </cell>
          <cell r="BP88">
            <v>110700</v>
          </cell>
          <cell r="BQ88">
            <v>8515.3846153846152</v>
          </cell>
          <cell r="CN88" t="str">
            <v>交</v>
          </cell>
          <cell r="CO88" t="str">
            <v>電</v>
          </cell>
          <cell r="CP88" t="str">
            <v>ト ン ネ ル 換 気</v>
          </cell>
          <cell r="CS88" t="str">
            <v>箇所</v>
          </cell>
          <cell r="CT88">
            <v>0</v>
          </cell>
          <cell r="CU88">
            <v>0</v>
          </cell>
          <cell r="CV88" t="e">
            <v>#DIV/0!</v>
          </cell>
          <cell r="CW88">
            <v>0</v>
          </cell>
          <cell r="CX88">
            <v>0</v>
          </cell>
          <cell r="CY88" t="e">
            <v>#DIV/0!</v>
          </cell>
        </row>
        <row r="89">
          <cell r="Z89" t="str">
            <v>消  融  雪  施  設</v>
          </cell>
          <cell r="AC89" t="str">
            <v>箇所</v>
          </cell>
          <cell r="AD89">
            <v>294</v>
          </cell>
          <cell r="AE89">
            <v>53600</v>
          </cell>
          <cell r="AF89">
            <v>182.31292517006804</v>
          </cell>
          <cell r="AG89">
            <v>295</v>
          </cell>
          <cell r="AH89">
            <v>53600</v>
          </cell>
          <cell r="AI89">
            <v>181.69491525423729</v>
          </cell>
          <cell r="BH89" t="str">
            <v>消  融  雪  施  設</v>
          </cell>
          <cell r="BK89" t="str">
            <v>箇所</v>
          </cell>
          <cell r="BL89">
            <v>294</v>
          </cell>
          <cell r="BM89">
            <v>53600</v>
          </cell>
          <cell r="BN89">
            <v>182.31292517006804</v>
          </cell>
          <cell r="BO89">
            <v>295</v>
          </cell>
          <cell r="BP89">
            <v>53600</v>
          </cell>
          <cell r="BQ89">
            <v>181.69491525423729</v>
          </cell>
          <cell r="CP89" t="str">
            <v>消  融  雪  施  設</v>
          </cell>
          <cell r="CS89" t="str">
            <v>箇所</v>
          </cell>
          <cell r="CT89">
            <v>0</v>
          </cell>
          <cell r="CU89">
            <v>0</v>
          </cell>
          <cell r="CV89" t="e">
            <v>#DIV/0!</v>
          </cell>
          <cell r="CW89">
            <v>0</v>
          </cell>
          <cell r="CX89">
            <v>0</v>
          </cell>
          <cell r="CY89" t="e">
            <v>#DIV/0!</v>
          </cell>
        </row>
        <row r="90">
          <cell r="Y90" t="str">
            <v>力</v>
          </cell>
          <cell r="Z90" t="str">
            <v>共      同      溝</v>
          </cell>
          <cell r="AC90" t="str">
            <v>㎞</v>
          </cell>
          <cell r="BG90" t="str">
            <v>力</v>
          </cell>
          <cell r="BH90" t="str">
            <v>共      同      溝</v>
          </cell>
          <cell r="BK90" t="str">
            <v>㎞</v>
          </cell>
          <cell r="CO90" t="str">
            <v>力</v>
          </cell>
          <cell r="CP90" t="str">
            <v>共      同      溝</v>
          </cell>
          <cell r="CS90" t="str">
            <v>㎞</v>
          </cell>
        </row>
        <row r="91">
          <cell r="X91" t="str">
            <v>安</v>
          </cell>
          <cell r="Z91" t="str">
            <v>地      下      道</v>
          </cell>
          <cell r="AC91" t="str">
            <v>箇所</v>
          </cell>
          <cell r="AD91">
            <v>46</v>
          </cell>
          <cell r="AE91">
            <v>24900</v>
          </cell>
          <cell r="AF91">
            <v>541.304347826087</v>
          </cell>
          <cell r="AG91">
            <v>46</v>
          </cell>
          <cell r="AH91">
            <v>24900</v>
          </cell>
          <cell r="AI91">
            <v>541.304347826087</v>
          </cell>
          <cell r="BF91" t="str">
            <v>安</v>
          </cell>
          <cell r="BH91" t="str">
            <v>地      下      道</v>
          </cell>
          <cell r="BK91" t="str">
            <v>箇所</v>
          </cell>
          <cell r="BL91">
            <v>46</v>
          </cell>
          <cell r="BM91">
            <v>24900</v>
          </cell>
          <cell r="BN91">
            <v>541.304347826087</v>
          </cell>
          <cell r="BO91">
            <v>46</v>
          </cell>
          <cell r="BP91">
            <v>24900</v>
          </cell>
          <cell r="BQ91">
            <v>541.304347826087</v>
          </cell>
          <cell r="CN91" t="str">
            <v>安</v>
          </cell>
          <cell r="CP91" t="str">
            <v>地      下      道</v>
          </cell>
          <cell r="CS91" t="str">
            <v>箇所</v>
          </cell>
          <cell r="CT91">
            <v>0</v>
          </cell>
          <cell r="CU91">
            <v>0</v>
          </cell>
          <cell r="CV91" t="e">
            <v>#DIV/0!</v>
          </cell>
          <cell r="CW91">
            <v>0</v>
          </cell>
          <cell r="CX91">
            <v>0</v>
          </cell>
          <cell r="CY91" t="e">
            <v>#DIV/0!</v>
          </cell>
        </row>
        <row r="92">
          <cell r="Y92" t="str">
            <v>料</v>
          </cell>
          <cell r="Z92" t="str">
            <v>道  路  情  報  板</v>
          </cell>
          <cell r="AC92" t="str">
            <v>箇所</v>
          </cell>
          <cell r="AD92">
            <v>433</v>
          </cell>
          <cell r="AE92">
            <v>60680</v>
          </cell>
          <cell r="AF92">
            <v>140.13856812933025</v>
          </cell>
          <cell r="AG92">
            <v>436</v>
          </cell>
          <cell r="AH92">
            <v>60680</v>
          </cell>
          <cell r="AI92">
            <v>139.1743119266055</v>
          </cell>
          <cell r="BG92" t="str">
            <v>料</v>
          </cell>
          <cell r="BH92" t="str">
            <v>道  路  情  報  板</v>
          </cell>
          <cell r="BK92" t="str">
            <v>箇所</v>
          </cell>
          <cell r="BL92">
            <v>433</v>
          </cell>
          <cell r="BM92">
            <v>60680</v>
          </cell>
          <cell r="BN92">
            <v>140.13856812933025</v>
          </cell>
          <cell r="BO92">
            <v>436</v>
          </cell>
          <cell r="BP92">
            <v>60680</v>
          </cell>
          <cell r="BQ92">
            <v>139.1743119266055</v>
          </cell>
          <cell r="CO92" t="str">
            <v>料</v>
          </cell>
          <cell r="CP92" t="str">
            <v>道  路  情  報  板</v>
          </cell>
          <cell r="CS92" t="str">
            <v>箇所</v>
          </cell>
          <cell r="CT92">
            <v>0</v>
          </cell>
          <cell r="CU92">
            <v>0</v>
          </cell>
          <cell r="CV92" t="e">
            <v>#DIV/0!</v>
          </cell>
          <cell r="CW92">
            <v>0</v>
          </cell>
          <cell r="CX92">
            <v>0</v>
          </cell>
          <cell r="CY92" t="e">
            <v>#DIV/0!</v>
          </cell>
        </row>
        <row r="93">
          <cell r="Z93" t="str">
            <v>そ      の      他</v>
          </cell>
          <cell r="AC93" t="str">
            <v>式</v>
          </cell>
          <cell r="AD93">
            <v>1</v>
          </cell>
          <cell r="AE93">
            <v>117430</v>
          </cell>
          <cell r="AF93" t="str">
            <v xml:space="preserve">    －</v>
          </cell>
          <cell r="AG93">
            <v>1</v>
          </cell>
          <cell r="AH93">
            <v>117430</v>
          </cell>
          <cell r="AI93" t="str">
            <v xml:space="preserve">    －</v>
          </cell>
          <cell r="AJ93" t="str">
            <v>内容 トンネル保安施設</v>
          </cell>
          <cell r="BH93" t="str">
            <v>そ      の      他</v>
          </cell>
          <cell r="BK93" t="str">
            <v>式</v>
          </cell>
          <cell r="BL93">
            <v>1</v>
          </cell>
          <cell r="BM93">
            <v>117430</v>
          </cell>
          <cell r="BN93" t="str">
            <v xml:space="preserve">    －</v>
          </cell>
          <cell r="BO93">
            <v>1</v>
          </cell>
          <cell r="BP93">
            <v>117430</v>
          </cell>
          <cell r="BQ93" t="str">
            <v xml:space="preserve">    －</v>
          </cell>
          <cell r="BR93" t="str">
            <v>内容 トンネル保安施設</v>
          </cell>
          <cell r="CP93" t="str">
            <v>そ      の      他</v>
          </cell>
          <cell r="CS93" t="str">
            <v>式</v>
          </cell>
          <cell r="CT93">
            <v>1</v>
          </cell>
          <cell r="CU93">
            <v>0</v>
          </cell>
          <cell r="CV93" t="str">
            <v xml:space="preserve">    －</v>
          </cell>
          <cell r="CW93">
            <v>1</v>
          </cell>
          <cell r="CX93">
            <v>0</v>
          </cell>
          <cell r="CY93" t="str">
            <v xml:space="preserve">    －</v>
          </cell>
          <cell r="CZ93" t="str">
            <v>内容 トンネル保安施設</v>
          </cell>
        </row>
        <row r="94">
          <cell r="X94" t="str">
            <v>施</v>
          </cell>
          <cell r="Z94" t="str">
            <v xml:space="preserve">        計</v>
          </cell>
          <cell r="AD94" t="str">
            <v>－</v>
          </cell>
          <cell r="AE94">
            <v>1468800</v>
          </cell>
          <cell r="AF94" t="str">
            <v xml:space="preserve">    －</v>
          </cell>
          <cell r="AG94" t="str">
            <v>－</v>
          </cell>
          <cell r="AH94">
            <v>1468800</v>
          </cell>
          <cell r="AI94" t="str">
            <v xml:space="preserve">    －</v>
          </cell>
          <cell r="BF94" t="str">
            <v>施</v>
          </cell>
          <cell r="BH94" t="str">
            <v xml:space="preserve">        計</v>
          </cell>
          <cell r="BL94" t="str">
            <v>－</v>
          </cell>
          <cell r="BM94">
            <v>1468800</v>
          </cell>
          <cell r="BN94" t="str">
            <v xml:space="preserve">    －</v>
          </cell>
          <cell r="BO94" t="str">
            <v>－</v>
          </cell>
          <cell r="BP94">
            <v>1468800</v>
          </cell>
          <cell r="BQ94" t="str">
            <v xml:space="preserve">    －</v>
          </cell>
          <cell r="CN94" t="str">
            <v>施</v>
          </cell>
          <cell r="CP94" t="str">
            <v xml:space="preserve">        計</v>
          </cell>
          <cell r="CT94" t="str">
            <v>－</v>
          </cell>
          <cell r="CU94">
            <v>0</v>
          </cell>
          <cell r="CV94" t="str">
            <v xml:space="preserve">    －</v>
          </cell>
          <cell r="CW94" t="str">
            <v>－</v>
          </cell>
          <cell r="CX94">
            <v>0</v>
          </cell>
          <cell r="CY94" t="str">
            <v xml:space="preserve">    －</v>
          </cell>
        </row>
        <row r="95">
          <cell r="Y95" t="str">
            <v>修</v>
          </cell>
          <cell r="Z95" t="str">
            <v>防      護      柵</v>
          </cell>
          <cell r="AC95" t="str">
            <v>㎞</v>
          </cell>
          <cell r="AD95">
            <v>31.4</v>
          </cell>
          <cell r="AE95">
            <v>302100</v>
          </cell>
          <cell r="AF95">
            <v>9621.0191082802539</v>
          </cell>
          <cell r="AG95">
            <v>31.4</v>
          </cell>
          <cell r="AH95">
            <v>302100</v>
          </cell>
          <cell r="AI95">
            <v>9621.0191082802539</v>
          </cell>
          <cell r="BG95" t="str">
            <v>修</v>
          </cell>
          <cell r="BH95" t="str">
            <v>防      護      柵</v>
          </cell>
          <cell r="BK95" t="str">
            <v>㎞</v>
          </cell>
          <cell r="BL95">
            <v>17.100000000000001</v>
          </cell>
          <cell r="BM95">
            <v>19500</v>
          </cell>
          <cell r="BN95">
            <v>1140.3508771929824</v>
          </cell>
          <cell r="BO95">
            <v>17.100000000000001</v>
          </cell>
          <cell r="BP95">
            <v>19500</v>
          </cell>
          <cell r="BQ95">
            <v>1140.3508771929824</v>
          </cell>
          <cell r="CO95" t="str">
            <v>修</v>
          </cell>
          <cell r="CP95" t="str">
            <v>防      護      柵</v>
          </cell>
          <cell r="CS95" t="str">
            <v>㎞</v>
          </cell>
          <cell r="CT95">
            <v>14.3</v>
          </cell>
          <cell r="CU95">
            <v>282600</v>
          </cell>
          <cell r="CV95">
            <v>19762.237762237761</v>
          </cell>
          <cell r="CW95">
            <v>14.3</v>
          </cell>
          <cell r="CX95">
            <v>282600</v>
          </cell>
          <cell r="CY95">
            <v>19762.237762237761</v>
          </cell>
        </row>
        <row r="96">
          <cell r="Y96" t="str">
            <v>理</v>
          </cell>
          <cell r="Z96" t="str">
            <v>道   路   照   明</v>
          </cell>
          <cell r="AC96" t="str">
            <v>基</v>
          </cell>
          <cell r="AD96">
            <v>3554</v>
          </cell>
          <cell r="AE96">
            <v>138300</v>
          </cell>
          <cell r="AF96">
            <v>38.913899831176138</v>
          </cell>
          <cell r="AG96">
            <v>3554</v>
          </cell>
          <cell r="AH96">
            <v>138300</v>
          </cell>
          <cell r="AI96">
            <v>38.913899831176138</v>
          </cell>
          <cell r="BG96" t="str">
            <v>理</v>
          </cell>
          <cell r="BH96" t="str">
            <v>道   路   照   明</v>
          </cell>
          <cell r="BK96" t="str">
            <v>基</v>
          </cell>
          <cell r="BL96">
            <v>260</v>
          </cell>
          <cell r="BM96">
            <v>7800</v>
          </cell>
          <cell r="BN96">
            <v>30</v>
          </cell>
          <cell r="BO96">
            <v>260</v>
          </cell>
          <cell r="BP96">
            <v>7800</v>
          </cell>
          <cell r="BQ96">
            <v>30</v>
          </cell>
          <cell r="CO96" t="str">
            <v>理</v>
          </cell>
          <cell r="CP96" t="str">
            <v>道   路   照   明</v>
          </cell>
          <cell r="CS96" t="str">
            <v>基</v>
          </cell>
          <cell r="CT96">
            <v>3294</v>
          </cell>
          <cell r="CU96">
            <v>130500</v>
          </cell>
          <cell r="CV96">
            <v>39.617486338797811</v>
          </cell>
          <cell r="CW96">
            <v>3294</v>
          </cell>
          <cell r="CX96">
            <v>130500</v>
          </cell>
          <cell r="CY96">
            <v>39.617486338797811</v>
          </cell>
        </row>
        <row r="97">
          <cell r="X97" t="str">
            <v>設</v>
          </cell>
          <cell r="Y97" t="str">
            <v>更</v>
          </cell>
          <cell r="Z97" t="str">
            <v>道   路   標   識</v>
          </cell>
          <cell r="AC97" t="str">
            <v>本</v>
          </cell>
          <cell r="AD97">
            <v>3930</v>
          </cell>
          <cell r="AE97">
            <v>166000</v>
          </cell>
          <cell r="AF97">
            <v>42.239185750636132</v>
          </cell>
          <cell r="AG97">
            <v>3930</v>
          </cell>
          <cell r="AH97">
            <v>166000</v>
          </cell>
          <cell r="AI97">
            <v>42.239185750636132</v>
          </cell>
          <cell r="BF97" t="str">
            <v>設</v>
          </cell>
          <cell r="BG97" t="str">
            <v>更</v>
          </cell>
          <cell r="BH97" t="str">
            <v>道   路   標   識</v>
          </cell>
          <cell r="BK97" t="str">
            <v>本</v>
          </cell>
          <cell r="BL97">
            <v>1340</v>
          </cell>
          <cell r="BM97">
            <v>44100</v>
          </cell>
          <cell r="BN97">
            <v>32.910447761194028</v>
          </cell>
          <cell r="BO97">
            <v>1340</v>
          </cell>
          <cell r="BP97">
            <v>44100</v>
          </cell>
          <cell r="BQ97">
            <v>32.910447761194028</v>
          </cell>
          <cell r="CN97" t="str">
            <v>設</v>
          </cell>
          <cell r="CO97" t="str">
            <v>更</v>
          </cell>
          <cell r="CP97" t="str">
            <v>道   路   標   識</v>
          </cell>
          <cell r="CS97" t="str">
            <v>本</v>
          </cell>
          <cell r="CT97">
            <v>2590</v>
          </cell>
          <cell r="CU97">
            <v>121900</v>
          </cell>
          <cell r="CV97">
            <v>47.065637065637063</v>
          </cell>
          <cell r="CW97">
            <v>2590</v>
          </cell>
          <cell r="CX97">
            <v>121900</v>
          </cell>
          <cell r="CY97">
            <v>47.065637065637063</v>
          </cell>
        </row>
        <row r="98">
          <cell r="Y98" t="str">
            <v>新</v>
          </cell>
          <cell r="Z98" t="str">
            <v>そ      の      他</v>
          </cell>
          <cell r="AC98" t="str">
            <v>式</v>
          </cell>
          <cell r="AD98">
            <v>1</v>
          </cell>
          <cell r="AE98">
            <v>845100</v>
          </cell>
          <cell r="AF98" t="str">
            <v xml:space="preserve">    －</v>
          </cell>
          <cell r="AG98">
            <v>1</v>
          </cell>
          <cell r="AH98">
            <v>845100</v>
          </cell>
          <cell r="AI98" t="str">
            <v xml:space="preserve">    －</v>
          </cell>
          <cell r="AJ98" t="str">
            <v>内容 電気工作物 保安点検</v>
          </cell>
          <cell r="BG98" t="str">
            <v>新</v>
          </cell>
          <cell r="BH98" t="str">
            <v>そ      の      他</v>
          </cell>
          <cell r="BK98" t="str">
            <v>式</v>
          </cell>
          <cell r="BL98">
            <v>1</v>
          </cell>
          <cell r="BM98">
            <v>36700</v>
          </cell>
          <cell r="BN98" t="str">
            <v xml:space="preserve">    －</v>
          </cell>
          <cell r="BO98">
            <v>1</v>
          </cell>
          <cell r="BP98">
            <v>36700</v>
          </cell>
          <cell r="BQ98" t="str">
            <v xml:space="preserve">    －</v>
          </cell>
          <cell r="BR98" t="str">
            <v>内容 電気工作物 保安点検</v>
          </cell>
          <cell r="CO98" t="str">
            <v>新</v>
          </cell>
          <cell r="CP98" t="str">
            <v>そ      の      他</v>
          </cell>
          <cell r="CS98" t="str">
            <v>式</v>
          </cell>
          <cell r="CT98">
            <v>1</v>
          </cell>
          <cell r="CU98">
            <v>808400</v>
          </cell>
          <cell r="CV98" t="str">
            <v xml:space="preserve">    －</v>
          </cell>
          <cell r="CW98">
            <v>1</v>
          </cell>
          <cell r="CX98">
            <v>808400</v>
          </cell>
          <cell r="CY98" t="str">
            <v xml:space="preserve">    －</v>
          </cell>
          <cell r="CZ98" t="str">
            <v>内容 電気工作物 保安点検</v>
          </cell>
        </row>
        <row r="99">
          <cell r="Z99" t="str">
            <v xml:space="preserve">        計</v>
          </cell>
          <cell r="AD99" t="str">
            <v>－</v>
          </cell>
          <cell r="AE99">
            <v>1451500</v>
          </cell>
          <cell r="AF99" t="str">
            <v xml:space="preserve">    －</v>
          </cell>
          <cell r="AG99" t="str">
            <v>－</v>
          </cell>
          <cell r="AH99">
            <v>1451500</v>
          </cell>
          <cell r="AI99" t="str">
            <v xml:space="preserve">    －</v>
          </cell>
          <cell r="BH99" t="str">
            <v xml:space="preserve">        計</v>
          </cell>
          <cell r="BL99" t="str">
            <v>－</v>
          </cell>
          <cell r="BM99">
            <v>108100</v>
          </cell>
          <cell r="BN99" t="str">
            <v xml:space="preserve">    －</v>
          </cell>
          <cell r="BO99" t="str">
            <v>－</v>
          </cell>
          <cell r="BP99">
            <v>108100</v>
          </cell>
          <cell r="BQ99" t="str">
            <v xml:space="preserve">    －</v>
          </cell>
          <cell r="CP99" t="str">
            <v xml:space="preserve">        計</v>
          </cell>
          <cell r="CT99" t="str">
            <v>－</v>
          </cell>
          <cell r="CU99">
            <v>1343400</v>
          </cell>
          <cell r="CV99" t="str">
            <v xml:space="preserve">    －</v>
          </cell>
          <cell r="CW99" t="str">
            <v>－</v>
          </cell>
          <cell r="CX99">
            <v>1343400</v>
          </cell>
          <cell r="CY99" t="str">
            <v xml:space="preserve">    －</v>
          </cell>
        </row>
        <row r="100">
          <cell r="Y100" t="str">
            <v xml:space="preserve">    合         計</v>
          </cell>
          <cell r="AE100">
            <v>2920300</v>
          </cell>
          <cell r="AF100" t="str">
            <v xml:space="preserve">    －</v>
          </cell>
          <cell r="AH100">
            <v>2920300</v>
          </cell>
          <cell r="AI100" t="str">
            <v xml:space="preserve">    －</v>
          </cell>
          <cell r="BG100" t="str">
            <v xml:space="preserve">    合         計</v>
          </cell>
          <cell r="BM100">
            <v>1576900</v>
          </cell>
          <cell r="BN100" t="str">
            <v xml:space="preserve">    －</v>
          </cell>
          <cell r="BP100">
            <v>1576900</v>
          </cell>
          <cell r="BQ100" t="str">
            <v xml:space="preserve">    －</v>
          </cell>
          <cell r="CO100" t="str">
            <v xml:space="preserve">    合         計</v>
          </cell>
          <cell r="CU100">
            <v>1343400</v>
          </cell>
          <cell r="CV100" t="str">
            <v xml:space="preserve">    －</v>
          </cell>
          <cell r="CX100">
            <v>1343400</v>
          </cell>
          <cell r="CY100" t="str">
            <v xml:space="preserve">    －</v>
          </cell>
        </row>
        <row r="105">
          <cell r="X105" t="str">
            <v>様式－５</v>
          </cell>
          <cell r="AD105" t="str">
            <v>維  持  工  事  費  工  種  別  内  訳  （３／４）</v>
          </cell>
          <cell r="BF105" t="str">
            <v>様式－５</v>
          </cell>
          <cell r="BL105" t="str">
            <v>維  持  工  事  費  工  種  別  内  訳  （３／４）</v>
          </cell>
          <cell r="CN105" t="str">
            <v>様式－５</v>
          </cell>
          <cell r="CT105" t="str">
            <v>維  持  工  事  費  工  種  別  内  訳  （３／４）</v>
          </cell>
        </row>
        <row r="106">
          <cell r="AA106" t="str">
            <v>〔北海道開発局（全体）〕</v>
          </cell>
          <cell r="AF106" t="str">
            <v>全　体</v>
          </cell>
          <cell r="AJ106" t="str">
            <v xml:space="preserve">         （単位：千円）</v>
          </cell>
          <cell r="BI106" t="str">
            <v>〔北海道開発局（全体）〕</v>
          </cell>
          <cell r="BN106" t="str">
            <v>直　営　工　事</v>
          </cell>
          <cell r="BR106" t="str">
            <v xml:space="preserve">         （単位：千円）</v>
          </cell>
          <cell r="CQ106" t="str">
            <v>〔北海道開発局（全体）〕</v>
          </cell>
          <cell r="CV106" t="str">
            <v>請　負　工　事</v>
          </cell>
          <cell r="CZ106" t="str">
            <v xml:space="preserve">         （単位：千円）</v>
          </cell>
        </row>
        <row r="107">
          <cell r="AC107" t="str">
            <v>単</v>
          </cell>
          <cell r="AD107" t="str">
            <v xml:space="preserve">         9年度（当初）</v>
          </cell>
          <cell r="AG107" t="str">
            <v xml:space="preserve">         9年度（予算要求）</v>
          </cell>
          <cell r="BK107" t="str">
            <v>単</v>
          </cell>
          <cell r="BL107" t="str">
            <v xml:space="preserve">         9年度（当初）</v>
          </cell>
          <cell r="BO107" t="str">
            <v xml:space="preserve">         9年度（予算要求）</v>
          </cell>
          <cell r="CS107" t="str">
            <v>単</v>
          </cell>
          <cell r="CT107" t="str">
            <v xml:space="preserve">         9年度（当初）</v>
          </cell>
          <cell r="CW107" t="str">
            <v xml:space="preserve">         9年度（予算要求）</v>
          </cell>
        </row>
        <row r="108">
          <cell r="Z108" t="str">
            <v>工       種</v>
          </cell>
          <cell r="AC108" t="str">
            <v>位</v>
          </cell>
          <cell r="AD108" t="str">
            <v xml:space="preserve"> 数   量</v>
          </cell>
          <cell r="AE108" t="str">
            <v xml:space="preserve"> 工 事 費</v>
          </cell>
          <cell r="AF108" t="str">
            <v xml:space="preserve"> 単  価</v>
          </cell>
          <cell r="AG108" t="str">
            <v xml:space="preserve"> 数   量</v>
          </cell>
          <cell r="AH108" t="str">
            <v xml:space="preserve"> 工 事 費</v>
          </cell>
          <cell r="AI108" t="str">
            <v xml:space="preserve"> 単  価</v>
          </cell>
          <cell r="AJ108" t="str">
            <v>備        考</v>
          </cell>
          <cell r="BH108" t="str">
            <v>工       種</v>
          </cell>
          <cell r="BK108" t="str">
            <v>位</v>
          </cell>
          <cell r="BL108" t="str">
            <v xml:space="preserve"> 数   量</v>
          </cell>
          <cell r="BM108" t="str">
            <v xml:space="preserve"> 工 事 費</v>
          </cell>
          <cell r="BN108" t="str">
            <v xml:space="preserve"> 単  価</v>
          </cell>
          <cell r="BO108" t="str">
            <v xml:space="preserve"> 数   量</v>
          </cell>
          <cell r="BP108" t="str">
            <v xml:space="preserve"> 工 事 費</v>
          </cell>
          <cell r="BQ108" t="str">
            <v xml:space="preserve"> 単  価</v>
          </cell>
          <cell r="BR108" t="str">
            <v>備        考</v>
          </cell>
          <cell r="CP108" t="str">
            <v>工       種</v>
          </cell>
          <cell r="CS108" t="str">
            <v>位</v>
          </cell>
          <cell r="CT108" t="str">
            <v xml:space="preserve"> 数   量</v>
          </cell>
          <cell r="CU108" t="str">
            <v xml:space="preserve"> 工 事 費</v>
          </cell>
          <cell r="CV108" t="str">
            <v xml:space="preserve"> 単  価</v>
          </cell>
          <cell r="CW108" t="str">
            <v xml:space="preserve"> 数   量</v>
          </cell>
          <cell r="CX108" t="str">
            <v xml:space="preserve"> 工 事 費</v>
          </cell>
          <cell r="CY108" t="str">
            <v xml:space="preserve"> 単  価</v>
          </cell>
          <cell r="CZ108" t="str">
            <v>備        考</v>
          </cell>
        </row>
        <row r="109">
          <cell r="Z109" t="str">
            <v>路  肩  処  理   イ</v>
          </cell>
          <cell r="AC109" t="str">
            <v>㎞</v>
          </cell>
          <cell r="AD109">
            <v>96.2</v>
          </cell>
          <cell r="AE109">
            <v>70700</v>
          </cell>
          <cell r="AF109">
            <v>734.92723492723485</v>
          </cell>
          <cell r="AG109" t="e">
            <v>#VALUE!</v>
          </cell>
          <cell r="AH109">
            <v>70700</v>
          </cell>
          <cell r="AI109" t="e">
            <v>#VALUE!</v>
          </cell>
          <cell r="BH109" t="str">
            <v>路  肩  処  理   イ</v>
          </cell>
          <cell r="BK109" t="str">
            <v>㎞</v>
          </cell>
          <cell r="BL109">
            <v>36.799999999999997</v>
          </cell>
          <cell r="BM109">
            <v>5800</v>
          </cell>
          <cell r="BN109">
            <v>157.60869565217394</v>
          </cell>
          <cell r="BO109">
            <v>36.799999999999997</v>
          </cell>
          <cell r="BP109">
            <v>5800</v>
          </cell>
          <cell r="BQ109">
            <v>157.60869565217394</v>
          </cell>
          <cell r="CP109" t="str">
            <v>路  肩  処  理   イ</v>
          </cell>
          <cell r="CS109" t="str">
            <v>㎞</v>
          </cell>
          <cell r="CT109">
            <v>59.400000000000006</v>
          </cell>
          <cell r="CU109">
            <v>64900</v>
          </cell>
          <cell r="CV109">
            <v>1092.5925925925924</v>
          </cell>
          <cell r="CW109" t="e">
            <v>#VALUE!</v>
          </cell>
          <cell r="CX109">
            <v>64900</v>
          </cell>
          <cell r="CY109" t="e">
            <v>#VALUE!</v>
          </cell>
        </row>
        <row r="110">
          <cell r="Y110" t="str">
            <v>路</v>
          </cell>
          <cell r="Z110" t="str">
            <v>路   肩   舗   装</v>
          </cell>
          <cell r="AC110" t="str">
            <v>㎞</v>
          </cell>
          <cell r="AD110">
            <v>1</v>
          </cell>
          <cell r="AE110">
            <v>27300</v>
          </cell>
          <cell r="AF110">
            <v>27300</v>
          </cell>
          <cell r="AG110">
            <v>1</v>
          </cell>
          <cell r="AH110">
            <v>27300</v>
          </cell>
          <cell r="AI110">
            <v>27300</v>
          </cell>
          <cell r="BG110" t="str">
            <v>路</v>
          </cell>
          <cell r="BH110" t="str">
            <v>路   肩   舗   装</v>
          </cell>
          <cell r="BK110" t="str">
            <v>㎞</v>
          </cell>
          <cell r="BL110">
            <v>0</v>
          </cell>
          <cell r="BM110">
            <v>0</v>
          </cell>
          <cell r="BN110" t="e">
            <v>#DIV/0!</v>
          </cell>
          <cell r="BO110">
            <v>0</v>
          </cell>
          <cell r="BP110">
            <v>0</v>
          </cell>
          <cell r="BQ110" t="e">
            <v>#DIV/0!</v>
          </cell>
          <cell r="CO110" t="str">
            <v>路</v>
          </cell>
          <cell r="CP110" t="str">
            <v>路   肩   舗   装</v>
          </cell>
          <cell r="CS110" t="str">
            <v>㎞</v>
          </cell>
          <cell r="CT110">
            <v>1</v>
          </cell>
          <cell r="CU110">
            <v>27300</v>
          </cell>
          <cell r="CV110">
            <v>27300</v>
          </cell>
          <cell r="CW110">
            <v>1</v>
          </cell>
          <cell r="CX110">
            <v>27300</v>
          </cell>
          <cell r="CY110">
            <v>27300</v>
          </cell>
        </row>
        <row r="111">
          <cell r="Y111" t="str">
            <v>肩</v>
          </cell>
          <cell r="Z111" t="str">
            <v>そ      の      他</v>
          </cell>
          <cell r="AC111" t="str">
            <v>式</v>
          </cell>
          <cell r="AD111">
            <v>1</v>
          </cell>
          <cell r="AE111">
            <v>500</v>
          </cell>
          <cell r="AF111" t="str">
            <v xml:space="preserve">    －</v>
          </cell>
          <cell r="AG111">
            <v>1</v>
          </cell>
          <cell r="AH111">
            <v>500</v>
          </cell>
          <cell r="AI111" t="str">
            <v xml:space="preserve">    －</v>
          </cell>
          <cell r="BG111" t="str">
            <v>肩</v>
          </cell>
          <cell r="BH111" t="str">
            <v>そ      の      他</v>
          </cell>
          <cell r="BK111" t="str">
            <v>式</v>
          </cell>
          <cell r="BL111">
            <v>1</v>
          </cell>
          <cell r="BM111">
            <v>500</v>
          </cell>
          <cell r="BN111" t="str">
            <v xml:space="preserve">    －</v>
          </cell>
          <cell r="BO111">
            <v>1</v>
          </cell>
          <cell r="BP111">
            <v>500</v>
          </cell>
          <cell r="BQ111" t="str">
            <v xml:space="preserve">    －</v>
          </cell>
          <cell r="CO111" t="str">
            <v>肩</v>
          </cell>
          <cell r="CP111" t="str">
            <v>そ      の      他</v>
          </cell>
          <cell r="CS111" t="str">
            <v>式</v>
          </cell>
          <cell r="CT111">
            <v>1</v>
          </cell>
          <cell r="CU111">
            <v>0</v>
          </cell>
          <cell r="CV111" t="str">
            <v xml:space="preserve">    －</v>
          </cell>
          <cell r="CW111">
            <v>1</v>
          </cell>
          <cell r="CX111">
            <v>0</v>
          </cell>
          <cell r="CY111" t="str">
            <v xml:space="preserve">    －</v>
          </cell>
        </row>
        <row r="112">
          <cell r="Z112" t="str">
            <v xml:space="preserve">        計</v>
          </cell>
          <cell r="AD112">
            <v>96.2</v>
          </cell>
          <cell r="AE112">
            <v>98500</v>
          </cell>
          <cell r="AF112" t="str">
            <v xml:space="preserve">    －</v>
          </cell>
          <cell r="AG112" t="e">
            <v>#VALUE!</v>
          </cell>
          <cell r="AH112">
            <v>98500</v>
          </cell>
          <cell r="AI112" t="str">
            <v xml:space="preserve">    －</v>
          </cell>
          <cell r="AJ112" t="str">
            <v>数量はイのみ</v>
          </cell>
          <cell r="BH112" t="str">
            <v xml:space="preserve">        計</v>
          </cell>
          <cell r="BL112">
            <v>36.799999999999997</v>
          </cell>
          <cell r="BM112">
            <v>6300</v>
          </cell>
          <cell r="BN112" t="str">
            <v xml:space="preserve">    －</v>
          </cell>
          <cell r="BO112">
            <v>36.799999999999997</v>
          </cell>
          <cell r="BP112">
            <v>6300</v>
          </cell>
          <cell r="BQ112" t="str">
            <v xml:space="preserve">    －</v>
          </cell>
          <cell r="BR112" t="str">
            <v>数量はイのみ</v>
          </cell>
          <cell r="CP112" t="str">
            <v xml:space="preserve">        計</v>
          </cell>
          <cell r="CT112">
            <v>59.400000000000006</v>
          </cell>
          <cell r="CU112">
            <v>92200</v>
          </cell>
          <cell r="CV112" t="str">
            <v xml:space="preserve">    －</v>
          </cell>
          <cell r="CW112" t="e">
            <v>#VALUE!</v>
          </cell>
          <cell r="CX112">
            <v>92200</v>
          </cell>
          <cell r="CY112" t="str">
            <v xml:space="preserve">    －</v>
          </cell>
          <cell r="CZ112" t="str">
            <v>数量はイのみ</v>
          </cell>
        </row>
        <row r="113">
          <cell r="Z113" t="str">
            <v>路</v>
          </cell>
          <cell r="AA113" t="str">
            <v>年 １ 回 除 草</v>
          </cell>
          <cell r="AC113" t="str">
            <v>千㎡</v>
          </cell>
          <cell r="AD113">
            <v>0</v>
          </cell>
          <cell r="AE113">
            <v>0</v>
          </cell>
          <cell r="AF113" t="e">
            <v>#DIV/0!</v>
          </cell>
          <cell r="AG113">
            <v>0</v>
          </cell>
          <cell r="AH113">
            <v>0</v>
          </cell>
          <cell r="AI113" t="e">
            <v>#DIV/0!</v>
          </cell>
          <cell r="BH113" t="str">
            <v>路</v>
          </cell>
          <cell r="BI113" t="str">
            <v>年 １ 回 除 草</v>
          </cell>
          <cell r="BK113" t="str">
            <v>千㎡</v>
          </cell>
          <cell r="BL113">
            <v>0</v>
          </cell>
          <cell r="BM113">
            <v>0</v>
          </cell>
          <cell r="BN113" t="e">
            <v>#DIV/0!</v>
          </cell>
          <cell r="BO113">
            <v>0</v>
          </cell>
          <cell r="BP113">
            <v>0</v>
          </cell>
          <cell r="BQ113" t="e">
            <v>#DIV/0!</v>
          </cell>
          <cell r="CP113" t="str">
            <v>路</v>
          </cell>
          <cell r="CQ113" t="str">
            <v>年 １ 回 除 草</v>
          </cell>
          <cell r="CS113" t="str">
            <v>千㎡</v>
          </cell>
          <cell r="CT113">
            <v>0</v>
          </cell>
          <cell r="CU113">
            <v>0</v>
          </cell>
          <cell r="CV113" t="e">
            <v>#DIV/0!</v>
          </cell>
          <cell r="CW113">
            <v>0</v>
          </cell>
          <cell r="CX113">
            <v>0</v>
          </cell>
          <cell r="CY113" t="e">
            <v>#DIV/0!</v>
          </cell>
        </row>
        <row r="114">
          <cell r="X114" t="str">
            <v>路</v>
          </cell>
          <cell r="Z114" t="str">
            <v>肩</v>
          </cell>
          <cell r="AA114" t="str">
            <v>年 ２ 回 除 草</v>
          </cell>
          <cell r="AC114" t="str">
            <v>千㎡</v>
          </cell>
          <cell r="AD114">
            <v>9011.1999999999989</v>
          </cell>
          <cell r="AE114">
            <v>349600</v>
          </cell>
          <cell r="AF114">
            <v>38.79616477272728</v>
          </cell>
          <cell r="AG114">
            <v>9011.1999999999989</v>
          </cell>
          <cell r="AH114">
            <v>349600</v>
          </cell>
          <cell r="AI114">
            <v>38.79616477272728</v>
          </cell>
          <cell r="BF114" t="str">
            <v>路</v>
          </cell>
          <cell r="BH114" t="str">
            <v>肩</v>
          </cell>
          <cell r="BI114" t="str">
            <v>年 ２ 回 除 草</v>
          </cell>
          <cell r="BK114" t="str">
            <v>千㎡</v>
          </cell>
          <cell r="BL114">
            <v>482.5</v>
          </cell>
          <cell r="BM114">
            <v>0</v>
          </cell>
          <cell r="BN114">
            <v>0</v>
          </cell>
          <cell r="BO114">
            <v>482.5</v>
          </cell>
          <cell r="BP114">
            <v>0</v>
          </cell>
          <cell r="BQ114">
            <v>0</v>
          </cell>
          <cell r="CN114" t="str">
            <v>路</v>
          </cell>
          <cell r="CP114" t="str">
            <v>肩</v>
          </cell>
          <cell r="CQ114" t="str">
            <v>年 ２ 回 除 草</v>
          </cell>
          <cell r="CS114" t="str">
            <v>千㎡</v>
          </cell>
          <cell r="CT114">
            <v>8528.6999999999989</v>
          </cell>
          <cell r="CU114">
            <v>349600</v>
          </cell>
          <cell r="CV114">
            <v>40.991006835742851</v>
          </cell>
          <cell r="CW114">
            <v>8528.6999999999989</v>
          </cell>
          <cell r="CX114">
            <v>349600</v>
          </cell>
          <cell r="CY114">
            <v>40.991006835742851</v>
          </cell>
        </row>
        <row r="115">
          <cell r="Y115" t="str">
            <v>法</v>
          </cell>
          <cell r="Z115" t="str">
            <v>部</v>
          </cell>
          <cell r="AA115" t="str">
            <v>年 ３ 回 除 草</v>
          </cell>
          <cell r="AC115" t="str">
            <v>千㎡</v>
          </cell>
          <cell r="AD115">
            <v>2269.9</v>
          </cell>
          <cell r="AE115">
            <v>134800</v>
          </cell>
          <cell r="AF115">
            <v>59.385876029781045</v>
          </cell>
          <cell r="AG115">
            <v>2269.9</v>
          </cell>
          <cell r="AH115">
            <v>134800</v>
          </cell>
          <cell r="AI115">
            <v>59.385876029781045</v>
          </cell>
          <cell r="BG115" t="str">
            <v>法</v>
          </cell>
          <cell r="BH115" t="str">
            <v>部</v>
          </cell>
          <cell r="BI115" t="str">
            <v>年 ３ 回 除 草</v>
          </cell>
          <cell r="BK115" t="str">
            <v>千㎡</v>
          </cell>
          <cell r="BL115">
            <v>453.5</v>
          </cell>
          <cell r="BM115">
            <v>6400</v>
          </cell>
          <cell r="BN115">
            <v>14.112458654906284</v>
          </cell>
          <cell r="BO115">
            <v>453.5</v>
          </cell>
          <cell r="BP115">
            <v>6400</v>
          </cell>
          <cell r="BQ115">
            <v>14.112458654906284</v>
          </cell>
          <cell r="CO115" t="str">
            <v>法</v>
          </cell>
          <cell r="CP115" t="str">
            <v>部</v>
          </cell>
          <cell r="CQ115" t="str">
            <v>年 ３ 回 除 草</v>
          </cell>
          <cell r="CS115" t="str">
            <v>千㎡</v>
          </cell>
          <cell r="CT115">
            <v>1816.4</v>
          </cell>
          <cell r="CU115">
            <v>128400</v>
          </cell>
          <cell r="CV115">
            <v>70.689275489980176</v>
          </cell>
          <cell r="CW115">
            <v>1816.4</v>
          </cell>
          <cell r="CX115">
            <v>128400</v>
          </cell>
          <cell r="CY115">
            <v>70.689275489980176</v>
          </cell>
        </row>
        <row r="116">
          <cell r="Z116" t="str">
            <v>除</v>
          </cell>
          <cell r="AA116" t="str">
            <v>年４回以上除草</v>
          </cell>
          <cell r="AC116" t="str">
            <v>千㎡</v>
          </cell>
          <cell r="AD116">
            <v>100</v>
          </cell>
          <cell r="AE116">
            <v>1100</v>
          </cell>
          <cell r="AF116">
            <v>11</v>
          </cell>
          <cell r="AG116">
            <v>100</v>
          </cell>
          <cell r="AH116">
            <v>1100</v>
          </cell>
          <cell r="AI116">
            <v>11</v>
          </cell>
          <cell r="BH116" t="str">
            <v>除</v>
          </cell>
          <cell r="BI116" t="str">
            <v>年４回以上除草</v>
          </cell>
          <cell r="BK116" t="str">
            <v>千㎡</v>
          </cell>
          <cell r="BL116">
            <v>100</v>
          </cell>
          <cell r="BM116">
            <v>1100</v>
          </cell>
          <cell r="BO116">
            <v>100</v>
          </cell>
          <cell r="BP116">
            <v>1100</v>
          </cell>
          <cell r="CP116" t="str">
            <v>除</v>
          </cell>
          <cell r="CQ116" t="str">
            <v>年４回以上除草</v>
          </cell>
          <cell r="CS116" t="str">
            <v>千㎡</v>
          </cell>
          <cell r="CT116">
            <v>0</v>
          </cell>
          <cell r="CU116">
            <v>0</v>
          </cell>
          <cell r="CW116">
            <v>0</v>
          </cell>
          <cell r="CX116">
            <v>0</v>
          </cell>
        </row>
        <row r="117">
          <cell r="Z117" t="str">
            <v>草</v>
          </cell>
          <cell r="AA117" t="str">
            <v xml:space="preserve">      計</v>
          </cell>
          <cell r="AC117" t="str">
            <v>千㎡</v>
          </cell>
          <cell r="AD117">
            <v>11381.099999999999</v>
          </cell>
          <cell r="AE117">
            <v>485500</v>
          </cell>
          <cell r="AF117">
            <v>42.658442505557467</v>
          </cell>
          <cell r="AG117">
            <v>11381.099999999999</v>
          </cell>
          <cell r="AH117">
            <v>485500</v>
          </cell>
          <cell r="AI117">
            <v>42.658442505557467</v>
          </cell>
          <cell r="AJ117" t="str">
            <v>平均 年2.4回</v>
          </cell>
          <cell r="BH117" t="str">
            <v>草</v>
          </cell>
          <cell r="BI117" t="str">
            <v xml:space="preserve">      計</v>
          </cell>
          <cell r="BK117" t="str">
            <v>千㎡</v>
          </cell>
          <cell r="BL117">
            <v>1036</v>
          </cell>
          <cell r="BM117">
            <v>7500</v>
          </cell>
          <cell r="BN117">
            <v>7.2393822393822393</v>
          </cell>
          <cell r="BO117">
            <v>1036</v>
          </cell>
          <cell r="BP117">
            <v>7500</v>
          </cell>
          <cell r="BQ117">
            <v>7.2393822393822393</v>
          </cell>
          <cell r="BR117" t="str">
            <v>平均 年2.4回</v>
          </cell>
          <cell r="CP117" t="str">
            <v>草</v>
          </cell>
          <cell r="CQ117" t="str">
            <v xml:space="preserve">      計</v>
          </cell>
          <cell r="CS117" t="str">
            <v>千㎡</v>
          </cell>
          <cell r="CT117">
            <v>10345.099999999999</v>
          </cell>
          <cell r="CU117">
            <v>478000</v>
          </cell>
          <cell r="CV117">
            <v>46.205449923152031</v>
          </cell>
          <cell r="CW117">
            <v>10345.099999999999</v>
          </cell>
          <cell r="CX117">
            <v>478000</v>
          </cell>
          <cell r="CY117">
            <v>46.205449923152031</v>
          </cell>
          <cell r="CZ117" t="str">
            <v>平均 年2.4回</v>
          </cell>
        </row>
        <row r="118">
          <cell r="Z118" t="str">
            <v>法</v>
          </cell>
          <cell r="AA118" t="str">
            <v>年 １ 回 除 草</v>
          </cell>
          <cell r="AC118" t="str">
            <v>千㎡</v>
          </cell>
          <cell r="AD118">
            <v>96.5</v>
          </cell>
          <cell r="AE118">
            <v>14300</v>
          </cell>
          <cell r="AF118">
            <v>148.18652849740931</v>
          </cell>
          <cell r="AG118">
            <v>96.5</v>
          </cell>
          <cell r="AH118">
            <v>14300</v>
          </cell>
          <cell r="AI118">
            <v>148.18652849740931</v>
          </cell>
          <cell r="BH118" t="str">
            <v>法</v>
          </cell>
          <cell r="BI118" t="str">
            <v>年 １ 回 除 草</v>
          </cell>
          <cell r="BK118" t="str">
            <v>千㎡</v>
          </cell>
          <cell r="BL118">
            <v>0</v>
          </cell>
          <cell r="BM118">
            <v>0</v>
          </cell>
          <cell r="BN118" t="e">
            <v>#DIV/0!</v>
          </cell>
          <cell r="BO118">
            <v>0</v>
          </cell>
          <cell r="BP118">
            <v>0</v>
          </cell>
          <cell r="BQ118" t="e">
            <v>#DIV/0!</v>
          </cell>
          <cell r="CP118" t="str">
            <v>法</v>
          </cell>
          <cell r="CQ118" t="str">
            <v>年 １ 回 除 草</v>
          </cell>
          <cell r="CS118" t="str">
            <v>千㎡</v>
          </cell>
          <cell r="CT118">
            <v>96.5</v>
          </cell>
          <cell r="CU118">
            <v>14300</v>
          </cell>
          <cell r="CV118">
            <v>148.18652849740931</v>
          </cell>
          <cell r="CW118">
            <v>96.5</v>
          </cell>
          <cell r="CX118">
            <v>14300</v>
          </cell>
          <cell r="CY118">
            <v>148.18652849740931</v>
          </cell>
        </row>
        <row r="119">
          <cell r="Z119" t="str">
            <v>面</v>
          </cell>
          <cell r="AA119" t="str">
            <v>年 ２ 回 除 草</v>
          </cell>
          <cell r="AC119" t="str">
            <v>千㎡</v>
          </cell>
          <cell r="AD119">
            <v>9711.8000000000011</v>
          </cell>
          <cell r="AE119">
            <v>319400</v>
          </cell>
          <cell r="AF119">
            <v>32.887827179307642</v>
          </cell>
          <cell r="AG119">
            <v>9711.8000000000011</v>
          </cell>
          <cell r="AH119">
            <v>319400</v>
          </cell>
          <cell r="AI119">
            <v>32.887827179307642</v>
          </cell>
          <cell r="BH119" t="str">
            <v>面</v>
          </cell>
          <cell r="BI119" t="str">
            <v>年 ２ 回 除 草</v>
          </cell>
          <cell r="BK119" t="str">
            <v>千㎡</v>
          </cell>
          <cell r="BL119">
            <v>2101.4</v>
          </cell>
          <cell r="BM119">
            <v>0</v>
          </cell>
          <cell r="BN119">
            <v>0</v>
          </cell>
          <cell r="BO119">
            <v>2101.4</v>
          </cell>
          <cell r="BP119">
            <v>0</v>
          </cell>
          <cell r="BQ119">
            <v>0</v>
          </cell>
          <cell r="CP119" t="str">
            <v>面</v>
          </cell>
          <cell r="CQ119" t="str">
            <v>年 ２ 回 除 草</v>
          </cell>
          <cell r="CS119" t="str">
            <v>千㎡</v>
          </cell>
          <cell r="CT119">
            <v>7610.4</v>
          </cell>
          <cell r="CU119">
            <v>319400</v>
          </cell>
          <cell r="CV119">
            <v>41.968884684116468</v>
          </cell>
          <cell r="CW119">
            <v>7610.4</v>
          </cell>
          <cell r="CX119">
            <v>319400</v>
          </cell>
          <cell r="CY119">
            <v>41.968884684116468</v>
          </cell>
        </row>
        <row r="120">
          <cell r="Y120" t="str">
            <v>面</v>
          </cell>
          <cell r="Z120" t="str">
            <v>除</v>
          </cell>
          <cell r="AA120" t="str">
            <v>年 ３ 回 除 草</v>
          </cell>
          <cell r="AC120" t="str">
            <v>千㎡</v>
          </cell>
          <cell r="AD120">
            <v>2988.8999999999996</v>
          </cell>
          <cell r="AE120">
            <v>84000</v>
          </cell>
          <cell r="AF120">
            <v>28.103984743551141</v>
          </cell>
          <cell r="AG120">
            <v>2988.8999999999996</v>
          </cell>
          <cell r="AH120">
            <v>84000</v>
          </cell>
          <cell r="AI120">
            <v>28.103984743551141</v>
          </cell>
          <cell r="BG120" t="str">
            <v>面</v>
          </cell>
          <cell r="BH120" t="str">
            <v>除</v>
          </cell>
          <cell r="BI120" t="str">
            <v>年 ３ 回 除 草</v>
          </cell>
          <cell r="BK120" t="str">
            <v>千㎡</v>
          </cell>
          <cell r="BL120">
            <v>557.70000000000005</v>
          </cell>
          <cell r="BM120">
            <v>5000</v>
          </cell>
          <cell r="BN120">
            <v>8.9653935807781959</v>
          </cell>
          <cell r="BO120">
            <v>557.70000000000005</v>
          </cell>
          <cell r="BP120">
            <v>5000</v>
          </cell>
          <cell r="BQ120">
            <v>8.9653935807781959</v>
          </cell>
          <cell r="CO120" t="str">
            <v>面</v>
          </cell>
          <cell r="CP120" t="str">
            <v>除</v>
          </cell>
          <cell r="CQ120" t="str">
            <v>年 ３ 回 除 草</v>
          </cell>
          <cell r="CS120" t="str">
            <v>千㎡</v>
          </cell>
          <cell r="CT120">
            <v>2431.1999999999998</v>
          </cell>
          <cell r="CU120">
            <v>79000</v>
          </cell>
          <cell r="CV120">
            <v>32.494241526818037</v>
          </cell>
          <cell r="CW120">
            <v>2431.1999999999998</v>
          </cell>
          <cell r="CX120">
            <v>79000</v>
          </cell>
          <cell r="CY120">
            <v>32.494241526818037</v>
          </cell>
        </row>
        <row r="121">
          <cell r="X121" t="str">
            <v>肩</v>
          </cell>
          <cell r="Z121" t="str">
            <v>草</v>
          </cell>
          <cell r="AA121" t="str">
            <v>年４回以上除草</v>
          </cell>
          <cell r="AC121" t="str">
            <v>千㎡</v>
          </cell>
          <cell r="AD121">
            <v>0</v>
          </cell>
          <cell r="AE121">
            <v>0</v>
          </cell>
          <cell r="AF121" t="e">
            <v>#DIV/0!</v>
          </cell>
          <cell r="AG121">
            <v>0</v>
          </cell>
          <cell r="AH121">
            <v>0</v>
          </cell>
          <cell r="AI121" t="e">
            <v>#DIV/0!</v>
          </cell>
          <cell r="BF121" t="str">
            <v>肩</v>
          </cell>
          <cell r="BH121" t="str">
            <v>草</v>
          </cell>
          <cell r="BI121" t="str">
            <v>年４回以上除草</v>
          </cell>
          <cell r="BK121" t="str">
            <v>千㎡</v>
          </cell>
          <cell r="BL121">
            <v>0</v>
          </cell>
          <cell r="BM121">
            <v>0</v>
          </cell>
          <cell r="BO121">
            <v>0</v>
          </cell>
          <cell r="BP121">
            <v>0</v>
          </cell>
          <cell r="CN121" t="str">
            <v>肩</v>
          </cell>
          <cell r="CP121" t="str">
            <v>草</v>
          </cell>
          <cell r="CQ121" t="str">
            <v>年４回以上除草</v>
          </cell>
          <cell r="CS121" t="str">
            <v>千㎡</v>
          </cell>
          <cell r="CT121">
            <v>0</v>
          </cell>
          <cell r="CU121">
            <v>0</v>
          </cell>
          <cell r="CW121">
            <v>0</v>
          </cell>
          <cell r="CX121">
            <v>0</v>
          </cell>
        </row>
        <row r="122">
          <cell r="AA122" t="str">
            <v xml:space="preserve">      計</v>
          </cell>
          <cell r="AC122" t="str">
            <v>千㎡</v>
          </cell>
          <cell r="AD122">
            <v>12797.2</v>
          </cell>
          <cell r="AE122">
            <v>417700</v>
          </cell>
          <cell r="AF122">
            <v>32.639952489607097</v>
          </cell>
          <cell r="AG122">
            <v>12797.2</v>
          </cell>
          <cell r="AH122">
            <v>417700</v>
          </cell>
          <cell r="AI122">
            <v>32.639952489607097</v>
          </cell>
          <cell r="AJ122" t="str">
            <v>平均 年2.3回</v>
          </cell>
          <cell r="BI122" t="str">
            <v xml:space="preserve">      計</v>
          </cell>
          <cell r="BK122" t="str">
            <v>千㎡</v>
          </cell>
          <cell r="BL122">
            <v>2659.1000000000004</v>
          </cell>
          <cell r="BM122">
            <v>5000</v>
          </cell>
          <cell r="BN122">
            <v>1.8803354518446089</v>
          </cell>
          <cell r="BO122">
            <v>2659.1000000000004</v>
          </cell>
          <cell r="BP122">
            <v>5000</v>
          </cell>
          <cell r="BQ122">
            <v>1.8803354518446089</v>
          </cell>
          <cell r="BR122" t="str">
            <v>平均 年2.3回</v>
          </cell>
          <cell r="CQ122" t="str">
            <v xml:space="preserve">      計</v>
          </cell>
          <cell r="CS122" t="str">
            <v>千㎡</v>
          </cell>
          <cell r="CT122">
            <v>10138.1</v>
          </cell>
          <cell r="CU122">
            <v>412700</v>
          </cell>
          <cell r="CV122">
            <v>40.707824937611583</v>
          </cell>
          <cell r="CW122">
            <v>10138.1</v>
          </cell>
          <cell r="CX122">
            <v>412700</v>
          </cell>
          <cell r="CY122">
            <v>40.707824937611583</v>
          </cell>
          <cell r="CZ122" t="str">
            <v>平均 年2.3回</v>
          </cell>
        </row>
        <row r="123">
          <cell r="Z123" t="str">
            <v>そ      の      他</v>
          </cell>
          <cell r="AC123" t="str">
            <v>式</v>
          </cell>
          <cell r="AD123">
            <v>1</v>
          </cell>
          <cell r="AE123">
            <v>358600</v>
          </cell>
          <cell r="AF123" t="str">
            <v xml:space="preserve">    －</v>
          </cell>
          <cell r="AG123">
            <v>1</v>
          </cell>
          <cell r="AH123">
            <v>358600</v>
          </cell>
          <cell r="AI123" t="str">
            <v xml:space="preserve">    －</v>
          </cell>
          <cell r="AJ123" t="str">
            <v>内容 法面追肥、法枠補修</v>
          </cell>
          <cell r="BH123" t="str">
            <v>そ      の      他</v>
          </cell>
          <cell r="BK123" t="str">
            <v>式</v>
          </cell>
          <cell r="BL123">
            <v>1</v>
          </cell>
          <cell r="BM123">
            <v>13500</v>
          </cell>
          <cell r="BN123" t="str">
            <v xml:space="preserve">    －</v>
          </cell>
          <cell r="BO123">
            <v>1</v>
          </cell>
          <cell r="BP123">
            <v>13500</v>
          </cell>
          <cell r="BQ123" t="str">
            <v xml:space="preserve">    －</v>
          </cell>
          <cell r="BR123" t="str">
            <v>内容 法面追肥、法枠補修</v>
          </cell>
          <cell r="CP123" t="str">
            <v>そ      の      他</v>
          </cell>
          <cell r="CS123" t="str">
            <v>式</v>
          </cell>
          <cell r="CT123">
            <v>1</v>
          </cell>
          <cell r="CU123">
            <v>345100</v>
          </cell>
          <cell r="CV123" t="str">
            <v xml:space="preserve">    －</v>
          </cell>
          <cell r="CW123">
            <v>1</v>
          </cell>
          <cell r="CX123">
            <v>345100</v>
          </cell>
          <cell r="CY123" t="str">
            <v xml:space="preserve">    －</v>
          </cell>
          <cell r="CZ123" t="str">
            <v>内容 法面追肥、法枠補修</v>
          </cell>
        </row>
        <row r="124">
          <cell r="Z124" t="str">
            <v xml:space="preserve">   合  　　　計</v>
          </cell>
          <cell r="AD124" t="str">
            <v>－</v>
          </cell>
          <cell r="AE124">
            <v>1261800</v>
          </cell>
          <cell r="AF124" t="str">
            <v xml:space="preserve">    －</v>
          </cell>
          <cell r="AG124" t="str">
            <v>－</v>
          </cell>
          <cell r="AH124">
            <v>1261800</v>
          </cell>
          <cell r="AI124" t="str">
            <v xml:space="preserve">    －</v>
          </cell>
          <cell r="BH124" t="str">
            <v xml:space="preserve">   合  　　　計</v>
          </cell>
          <cell r="BL124" t="str">
            <v>－</v>
          </cell>
          <cell r="BM124">
            <v>26000</v>
          </cell>
          <cell r="BN124" t="str">
            <v xml:space="preserve">    －</v>
          </cell>
          <cell r="BO124" t="str">
            <v>－</v>
          </cell>
          <cell r="BP124">
            <v>26000</v>
          </cell>
          <cell r="BQ124" t="str">
            <v xml:space="preserve">    －</v>
          </cell>
          <cell r="CP124" t="str">
            <v xml:space="preserve">   合  　　　計</v>
          </cell>
          <cell r="CT124" t="str">
            <v>－</v>
          </cell>
          <cell r="CU124">
            <v>1235800</v>
          </cell>
          <cell r="CV124" t="str">
            <v xml:space="preserve">    －</v>
          </cell>
          <cell r="CW124" t="str">
            <v>－</v>
          </cell>
          <cell r="CX124">
            <v>1235800</v>
          </cell>
          <cell r="CY124" t="str">
            <v xml:space="preserve">    －</v>
          </cell>
        </row>
        <row r="125">
          <cell r="AC125" t="str">
            <v>本</v>
          </cell>
          <cell r="AD125">
            <v>12130</v>
          </cell>
          <cell r="AE125" t="str">
            <v>－</v>
          </cell>
          <cell r="AG125">
            <v>12130</v>
          </cell>
          <cell r="AH125" t="str">
            <v>－</v>
          </cell>
          <cell r="BK125" t="str">
            <v>本</v>
          </cell>
          <cell r="BL125">
            <v>5430</v>
          </cell>
          <cell r="BM125" t="str">
            <v>－</v>
          </cell>
          <cell r="BO125">
            <v>5430</v>
          </cell>
          <cell r="BP125" t="str">
            <v>－</v>
          </cell>
          <cell r="CS125" t="str">
            <v>本</v>
          </cell>
          <cell r="CT125">
            <v>6700</v>
          </cell>
          <cell r="CU125" t="str">
            <v>－</v>
          </cell>
          <cell r="CW125">
            <v>6700</v>
          </cell>
          <cell r="CX125" t="str">
            <v>－</v>
          </cell>
        </row>
        <row r="126">
          <cell r="Y126" t="str">
            <v>街</v>
          </cell>
          <cell r="AA126" t="str">
            <v>剪</v>
          </cell>
          <cell r="AB126" t="str">
            <v>毎年剪定</v>
          </cell>
          <cell r="AC126" t="str">
            <v>本</v>
          </cell>
          <cell r="AD126">
            <v>8630</v>
          </cell>
          <cell r="AE126">
            <v>27100</v>
          </cell>
          <cell r="AF126">
            <v>3.1402085747392814</v>
          </cell>
          <cell r="AG126">
            <v>8630</v>
          </cell>
          <cell r="AH126">
            <v>27100</v>
          </cell>
          <cell r="AI126">
            <v>3.1402085747392814</v>
          </cell>
          <cell r="BG126" t="str">
            <v>街</v>
          </cell>
          <cell r="BI126" t="str">
            <v>剪</v>
          </cell>
          <cell r="BJ126" t="str">
            <v>毎年剪定</v>
          </cell>
          <cell r="BK126" t="str">
            <v>本</v>
          </cell>
          <cell r="BL126">
            <v>4430</v>
          </cell>
          <cell r="BM126">
            <v>0</v>
          </cell>
          <cell r="BN126">
            <v>0</v>
          </cell>
          <cell r="BO126">
            <v>4430</v>
          </cell>
          <cell r="BP126">
            <v>0</v>
          </cell>
          <cell r="BQ126">
            <v>0</v>
          </cell>
          <cell r="CO126" t="str">
            <v>街</v>
          </cell>
          <cell r="CQ126" t="str">
            <v>剪</v>
          </cell>
          <cell r="CR126" t="str">
            <v>毎年剪定</v>
          </cell>
          <cell r="CS126" t="str">
            <v>本</v>
          </cell>
          <cell r="CT126">
            <v>4200</v>
          </cell>
          <cell r="CU126">
            <v>27100</v>
          </cell>
          <cell r="CV126">
            <v>6.4523809523809526</v>
          </cell>
          <cell r="CW126">
            <v>4200</v>
          </cell>
          <cell r="CX126">
            <v>27100</v>
          </cell>
          <cell r="CY126">
            <v>6.4523809523809526</v>
          </cell>
        </row>
        <row r="127">
          <cell r="Z127" t="str">
            <v>高</v>
          </cell>
          <cell r="AC127" t="str">
            <v>本</v>
          </cell>
          <cell r="AD127">
            <v>24662</v>
          </cell>
          <cell r="AE127" t="str">
            <v>－</v>
          </cell>
          <cell r="AG127">
            <v>24662</v>
          </cell>
          <cell r="AH127" t="str">
            <v>－</v>
          </cell>
          <cell r="AJ127" t="str">
            <v>数量欄には上段で全体数、</v>
          </cell>
          <cell r="BH127" t="str">
            <v>高</v>
          </cell>
          <cell r="BK127" t="str">
            <v>本</v>
          </cell>
          <cell r="BL127">
            <v>16812</v>
          </cell>
          <cell r="BM127" t="str">
            <v>－</v>
          </cell>
          <cell r="BO127">
            <v>16812</v>
          </cell>
          <cell r="BP127" t="str">
            <v>－</v>
          </cell>
          <cell r="BR127" t="str">
            <v>数量欄には上段で全体数、</v>
          </cell>
          <cell r="CP127" t="str">
            <v>高</v>
          </cell>
          <cell r="CS127" t="str">
            <v>本</v>
          </cell>
          <cell r="CT127">
            <v>7850</v>
          </cell>
          <cell r="CU127" t="str">
            <v>－</v>
          </cell>
          <cell r="CW127">
            <v>7850</v>
          </cell>
          <cell r="CX127" t="str">
            <v>－</v>
          </cell>
          <cell r="CZ127" t="str">
            <v>数量欄には上段で全体数、</v>
          </cell>
        </row>
        <row r="128">
          <cell r="X128" t="str">
            <v>法</v>
          </cell>
          <cell r="Y128" t="str">
            <v>路</v>
          </cell>
          <cell r="AB128" t="str">
            <v>２年毎に剪定</v>
          </cell>
          <cell r="AC128" t="str">
            <v>本</v>
          </cell>
          <cell r="AD128">
            <v>7340</v>
          </cell>
          <cell r="AE128">
            <v>46600</v>
          </cell>
          <cell r="AF128">
            <v>6.3487738419618527</v>
          </cell>
          <cell r="AG128">
            <v>7340</v>
          </cell>
          <cell r="AH128">
            <v>46600</v>
          </cell>
          <cell r="AI128">
            <v>6.3487738419618527</v>
          </cell>
          <cell r="BF128" t="str">
            <v>法</v>
          </cell>
          <cell r="BG128" t="str">
            <v>路</v>
          </cell>
          <cell r="BJ128" t="str">
            <v>２年毎に剪定</v>
          </cell>
          <cell r="BK128" t="str">
            <v>本</v>
          </cell>
          <cell r="BL128">
            <v>4150</v>
          </cell>
          <cell r="BM128">
            <v>400</v>
          </cell>
          <cell r="BN128">
            <v>9.6385542168674704E-2</v>
          </cell>
          <cell r="BO128">
            <v>4150</v>
          </cell>
          <cell r="BP128">
            <v>400</v>
          </cell>
          <cell r="BQ128">
            <v>9.6385542168674704E-2</v>
          </cell>
          <cell r="CN128" t="str">
            <v>法</v>
          </cell>
          <cell r="CO128" t="str">
            <v>路</v>
          </cell>
          <cell r="CR128" t="str">
            <v>２年毎に剪定</v>
          </cell>
          <cell r="CS128" t="str">
            <v>本</v>
          </cell>
          <cell r="CT128">
            <v>3190</v>
          </cell>
          <cell r="CU128">
            <v>46200</v>
          </cell>
          <cell r="CV128">
            <v>14.482758620689655</v>
          </cell>
          <cell r="CW128">
            <v>3190</v>
          </cell>
          <cell r="CX128">
            <v>46200</v>
          </cell>
          <cell r="CY128">
            <v>14.482758620689655</v>
          </cell>
        </row>
        <row r="129">
          <cell r="AB129" t="str">
            <v>３年以上</v>
          </cell>
          <cell r="AC129" t="str">
            <v>本</v>
          </cell>
          <cell r="AD129">
            <v>74328</v>
          </cell>
          <cell r="AE129" t="str">
            <v>－</v>
          </cell>
          <cell r="AG129">
            <v>74328</v>
          </cell>
          <cell r="AH129" t="str">
            <v>－</v>
          </cell>
          <cell r="AJ129" t="str">
            <v>下段に当該年度の施工数を</v>
          </cell>
          <cell r="BJ129" t="str">
            <v>３年以上</v>
          </cell>
          <cell r="BK129" t="str">
            <v>本</v>
          </cell>
          <cell r="BL129">
            <v>46540</v>
          </cell>
          <cell r="BM129" t="str">
            <v>－</v>
          </cell>
          <cell r="BO129">
            <v>46540</v>
          </cell>
          <cell r="BP129" t="str">
            <v>－</v>
          </cell>
          <cell r="BR129" t="str">
            <v>下段に当該年度の施工数を</v>
          </cell>
          <cell r="CR129" t="str">
            <v>３年以上</v>
          </cell>
          <cell r="CS129" t="str">
            <v>本</v>
          </cell>
          <cell r="CT129">
            <v>27788</v>
          </cell>
          <cell r="CU129" t="str">
            <v>－</v>
          </cell>
          <cell r="CW129">
            <v>27788</v>
          </cell>
          <cell r="CX129" t="str">
            <v>－</v>
          </cell>
          <cell r="CZ129" t="str">
            <v>下段に当該年度の施工数を</v>
          </cell>
        </row>
        <row r="130">
          <cell r="Y130" t="str">
            <v>樹</v>
          </cell>
          <cell r="AB130" t="str">
            <v xml:space="preserve">    毎に剪定</v>
          </cell>
          <cell r="AC130" t="str">
            <v>本</v>
          </cell>
          <cell r="AD130">
            <v>6188</v>
          </cell>
          <cell r="AE130">
            <v>69100</v>
          </cell>
          <cell r="AF130">
            <v>11.166774402068519</v>
          </cell>
          <cell r="AG130">
            <v>6188</v>
          </cell>
          <cell r="AH130">
            <v>69100</v>
          </cell>
          <cell r="AI130">
            <v>11.166774402068519</v>
          </cell>
          <cell r="BG130" t="str">
            <v>樹</v>
          </cell>
          <cell r="BJ130" t="str">
            <v xml:space="preserve">    毎に剪定</v>
          </cell>
          <cell r="BK130" t="str">
            <v>本</v>
          </cell>
          <cell r="BL130">
            <v>1678</v>
          </cell>
          <cell r="BM130">
            <v>0</v>
          </cell>
          <cell r="BN130">
            <v>0</v>
          </cell>
          <cell r="BO130">
            <v>1678</v>
          </cell>
          <cell r="BP130">
            <v>0</v>
          </cell>
          <cell r="BQ130">
            <v>0</v>
          </cell>
          <cell r="CO130" t="str">
            <v>樹</v>
          </cell>
          <cell r="CR130" t="str">
            <v xml:space="preserve">    毎に剪定</v>
          </cell>
          <cell r="CS130" t="str">
            <v>本</v>
          </cell>
          <cell r="CT130">
            <v>4510</v>
          </cell>
          <cell r="CU130">
            <v>69100</v>
          </cell>
          <cell r="CV130">
            <v>15.321507760532151</v>
          </cell>
          <cell r="CW130">
            <v>4510</v>
          </cell>
          <cell r="CX130">
            <v>69100</v>
          </cell>
          <cell r="CY130">
            <v>15.321507760532151</v>
          </cell>
        </row>
        <row r="131">
          <cell r="AA131" t="str">
            <v>定</v>
          </cell>
          <cell r="AC131" t="str">
            <v>本</v>
          </cell>
          <cell r="AD131">
            <v>111120</v>
          </cell>
          <cell r="AE131" t="str">
            <v>－</v>
          </cell>
          <cell r="AG131">
            <v>111120</v>
          </cell>
          <cell r="AH131" t="str">
            <v>－</v>
          </cell>
          <cell r="AJ131" t="str">
            <v>記入</v>
          </cell>
          <cell r="BI131" t="str">
            <v>定</v>
          </cell>
          <cell r="BK131" t="str">
            <v>本</v>
          </cell>
          <cell r="BL131">
            <v>68782</v>
          </cell>
          <cell r="BM131" t="str">
            <v>－</v>
          </cell>
          <cell r="BO131">
            <v>68782</v>
          </cell>
          <cell r="BP131" t="str">
            <v>－</v>
          </cell>
          <cell r="BR131" t="str">
            <v>記入</v>
          </cell>
          <cell r="CQ131" t="str">
            <v>定</v>
          </cell>
          <cell r="CS131" t="str">
            <v>本</v>
          </cell>
          <cell r="CT131">
            <v>42338</v>
          </cell>
          <cell r="CU131" t="str">
            <v>－</v>
          </cell>
          <cell r="CW131">
            <v>42338</v>
          </cell>
          <cell r="CX131" t="str">
            <v>－</v>
          </cell>
          <cell r="CZ131" t="str">
            <v>記入</v>
          </cell>
        </row>
        <row r="132">
          <cell r="Y132" t="str">
            <v>等</v>
          </cell>
          <cell r="AB132" t="str">
            <v xml:space="preserve">     計</v>
          </cell>
          <cell r="AC132" t="str">
            <v>本</v>
          </cell>
          <cell r="AD132">
            <v>22158</v>
          </cell>
          <cell r="AE132">
            <v>142800</v>
          </cell>
          <cell r="AF132">
            <v>6.4446249661521797</v>
          </cell>
          <cell r="AG132">
            <v>22158</v>
          </cell>
          <cell r="AH132">
            <v>142800</v>
          </cell>
          <cell r="AI132">
            <v>6.4446249661521797</v>
          </cell>
          <cell r="BG132" t="str">
            <v>等</v>
          </cell>
          <cell r="BJ132" t="str">
            <v xml:space="preserve">     計</v>
          </cell>
          <cell r="BK132" t="str">
            <v>本</v>
          </cell>
          <cell r="BL132">
            <v>10258</v>
          </cell>
          <cell r="BM132">
            <v>400</v>
          </cell>
          <cell r="BN132">
            <v>3.8993955936829791E-2</v>
          </cell>
          <cell r="BO132">
            <v>10258</v>
          </cell>
          <cell r="BP132">
            <v>400</v>
          </cell>
          <cell r="BQ132">
            <v>3.8993955936829791E-2</v>
          </cell>
          <cell r="CO132" t="str">
            <v>等</v>
          </cell>
          <cell r="CR132" t="str">
            <v xml:space="preserve">     計</v>
          </cell>
          <cell r="CS132" t="str">
            <v>本</v>
          </cell>
          <cell r="CT132">
            <v>11900</v>
          </cell>
          <cell r="CU132">
            <v>142400</v>
          </cell>
          <cell r="CV132">
            <v>11.966386554621849</v>
          </cell>
          <cell r="CW132">
            <v>11900</v>
          </cell>
          <cell r="CX132">
            <v>142400</v>
          </cell>
          <cell r="CY132">
            <v>11.966386554621849</v>
          </cell>
        </row>
        <row r="133">
          <cell r="Z133" t="str">
            <v>木</v>
          </cell>
          <cell r="AA133" t="str">
            <v>補            植</v>
          </cell>
          <cell r="AC133" t="str">
            <v>本</v>
          </cell>
          <cell r="AD133">
            <v>4855</v>
          </cell>
          <cell r="AE133">
            <v>144600</v>
          </cell>
          <cell r="AF133">
            <v>29.783728115345006</v>
          </cell>
          <cell r="AG133">
            <v>4855</v>
          </cell>
          <cell r="AH133">
            <v>144600</v>
          </cell>
          <cell r="AI133">
            <v>29.783728115345006</v>
          </cell>
          <cell r="BH133" t="str">
            <v>木</v>
          </cell>
          <cell r="BI133" t="str">
            <v>補            植</v>
          </cell>
          <cell r="BK133" t="str">
            <v>本</v>
          </cell>
          <cell r="BL133">
            <v>30</v>
          </cell>
          <cell r="BM133">
            <v>900</v>
          </cell>
          <cell r="BN133">
            <v>30</v>
          </cell>
          <cell r="BO133">
            <v>30</v>
          </cell>
          <cell r="BP133">
            <v>900</v>
          </cell>
          <cell r="BQ133">
            <v>30</v>
          </cell>
          <cell r="CP133" t="str">
            <v>木</v>
          </cell>
          <cell r="CQ133" t="str">
            <v>補            植</v>
          </cell>
          <cell r="CS133" t="str">
            <v>本</v>
          </cell>
          <cell r="CT133">
            <v>4825</v>
          </cell>
          <cell r="CU133">
            <v>143700</v>
          </cell>
          <cell r="CV133">
            <v>29.782383419689118</v>
          </cell>
          <cell r="CW133">
            <v>4825</v>
          </cell>
          <cell r="CX133">
            <v>143700</v>
          </cell>
          <cell r="CY133">
            <v>29.782383419689118</v>
          </cell>
        </row>
        <row r="134">
          <cell r="AA134" t="str">
            <v>そ     の     他</v>
          </cell>
          <cell r="AC134" t="str">
            <v>式</v>
          </cell>
          <cell r="AD134">
            <v>1</v>
          </cell>
          <cell r="AE134">
            <v>56600</v>
          </cell>
          <cell r="AF134" t="str">
            <v xml:space="preserve">    －</v>
          </cell>
          <cell r="AG134">
            <v>1</v>
          </cell>
          <cell r="AH134">
            <v>56600</v>
          </cell>
          <cell r="AI134" t="str">
            <v xml:space="preserve">    －</v>
          </cell>
          <cell r="AJ134" t="str">
            <v>主な内容</v>
          </cell>
          <cell r="BI134" t="str">
            <v>そ     の     他</v>
          </cell>
          <cell r="BK134" t="str">
            <v>式</v>
          </cell>
          <cell r="BM134">
            <v>6400</v>
          </cell>
          <cell r="BN134" t="str">
            <v xml:space="preserve">    －</v>
          </cell>
          <cell r="BP134">
            <v>6400</v>
          </cell>
          <cell r="BQ134" t="str">
            <v xml:space="preserve">    －</v>
          </cell>
          <cell r="BR134" t="str">
            <v>主な内容</v>
          </cell>
          <cell r="CQ134" t="str">
            <v>そ     の     他</v>
          </cell>
          <cell r="CS134" t="str">
            <v>式</v>
          </cell>
          <cell r="CU134">
            <v>50200</v>
          </cell>
          <cell r="CV134" t="str">
            <v xml:space="preserve">    －</v>
          </cell>
          <cell r="CX134">
            <v>50200</v>
          </cell>
          <cell r="CY134" t="str">
            <v xml:space="preserve">    －</v>
          </cell>
          <cell r="CZ134" t="str">
            <v>主な内容</v>
          </cell>
        </row>
        <row r="135">
          <cell r="X135" t="str">
            <v>面</v>
          </cell>
          <cell r="AA135" t="str">
            <v xml:space="preserve">       計</v>
          </cell>
          <cell r="AD135" t="str">
            <v>－</v>
          </cell>
          <cell r="AE135">
            <v>344000</v>
          </cell>
          <cell r="AF135" t="str">
            <v xml:space="preserve">    －</v>
          </cell>
          <cell r="AG135" t="str">
            <v>－</v>
          </cell>
          <cell r="AH135">
            <v>344000</v>
          </cell>
          <cell r="AI135" t="str">
            <v xml:space="preserve">    －</v>
          </cell>
          <cell r="BF135" t="str">
            <v>面</v>
          </cell>
          <cell r="BI135" t="str">
            <v xml:space="preserve">       計</v>
          </cell>
          <cell r="BL135" t="str">
            <v>－</v>
          </cell>
          <cell r="BM135">
            <v>7700</v>
          </cell>
          <cell r="BN135" t="str">
            <v xml:space="preserve">    －</v>
          </cell>
          <cell r="BO135" t="str">
            <v>－</v>
          </cell>
          <cell r="BP135">
            <v>7700</v>
          </cell>
          <cell r="BQ135" t="str">
            <v xml:space="preserve">    －</v>
          </cell>
          <cell r="CN135" t="str">
            <v>面</v>
          </cell>
          <cell r="CQ135" t="str">
            <v xml:space="preserve">       計</v>
          </cell>
          <cell r="CT135" t="str">
            <v>－</v>
          </cell>
          <cell r="CU135">
            <v>336300</v>
          </cell>
          <cell r="CV135" t="str">
            <v xml:space="preserve">    －</v>
          </cell>
          <cell r="CW135" t="str">
            <v>－</v>
          </cell>
          <cell r="CX135">
            <v>336300</v>
          </cell>
          <cell r="CY135" t="str">
            <v xml:space="preserve">    －</v>
          </cell>
        </row>
        <row r="136">
          <cell r="Z136" t="str">
            <v>中低木の管理     イ</v>
          </cell>
          <cell r="AC136" t="str">
            <v>㎡</v>
          </cell>
          <cell r="AD136">
            <v>145054</v>
          </cell>
          <cell r="AE136">
            <v>60800</v>
          </cell>
          <cell r="AF136">
            <v>0.41915424600493606</v>
          </cell>
          <cell r="AG136">
            <v>145054</v>
          </cell>
          <cell r="AH136">
            <v>60800</v>
          </cell>
          <cell r="AI136">
            <v>0.41915424600493606</v>
          </cell>
          <cell r="BH136" t="str">
            <v>中低木の管理     イ</v>
          </cell>
          <cell r="BK136" t="str">
            <v>㎡</v>
          </cell>
          <cell r="BL136">
            <v>89811</v>
          </cell>
          <cell r="BM136">
            <v>500</v>
          </cell>
          <cell r="BN136">
            <v>5.5672467737804942E-3</v>
          </cell>
          <cell r="BO136">
            <v>89811</v>
          </cell>
          <cell r="BP136">
            <v>500</v>
          </cell>
          <cell r="BQ136">
            <v>5.5672467737804942E-3</v>
          </cell>
          <cell r="CP136" t="str">
            <v>中低木の管理     イ</v>
          </cell>
          <cell r="CS136" t="str">
            <v>㎡</v>
          </cell>
          <cell r="CT136">
            <v>55243</v>
          </cell>
          <cell r="CU136">
            <v>60300</v>
          </cell>
          <cell r="CV136">
            <v>1.0915410097206886</v>
          </cell>
          <cell r="CW136">
            <v>55243</v>
          </cell>
          <cell r="CX136">
            <v>60300</v>
          </cell>
          <cell r="CY136">
            <v>1.0915410097206886</v>
          </cell>
        </row>
        <row r="137">
          <cell r="Z137" t="str">
            <v>そ      の      他</v>
          </cell>
          <cell r="AC137" t="str">
            <v>式</v>
          </cell>
          <cell r="AD137">
            <v>1</v>
          </cell>
          <cell r="AE137">
            <v>345700</v>
          </cell>
          <cell r="AF137" t="str">
            <v xml:space="preserve">    －</v>
          </cell>
          <cell r="AG137">
            <v>1</v>
          </cell>
          <cell r="AH137">
            <v>345700</v>
          </cell>
          <cell r="AI137" t="str">
            <v xml:space="preserve">    －</v>
          </cell>
          <cell r="AJ137" t="str">
            <v>主な内容</v>
          </cell>
          <cell r="BH137" t="str">
            <v>そ      の      他</v>
          </cell>
          <cell r="BK137" t="str">
            <v>式</v>
          </cell>
          <cell r="BL137">
            <v>1</v>
          </cell>
          <cell r="BM137">
            <v>5500</v>
          </cell>
          <cell r="BN137" t="str">
            <v xml:space="preserve">    －</v>
          </cell>
          <cell r="BO137">
            <v>1</v>
          </cell>
          <cell r="BP137">
            <v>5500</v>
          </cell>
          <cell r="BQ137" t="str">
            <v xml:space="preserve">    －</v>
          </cell>
          <cell r="BR137" t="str">
            <v>主な内容</v>
          </cell>
          <cell r="CP137" t="str">
            <v>そ      の      他</v>
          </cell>
          <cell r="CS137" t="str">
            <v>式</v>
          </cell>
          <cell r="CT137">
            <v>1</v>
          </cell>
          <cell r="CU137">
            <v>340200</v>
          </cell>
          <cell r="CV137" t="str">
            <v xml:space="preserve">    －</v>
          </cell>
          <cell r="CW137">
            <v>1</v>
          </cell>
          <cell r="CX137">
            <v>340200</v>
          </cell>
          <cell r="CY137" t="str">
            <v xml:space="preserve">    －</v>
          </cell>
          <cell r="CZ137" t="str">
            <v>主な内容</v>
          </cell>
        </row>
        <row r="138">
          <cell r="Z138" t="str">
            <v xml:space="preserve">   合  　　　計</v>
          </cell>
          <cell r="AD138" t="str">
            <v>－</v>
          </cell>
          <cell r="AE138">
            <v>750500</v>
          </cell>
          <cell r="AF138" t="str">
            <v xml:space="preserve">    －</v>
          </cell>
          <cell r="AG138" t="str">
            <v>－</v>
          </cell>
          <cell r="AH138">
            <v>750500</v>
          </cell>
          <cell r="AI138" t="str">
            <v xml:space="preserve">    －</v>
          </cell>
          <cell r="BH138" t="str">
            <v xml:space="preserve">   合  　　　計</v>
          </cell>
          <cell r="BL138" t="str">
            <v>－</v>
          </cell>
          <cell r="BM138">
            <v>13700</v>
          </cell>
          <cell r="BN138" t="str">
            <v xml:space="preserve">    －</v>
          </cell>
          <cell r="BO138" t="str">
            <v>－</v>
          </cell>
          <cell r="BP138">
            <v>13700</v>
          </cell>
          <cell r="BQ138" t="str">
            <v xml:space="preserve">    －</v>
          </cell>
          <cell r="CP138" t="str">
            <v xml:space="preserve">   合  　　　計</v>
          </cell>
          <cell r="CT138" t="str">
            <v>－</v>
          </cell>
          <cell r="CU138">
            <v>736800</v>
          </cell>
          <cell r="CV138" t="str">
            <v xml:space="preserve">    －</v>
          </cell>
          <cell r="CW138" t="str">
            <v>－</v>
          </cell>
          <cell r="CX138">
            <v>736800</v>
          </cell>
          <cell r="CY138" t="str">
            <v xml:space="preserve">    －</v>
          </cell>
        </row>
        <row r="139">
          <cell r="AB139" t="str">
            <v>月1-2回清掃</v>
          </cell>
          <cell r="AC139" t="str">
            <v>㎞</v>
          </cell>
          <cell r="AD139">
            <v>437.9</v>
          </cell>
          <cell r="AE139">
            <v>92500</v>
          </cell>
          <cell r="AF139">
            <v>211.23544188170814</v>
          </cell>
          <cell r="AG139">
            <v>437.9</v>
          </cell>
          <cell r="AH139">
            <v>92500</v>
          </cell>
          <cell r="AI139">
            <v>211.23544188170814</v>
          </cell>
          <cell r="BJ139" t="str">
            <v>月1-2回清掃</v>
          </cell>
          <cell r="BK139" t="str">
            <v>㎞</v>
          </cell>
          <cell r="BL139">
            <v>58.4</v>
          </cell>
          <cell r="BM139">
            <v>1500</v>
          </cell>
          <cell r="BO139">
            <v>58.4</v>
          </cell>
          <cell r="BP139">
            <v>1500</v>
          </cell>
          <cell r="CR139" t="str">
            <v>月1-2回清掃</v>
          </cell>
          <cell r="CS139" t="str">
            <v>㎞</v>
          </cell>
          <cell r="CT139">
            <v>379.50000000000006</v>
          </cell>
          <cell r="CU139">
            <v>91000</v>
          </cell>
          <cell r="CW139">
            <v>379.50000000000006</v>
          </cell>
          <cell r="CX139">
            <v>91000</v>
          </cell>
        </row>
        <row r="140">
          <cell r="Y140" t="str">
            <v>清</v>
          </cell>
          <cell r="Z140" t="str">
            <v>路</v>
          </cell>
          <cell r="AA140" t="str">
            <v>市</v>
          </cell>
          <cell r="AB140" t="str">
            <v>月3-5回清掃</v>
          </cell>
          <cell r="AC140" t="str">
            <v>㎞</v>
          </cell>
          <cell r="AD140">
            <v>316.7</v>
          </cell>
          <cell r="AE140">
            <v>49500</v>
          </cell>
          <cell r="AF140">
            <v>156.29933691190402</v>
          </cell>
          <cell r="AG140">
            <v>316.7</v>
          </cell>
          <cell r="AH140">
            <v>49500</v>
          </cell>
          <cell r="AI140">
            <v>156.29933691190402</v>
          </cell>
          <cell r="BG140" t="str">
            <v>清</v>
          </cell>
          <cell r="BH140" t="str">
            <v>路</v>
          </cell>
          <cell r="BI140" t="str">
            <v>市</v>
          </cell>
          <cell r="BJ140" t="str">
            <v>月3-5回清掃</v>
          </cell>
          <cell r="BK140" t="str">
            <v>㎞</v>
          </cell>
          <cell r="BL140">
            <v>70.3</v>
          </cell>
          <cell r="BM140">
            <v>0</v>
          </cell>
          <cell r="BO140">
            <v>70.3</v>
          </cell>
          <cell r="BP140">
            <v>0</v>
          </cell>
          <cell r="CO140" t="str">
            <v>清</v>
          </cell>
          <cell r="CP140" t="str">
            <v>路</v>
          </cell>
          <cell r="CQ140" t="str">
            <v>市</v>
          </cell>
          <cell r="CR140" t="str">
            <v>月3-5回清掃</v>
          </cell>
          <cell r="CS140" t="str">
            <v>㎞</v>
          </cell>
          <cell r="CT140">
            <v>246.4</v>
          </cell>
          <cell r="CU140">
            <v>49500</v>
          </cell>
          <cell r="CW140">
            <v>246.4</v>
          </cell>
          <cell r="CX140">
            <v>49500</v>
          </cell>
        </row>
        <row r="141">
          <cell r="AA141" t="str">
            <v>街</v>
          </cell>
          <cell r="AB141" t="str">
            <v>月6-10回清掃</v>
          </cell>
          <cell r="AC141" t="str">
            <v>㎞</v>
          </cell>
          <cell r="AD141">
            <v>388.1</v>
          </cell>
          <cell r="AE141">
            <v>411700</v>
          </cell>
          <cell r="AF141">
            <v>1060.8090698273641</v>
          </cell>
          <cell r="AG141">
            <v>388.1</v>
          </cell>
          <cell r="AH141">
            <v>411700</v>
          </cell>
          <cell r="AI141">
            <v>1060.8090698273641</v>
          </cell>
          <cell r="BI141" t="str">
            <v>街</v>
          </cell>
          <cell r="BJ141" t="str">
            <v>月6-10回清掃</v>
          </cell>
          <cell r="BK141" t="str">
            <v>㎞</v>
          </cell>
          <cell r="BL141">
            <v>137</v>
          </cell>
          <cell r="BM141">
            <v>5100</v>
          </cell>
          <cell r="BN141">
            <v>37.226277372262771</v>
          </cell>
          <cell r="BO141">
            <v>137</v>
          </cell>
          <cell r="BP141">
            <v>5100</v>
          </cell>
          <cell r="BQ141">
            <v>37.226277372262771</v>
          </cell>
          <cell r="CQ141" t="str">
            <v>街</v>
          </cell>
          <cell r="CR141" t="str">
            <v>月6-10回清掃</v>
          </cell>
          <cell r="CS141" t="str">
            <v>㎞</v>
          </cell>
          <cell r="CT141">
            <v>251.1</v>
          </cell>
          <cell r="CU141">
            <v>406600</v>
          </cell>
          <cell r="CV141">
            <v>1619.2751891676623</v>
          </cell>
          <cell r="CW141">
            <v>251.1</v>
          </cell>
          <cell r="CX141">
            <v>406600</v>
          </cell>
          <cell r="CY141">
            <v>1619.2751891676623</v>
          </cell>
        </row>
        <row r="142">
          <cell r="X142" t="str">
            <v>等</v>
          </cell>
          <cell r="Y142" t="str">
            <v>掃</v>
          </cell>
          <cell r="Z142" t="str">
            <v>面</v>
          </cell>
          <cell r="AA142" t="str">
            <v>地</v>
          </cell>
          <cell r="AB142" t="str">
            <v>11回以上清掃</v>
          </cell>
          <cell r="AC142" t="str">
            <v>㎞</v>
          </cell>
          <cell r="AD142">
            <v>5.6</v>
          </cell>
          <cell r="AE142">
            <v>0</v>
          </cell>
          <cell r="AF142">
            <v>0</v>
          </cell>
          <cell r="AG142">
            <v>5.6</v>
          </cell>
          <cell r="AH142">
            <v>0</v>
          </cell>
          <cell r="AI142">
            <v>0</v>
          </cell>
          <cell r="BF142" t="str">
            <v>等</v>
          </cell>
          <cell r="BG142" t="str">
            <v>掃</v>
          </cell>
          <cell r="BH142" t="str">
            <v>面</v>
          </cell>
          <cell r="BI142" t="str">
            <v>地</v>
          </cell>
          <cell r="BJ142" t="str">
            <v>11回以上清掃</v>
          </cell>
          <cell r="BK142" t="str">
            <v>㎞</v>
          </cell>
          <cell r="BL142">
            <v>5.6</v>
          </cell>
          <cell r="BM142">
            <v>0</v>
          </cell>
          <cell r="BN142">
            <v>0</v>
          </cell>
          <cell r="BO142">
            <v>5.6</v>
          </cell>
          <cell r="BP142">
            <v>0</v>
          </cell>
          <cell r="BQ142">
            <v>0</v>
          </cell>
          <cell r="CN142" t="str">
            <v>等</v>
          </cell>
          <cell r="CO142" t="str">
            <v>掃</v>
          </cell>
          <cell r="CP142" t="str">
            <v>面</v>
          </cell>
          <cell r="CQ142" t="str">
            <v>地</v>
          </cell>
          <cell r="CR142" t="str">
            <v>11回以上清掃</v>
          </cell>
          <cell r="CS142" t="str">
            <v>㎞</v>
          </cell>
          <cell r="CT142">
            <v>0</v>
          </cell>
          <cell r="CU142">
            <v>0</v>
          </cell>
          <cell r="CV142" t="e">
            <v>#DIV/0!</v>
          </cell>
          <cell r="CW142">
            <v>0</v>
          </cell>
          <cell r="CX142">
            <v>0</v>
          </cell>
          <cell r="CY142" t="e">
            <v>#DIV/0!</v>
          </cell>
        </row>
        <row r="143">
          <cell r="AB143" t="str">
            <v xml:space="preserve">     計</v>
          </cell>
          <cell r="AC143" t="str">
            <v>㎞</v>
          </cell>
          <cell r="AD143">
            <v>1148.3</v>
          </cell>
          <cell r="AE143">
            <v>553700</v>
          </cell>
          <cell r="AF143">
            <v>482.19106505268661</v>
          </cell>
          <cell r="AG143">
            <v>1148.3</v>
          </cell>
          <cell r="AH143">
            <v>553700</v>
          </cell>
          <cell r="AI143">
            <v>482.19106505268661</v>
          </cell>
          <cell r="BJ143" t="str">
            <v xml:space="preserve">     計</v>
          </cell>
          <cell r="BK143" t="str">
            <v>㎞</v>
          </cell>
          <cell r="BL143">
            <v>271.3</v>
          </cell>
          <cell r="BM143">
            <v>6600</v>
          </cell>
          <cell r="BN143">
            <v>24.327312937707333</v>
          </cell>
          <cell r="BO143">
            <v>271.3</v>
          </cell>
          <cell r="BP143">
            <v>6600</v>
          </cell>
          <cell r="BQ143">
            <v>24.327312937707333</v>
          </cell>
          <cell r="CR143" t="str">
            <v xml:space="preserve">     計</v>
          </cell>
          <cell r="CS143" t="str">
            <v>㎞</v>
          </cell>
          <cell r="CT143">
            <v>877.00000000000011</v>
          </cell>
          <cell r="CU143">
            <v>547100</v>
          </cell>
          <cell r="CV143">
            <v>623.83124287343207</v>
          </cell>
          <cell r="CW143">
            <v>877.00000000000011</v>
          </cell>
          <cell r="CX143">
            <v>547100</v>
          </cell>
          <cell r="CY143">
            <v>623.83124287343207</v>
          </cell>
        </row>
        <row r="144">
          <cell r="Y144" t="str">
            <v>散</v>
          </cell>
          <cell r="Z144" t="str">
            <v>清</v>
          </cell>
          <cell r="AB144" t="str">
            <v>月1回未満清掃</v>
          </cell>
          <cell r="AC144" t="str">
            <v>㎞</v>
          </cell>
          <cell r="AD144">
            <v>1223.3</v>
          </cell>
          <cell r="AE144">
            <v>126900</v>
          </cell>
          <cell r="AF144">
            <v>103.73579661571161</v>
          </cell>
          <cell r="AG144">
            <v>1223.3</v>
          </cell>
          <cell r="AH144">
            <v>126900</v>
          </cell>
          <cell r="AI144">
            <v>103.73579661571161</v>
          </cell>
          <cell r="BG144" t="str">
            <v>散</v>
          </cell>
          <cell r="BH144" t="str">
            <v>清</v>
          </cell>
          <cell r="BJ144" t="str">
            <v>月1回未満清掃</v>
          </cell>
          <cell r="BK144" t="str">
            <v>㎞</v>
          </cell>
          <cell r="BL144">
            <v>441</v>
          </cell>
          <cell r="BM144">
            <v>3100</v>
          </cell>
          <cell r="BO144">
            <v>441</v>
          </cell>
          <cell r="BP144">
            <v>3100</v>
          </cell>
          <cell r="CO144" t="str">
            <v>散</v>
          </cell>
          <cell r="CP144" t="str">
            <v>清</v>
          </cell>
          <cell r="CR144" t="str">
            <v>月1回未満清掃</v>
          </cell>
          <cell r="CS144" t="str">
            <v>㎞</v>
          </cell>
          <cell r="CT144">
            <v>782.3</v>
          </cell>
          <cell r="CU144">
            <v>123800</v>
          </cell>
          <cell r="CW144">
            <v>782.3</v>
          </cell>
          <cell r="CX144">
            <v>123800</v>
          </cell>
        </row>
        <row r="145">
          <cell r="AA145" t="str">
            <v>地</v>
          </cell>
          <cell r="AB145" t="str">
            <v>月1～2回清掃</v>
          </cell>
          <cell r="AC145" t="str">
            <v>㎞</v>
          </cell>
          <cell r="AD145">
            <v>1264</v>
          </cell>
          <cell r="AE145">
            <v>91100</v>
          </cell>
          <cell r="AF145">
            <v>72.072784810126578</v>
          </cell>
          <cell r="AG145">
            <v>1264</v>
          </cell>
          <cell r="AH145">
            <v>91100</v>
          </cell>
          <cell r="AI145">
            <v>72.072784810126578</v>
          </cell>
          <cell r="BI145" t="str">
            <v>地</v>
          </cell>
          <cell r="BJ145" t="str">
            <v>月1～2回清掃</v>
          </cell>
          <cell r="BK145" t="str">
            <v>㎞</v>
          </cell>
          <cell r="BL145">
            <v>184</v>
          </cell>
          <cell r="BM145">
            <v>1600</v>
          </cell>
          <cell r="BN145">
            <v>8.695652173913043</v>
          </cell>
          <cell r="BO145">
            <v>184</v>
          </cell>
          <cell r="BP145">
            <v>1600</v>
          </cell>
          <cell r="BQ145">
            <v>8.695652173913043</v>
          </cell>
          <cell r="CQ145" t="str">
            <v>地</v>
          </cell>
          <cell r="CR145" t="str">
            <v>月1～2回清掃</v>
          </cell>
          <cell r="CS145" t="str">
            <v>㎞</v>
          </cell>
          <cell r="CT145">
            <v>1080</v>
          </cell>
          <cell r="CU145">
            <v>89500</v>
          </cell>
          <cell r="CV145">
            <v>82.870370370370367</v>
          </cell>
          <cell r="CW145">
            <v>1080</v>
          </cell>
          <cell r="CX145">
            <v>89500</v>
          </cell>
          <cell r="CY145">
            <v>82.870370370370367</v>
          </cell>
        </row>
        <row r="146">
          <cell r="Y146" t="str">
            <v>水</v>
          </cell>
          <cell r="Z146" t="str">
            <v>掃</v>
          </cell>
          <cell r="AA146" t="str">
            <v>方</v>
          </cell>
          <cell r="AB146" t="str">
            <v>月3～4回清掃</v>
          </cell>
          <cell r="AC146" t="str">
            <v>㎞</v>
          </cell>
          <cell r="AD146">
            <v>2678.5</v>
          </cell>
          <cell r="AE146">
            <v>373700</v>
          </cell>
          <cell r="AF146">
            <v>139.51838715699085</v>
          </cell>
          <cell r="AG146">
            <v>2678.5</v>
          </cell>
          <cell r="AH146">
            <v>373700</v>
          </cell>
          <cell r="AI146">
            <v>139.51838715699085</v>
          </cell>
          <cell r="BG146" t="str">
            <v>水</v>
          </cell>
          <cell r="BH146" t="str">
            <v>掃</v>
          </cell>
          <cell r="BI146" t="str">
            <v>方</v>
          </cell>
          <cell r="BJ146" t="str">
            <v>月3～4回清掃</v>
          </cell>
          <cell r="BK146" t="str">
            <v>㎞</v>
          </cell>
          <cell r="BL146">
            <v>914.4</v>
          </cell>
          <cell r="BM146">
            <v>8200</v>
          </cell>
          <cell r="BN146">
            <v>8.9676290463692041</v>
          </cell>
          <cell r="BO146">
            <v>914.4</v>
          </cell>
          <cell r="BP146">
            <v>8200</v>
          </cell>
          <cell r="BQ146">
            <v>8.9676290463692041</v>
          </cell>
          <cell r="CO146" t="str">
            <v>水</v>
          </cell>
          <cell r="CP146" t="str">
            <v>掃</v>
          </cell>
          <cell r="CQ146" t="str">
            <v>方</v>
          </cell>
          <cell r="CR146" t="str">
            <v>月3～4回清掃</v>
          </cell>
          <cell r="CS146" t="str">
            <v>㎞</v>
          </cell>
          <cell r="CT146">
            <v>1764.1</v>
          </cell>
          <cell r="CU146">
            <v>365500</v>
          </cell>
          <cell r="CV146">
            <v>207.18780114505981</v>
          </cell>
          <cell r="CW146">
            <v>1764.1</v>
          </cell>
          <cell r="CX146">
            <v>365500</v>
          </cell>
          <cell r="CY146">
            <v>207.18780114505981</v>
          </cell>
        </row>
        <row r="147">
          <cell r="AA147" t="str">
            <v>部</v>
          </cell>
          <cell r="AB147" t="str">
            <v>月5回以上清掃</v>
          </cell>
          <cell r="AC147" t="str">
            <v>㎞</v>
          </cell>
          <cell r="AD147">
            <v>0</v>
          </cell>
          <cell r="AE147">
            <v>0</v>
          </cell>
          <cell r="AF147" t="e">
            <v>#DIV/0!</v>
          </cell>
          <cell r="AG147">
            <v>0</v>
          </cell>
          <cell r="AH147">
            <v>0</v>
          </cell>
          <cell r="AI147" t="e">
            <v>#DIV/0!</v>
          </cell>
          <cell r="BI147" t="str">
            <v>部</v>
          </cell>
          <cell r="BJ147" t="str">
            <v>月5回以上清掃</v>
          </cell>
          <cell r="BK147" t="str">
            <v>㎞</v>
          </cell>
          <cell r="BL147">
            <v>0</v>
          </cell>
          <cell r="BM147">
            <v>0</v>
          </cell>
          <cell r="BO147">
            <v>0</v>
          </cell>
          <cell r="BP147">
            <v>0</v>
          </cell>
          <cell r="CQ147" t="str">
            <v>部</v>
          </cell>
          <cell r="CR147" t="str">
            <v>月5回以上清掃</v>
          </cell>
          <cell r="CS147" t="str">
            <v>㎞</v>
          </cell>
          <cell r="CT147">
            <v>0</v>
          </cell>
          <cell r="CU147">
            <v>0</v>
          </cell>
          <cell r="CW147">
            <v>0</v>
          </cell>
          <cell r="CX147">
            <v>0</v>
          </cell>
        </row>
        <row r="148">
          <cell r="AB148" t="str">
            <v xml:space="preserve">     計</v>
          </cell>
          <cell r="AC148" t="str">
            <v>㎞</v>
          </cell>
          <cell r="AD148">
            <v>5165.8</v>
          </cell>
          <cell r="AE148">
            <v>591700</v>
          </cell>
          <cell r="AF148">
            <v>114.54179410739866</v>
          </cell>
          <cell r="AG148">
            <v>5165.8</v>
          </cell>
          <cell r="AH148">
            <v>591700</v>
          </cell>
          <cell r="AI148">
            <v>114.54179410739866</v>
          </cell>
          <cell r="BJ148" t="str">
            <v xml:space="preserve">     計</v>
          </cell>
          <cell r="BK148" t="str">
            <v>㎞</v>
          </cell>
          <cell r="BL148">
            <v>1539.4</v>
          </cell>
          <cell r="BM148">
            <v>12900</v>
          </cell>
          <cell r="BN148">
            <v>8.3798882681564244</v>
          </cell>
          <cell r="BO148">
            <v>1539.4</v>
          </cell>
          <cell r="BP148">
            <v>12900</v>
          </cell>
          <cell r="BQ148">
            <v>8.3798882681564244</v>
          </cell>
          <cell r="CR148" t="str">
            <v xml:space="preserve">     計</v>
          </cell>
          <cell r="CS148" t="str">
            <v>㎞</v>
          </cell>
          <cell r="CT148">
            <v>3626.3999999999996</v>
          </cell>
          <cell r="CU148">
            <v>578800</v>
          </cell>
          <cell r="CV148">
            <v>159.60732406794619</v>
          </cell>
          <cell r="CW148">
            <v>3626.3999999999996</v>
          </cell>
          <cell r="CX148">
            <v>578800</v>
          </cell>
          <cell r="CY148">
            <v>159.60732406794619</v>
          </cell>
        </row>
        <row r="149">
          <cell r="Z149" t="str">
            <v xml:space="preserve">   合  　　　計</v>
          </cell>
          <cell r="AC149" t="str">
            <v>㎞</v>
          </cell>
          <cell r="AD149">
            <v>6314.1</v>
          </cell>
          <cell r="AE149">
            <v>1145400</v>
          </cell>
          <cell r="AF149" t="str">
            <v xml:space="preserve">    －</v>
          </cell>
          <cell r="AG149">
            <v>6314.1</v>
          </cell>
          <cell r="AH149">
            <v>1145400</v>
          </cell>
          <cell r="AI149" t="str">
            <v xml:space="preserve">    －</v>
          </cell>
          <cell r="BH149" t="str">
            <v xml:space="preserve">   合  　　　計</v>
          </cell>
          <cell r="BK149" t="str">
            <v>㎞</v>
          </cell>
          <cell r="BL149">
            <v>1810.7</v>
          </cell>
          <cell r="BM149">
            <v>19500</v>
          </cell>
          <cell r="BN149" t="str">
            <v xml:space="preserve">    －</v>
          </cell>
          <cell r="BO149">
            <v>1810.7</v>
          </cell>
          <cell r="BP149">
            <v>19500</v>
          </cell>
          <cell r="BQ149" t="str">
            <v xml:space="preserve">    －</v>
          </cell>
          <cell r="CP149" t="str">
            <v xml:space="preserve">   合  　　　計</v>
          </cell>
          <cell r="CS149" t="str">
            <v>㎞</v>
          </cell>
          <cell r="CT149">
            <v>4503.3999999999996</v>
          </cell>
          <cell r="CU149">
            <v>1125900</v>
          </cell>
          <cell r="CV149" t="str">
            <v xml:space="preserve">    －</v>
          </cell>
          <cell r="CW149">
            <v>4503.3999999999996</v>
          </cell>
          <cell r="CX149">
            <v>1125900</v>
          </cell>
          <cell r="CY149" t="str">
            <v xml:space="preserve">    －</v>
          </cell>
        </row>
        <row r="154">
          <cell r="X154" t="str">
            <v>様式－５</v>
          </cell>
          <cell r="AD154" t="str">
            <v>維  持  工  事  費  工  種  別  内  訳  （４／４）</v>
          </cell>
          <cell r="BF154" t="str">
            <v>様式－５</v>
          </cell>
          <cell r="BL154" t="str">
            <v>維  持  工  事  費  工  種  別  内  訳  （４／４）</v>
          </cell>
          <cell r="CN154" t="str">
            <v>様式－５</v>
          </cell>
          <cell r="CT154" t="str">
            <v>維  持  工  事  費  工  種  別  内  訳  （４／４）</v>
          </cell>
        </row>
        <row r="155">
          <cell r="AA155" t="str">
            <v>〔北海道開発局（全体）〕</v>
          </cell>
          <cell r="AF155" t="str">
            <v>全　体</v>
          </cell>
          <cell r="AJ155" t="str">
            <v xml:space="preserve">         （単位：千円）</v>
          </cell>
          <cell r="BI155" t="str">
            <v>〔北海道開発局（全体）〕</v>
          </cell>
          <cell r="BN155" t="str">
            <v>直　営　工　事</v>
          </cell>
          <cell r="BR155" t="str">
            <v xml:space="preserve">         （単位：千円）</v>
          </cell>
          <cell r="CQ155" t="str">
            <v>〔北海道開発局（全体）〕</v>
          </cell>
          <cell r="CV155" t="str">
            <v>請　負　工　事</v>
          </cell>
          <cell r="CZ155" t="str">
            <v xml:space="preserve">         （単位：千円）</v>
          </cell>
        </row>
        <row r="156">
          <cell r="AC156" t="str">
            <v>単</v>
          </cell>
          <cell r="AD156" t="str">
            <v xml:space="preserve">         9年度（当初）</v>
          </cell>
          <cell r="AG156" t="str">
            <v xml:space="preserve">         9年度（予算要求）</v>
          </cell>
          <cell r="BK156" t="str">
            <v>単</v>
          </cell>
          <cell r="BL156" t="str">
            <v xml:space="preserve">         9年度（当初）</v>
          </cell>
          <cell r="BO156" t="str">
            <v xml:space="preserve">         9年度（予算要求）</v>
          </cell>
          <cell r="CS156" t="str">
            <v>単</v>
          </cell>
          <cell r="CT156" t="str">
            <v xml:space="preserve">         9年度（当初）</v>
          </cell>
          <cell r="CW156" t="str">
            <v xml:space="preserve">         9年度（予算要求）</v>
          </cell>
        </row>
        <row r="157">
          <cell r="Z157" t="str">
            <v>工       種</v>
          </cell>
          <cell r="AC157" t="str">
            <v>位</v>
          </cell>
          <cell r="AD157" t="str">
            <v xml:space="preserve"> 数   量</v>
          </cell>
          <cell r="AE157" t="str">
            <v xml:space="preserve"> 工 事 費</v>
          </cell>
          <cell r="AF157" t="str">
            <v xml:space="preserve"> 単  価</v>
          </cell>
          <cell r="AG157" t="str">
            <v xml:space="preserve"> 数   量</v>
          </cell>
          <cell r="AH157" t="str">
            <v xml:space="preserve"> 工 事 費</v>
          </cell>
          <cell r="AI157" t="str">
            <v xml:space="preserve"> 単  価</v>
          </cell>
          <cell r="AJ157" t="str">
            <v>備        考</v>
          </cell>
          <cell r="BH157" t="str">
            <v>工       種</v>
          </cell>
          <cell r="BK157" t="str">
            <v>位</v>
          </cell>
          <cell r="BL157" t="str">
            <v xml:space="preserve"> 数   量</v>
          </cell>
          <cell r="BM157" t="str">
            <v xml:space="preserve"> 工 事 費</v>
          </cell>
          <cell r="BN157" t="str">
            <v xml:space="preserve"> 単  価</v>
          </cell>
          <cell r="BO157" t="str">
            <v xml:space="preserve"> 数   量</v>
          </cell>
          <cell r="BP157" t="str">
            <v xml:space="preserve"> 工 事 費</v>
          </cell>
          <cell r="BQ157" t="str">
            <v xml:space="preserve"> 単  価</v>
          </cell>
          <cell r="BR157" t="str">
            <v>備        考</v>
          </cell>
          <cell r="CP157" t="str">
            <v>工       種</v>
          </cell>
          <cell r="CS157" t="str">
            <v>位</v>
          </cell>
          <cell r="CT157" t="str">
            <v xml:space="preserve"> 数   量</v>
          </cell>
          <cell r="CU157" t="str">
            <v xml:space="preserve"> 工 事 費</v>
          </cell>
          <cell r="CV157" t="str">
            <v xml:space="preserve"> 単  価</v>
          </cell>
          <cell r="CW157" t="str">
            <v xml:space="preserve"> 数   量</v>
          </cell>
          <cell r="CX157" t="str">
            <v xml:space="preserve"> 工 事 費</v>
          </cell>
          <cell r="CY157" t="str">
            <v xml:space="preserve"> 単  価</v>
          </cell>
          <cell r="CZ157" t="str">
            <v>備        考</v>
          </cell>
        </row>
        <row r="158">
          <cell r="Z158" t="str">
            <v>横</v>
          </cell>
          <cell r="AA158" t="str">
            <v>月１回未満清掃</v>
          </cell>
          <cell r="AC158" t="str">
            <v>箇所</v>
          </cell>
          <cell r="AD158">
            <v>80</v>
          </cell>
          <cell r="AE158">
            <v>1030</v>
          </cell>
          <cell r="AF158">
            <v>12.875</v>
          </cell>
          <cell r="AG158">
            <v>80</v>
          </cell>
          <cell r="AH158">
            <v>1030</v>
          </cell>
          <cell r="AI158">
            <v>12.875</v>
          </cell>
          <cell r="BH158" t="str">
            <v>横</v>
          </cell>
          <cell r="BI158" t="str">
            <v>月１回未満清掃</v>
          </cell>
          <cell r="BK158" t="str">
            <v>箇所</v>
          </cell>
          <cell r="BL158">
            <v>72</v>
          </cell>
          <cell r="BM158">
            <v>300</v>
          </cell>
          <cell r="BN158">
            <v>4.166666666666667</v>
          </cell>
          <cell r="BO158">
            <v>72</v>
          </cell>
          <cell r="BP158">
            <v>300</v>
          </cell>
          <cell r="BQ158">
            <v>4.166666666666667</v>
          </cell>
          <cell r="CP158" t="str">
            <v>横</v>
          </cell>
          <cell r="CQ158" t="str">
            <v>月１回未満清掃</v>
          </cell>
          <cell r="CS158" t="str">
            <v>箇所</v>
          </cell>
          <cell r="CT158">
            <v>8</v>
          </cell>
          <cell r="CU158">
            <v>730</v>
          </cell>
          <cell r="CV158">
            <v>91.25</v>
          </cell>
          <cell r="CW158">
            <v>8</v>
          </cell>
          <cell r="CX158">
            <v>730</v>
          </cell>
          <cell r="CY158">
            <v>91.25</v>
          </cell>
        </row>
        <row r="159">
          <cell r="Z159" t="str">
            <v>断</v>
          </cell>
          <cell r="AA159" t="str">
            <v>月 １ 回 清 掃</v>
          </cell>
          <cell r="AC159" t="str">
            <v>箇所</v>
          </cell>
          <cell r="AD159">
            <v>8</v>
          </cell>
          <cell r="AE159">
            <v>0</v>
          </cell>
          <cell r="AF159">
            <v>0</v>
          </cell>
          <cell r="AG159">
            <v>8</v>
          </cell>
          <cell r="AH159">
            <v>0</v>
          </cell>
          <cell r="AI159">
            <v>0</v>
          </cell>
          <cell r="BH159" t="str">
            <v>断</v>
          </cell>
          <cell r="BI159" t="str">
            <v>月 １ 回 清 掃</v>
          </cell>
          <cell r="BK159" t="str">
            <v>箇所</v>
          </cell>
          <cell r="BL159">
            <v>8</v>
          </cell>
          <cell r="BM159">
            <v>0</v>
          </cell>
          <cell r="BN159">
            <v>0</v>
          </cell>
          <cell r="BO159">
            <v>8</v>
          </cell>
          <cell r="BP159">
            <v>0</v>
          </cell>
          <cell r="BQ159">
            <v>0</v>
          </cell>
          <cell r="CP159" t="str">
            <v>断</v>
          </cell>
          <cell r="CQ159" t="str">
            <v>月 １ 回 清 掃</v>
          </cell>
          <cell r="CS159" t="str">
            <v>箇所</v>
          </cell>
          <cell r="CT159">
            <v>0</v>
          </cell>
          <cell r="CU159">
            <v>0</v>
          </cell>
          <cell r="CV159" t="e">
            <v>#DIV/0!</v>
          </cell>
          <cell r="CW159">
            <v>0</v>
          </cell>
          <cell r="CX159">
            <v>0</v>
          </cell>
          <cell r="CY159" t="e">
            <v>#DIV/0!</v>
          </cell>
        </row>
        <row r="160">
          <cell r="X160" t="str">
            <v>路</v>
          </cell>
          <cell r="Y160" t="str">
            <v>清</v>
          </cell>
          <cell r="Z160" t="str">
            <v>歩</v>
          </cell>
          <cell r="AA160" t="str">
            <v>月 ２ 回 清 掃</v>
          </cell>
          <cell r="AC160" t="str">
            <v>箇所</v>
          </cell>
          <cell r="AD160">
            <v>0</v>
          </cell>
          <cell r="AE160">
            <v>0</v>
          </cell>
          <cell r="AF160" t="e">
            <v>#DIV/0!</v>
          </cell>
          <cell r="AG160">
            <v>0</v>
          </cell>
          <cell r="AH160">
            <v>0</v>
          </cell>
          <cell r="AI160" t="e">
            <v>#DIV/0!</v>
          </cell>
          <cell r="BF160" t="str">
            <v>路</v>
          </cell>
          <cell r="BG160" t="str">
            <v>清</v>
          </cell>
          <cell r="BH160" t="str">
            <v>歩</v>
          </cell>
          <cell r="BI160" t="str">
            <v>月 ２ 回 清 掃</v>
          </cell>
          <cell r="BK160" t="str">
            <v>箇所</v>
          </cell>
          <cell r="BL160">
            <v>0</v>
          </cell>
          <cell r="BM160">
            <v>0</v>
          </cell>
          <cell r="BN160" t="e">
            <v>#DIV/0!</v>
          </cell>
          <cell r="BO160">
            <v>0</v>
          </cell>
          <cell r="BP160">
            <v>0</v>
          </cell>
          <cell r="BQ160" t="e">
            <v>#DIV/0!</v>
          </cell>
          <cell r="CN160" t="str">
            <v>路</v>
          </cell>
          <cell r="CO160" t="str">
            <v>清</v>
          </cell>
          <cell r="CP160" t="str">
            <v>歩</v>
          </cell>
          <cell r="CQ160" t="str">
            <v>月 ２ 回 清 掃</v>
          </cell>
          <cell r="CS160" t="str">
            <v>箇所</v>
          </cell>
          <cell r="CT160">
            <v>0</v>
          </cell>
          <cell r="CU160">
            <v>0</v>
          </cell>
          <cell r="CV160" t="e">
            <v>#DIV/0!</v>
          </cell>
          <cell r="CW160">
            <v>0</v>
          </cell>
          <cell r="CX160">
            <v>0</v>
          </cell>
          <cell r="CY160" t="e">
            <v>#DIV/0!</v>
          </cell>
        </row>
        <row r="161">
          <cell r="Z161" t="str">
            <v>道</v>
          </cell>
          <cell r="AA161" t="str">
            <v>月３回以上清掃</v>
          </cell>
          <cell r="AC161" t="str">
            <v>箇所</v>
          </cell>
          <cell r="AD161">
            <v>0</v>
          </cell>
          <cell r="AE161">
            <v>0</v>
          </cell>
          <cell r="AF161" t="e">
            <v>#DIV/0!</v>
          </cell>
          <cell r="AG161">
            <v>0</v>
          </cell>
          <cell r="AH161">
            <v>0</v>
          </cell>
          <cell r="AI161" t="e">
            <v>#DIV/0!</v>
          </cell>
          <cell r="BH161" t="str">
            <v>道</v>
          </cell>
          <cell r="BI161" t="str">
            <v>月３回以上清掃</v>
          </cell>
          <cell r="BK161" t="str">
            <v>箇所</v>
          </cell>
          <cell r="BM161">
            <v>0</v>
          </cell>
          <cell r="BP161">
            <v>0</v>
          </cell>
          <cell r="CP161" t="str">
            <v>道</v>
          </cell>
          <cell r="CQ161" t="str">
            <v>月３回以上清掃</v>
          </cell>
          <cell r="CS161" t="str">
            <v>箇所</v>
          </cell>
          <cell r="CU161">
            <v>0</v>
          </cell>
          <cell r="CX161">
            <v>0</v>
          </cell>
        </row>
        <row r="162">
          <cell r="Z162" t="str">
            <v>橋</v>
          </cell>
          <cell r="AA162" t="str">
            <v xml:space="preserve">      計</v>
          </cell>
          <cell r="AC162" t="str">
            <v>箇所</v>
          </cell>
          <cell r="AD162">
            <v>88</v>
          </cell>
          <cell r="AE162">
            <v>1030</v>
          </cell>
          <cell r="AF162">
            <v>11.704545454545455</v>
          </cell>
          <cell r="AG162">
            <v>88</v>
          </cell>
          <cell r="AH162">
            <v>1030</v>
          </cell>
          <cell r="AI162">
            <v>11.704545454545455</v>
          </cell>
          <cell r="BH162" t="str">
            <v>橋</v>
          </cell>
          <cell r="BI162" t="str">
            <v xml:space="preserve">      計</v>
          </cell>
          <cell r="BK162" t="str">
            <v>箇所</v>
          </cell>
          <cell r="BL162">
            <v>80</v>
          </cell>
          <cell r="BM162">
            <v>300</v>
          </cell>
          <cell r="BN162">
            <v>3.75</v>
          </cell>
          <cell r="BO162">
            <v>80</v>
          </cell>
          <cell r="BP162">
            <v>300</v>
          </cell>
          <cell r="BQ162">
            <v>3.75</v>
          </cell>
          <cell r="CP162" t="str">
            <v>橋</v>
          </cell>
          <cell r="CQ162" t="str">
            <v xml:space="preserve">      計</v>
          </cell>
          <cell r="CS162" t="str">
            <v>箇所</v>
          </cell>
          <cell r="CT162">
            <v>8</v>
          </cell>
          <cell r="CU162">
            <v>730</v>
          </cell>
          <cell r="CV162">
            <v>91.25</v>
          </cell>
          <cell r="CW162">
            <v>8</v>
          </cell>
          <cell r="CX162">
            <v>730</v>
          </cell>
          <cell r="CY162">
            <v>91.25</v>
          </cell>
        </row>
        <row r="163">
          <cell r="Y163" t="str">
            <v>掃</v>
          </cell>
          <cell r="AA163" t="str">
            <v>月１回未満清掃</v>
          </cell>
          <cell r="AC163" t="str">
            <v>箇所</v>
          </cell>
          <cell r="AD163">
            <v>2</v>
          </cell>
          <cell r="AE163">
            <v>530</v>
          </cell>
          <cell r="AF163">
            <v>265</v>
          </cell>
          <cell r="AG163">
            <v>2</v>
          </cell>
          <cell r="AH163">
            <v>530</v>
          </cell>
          <cell r="AI163">
            <v>265</v>
          </cell>
          <cell r="BG163" t="str">
            <v>掃</v>
          </cell>
          <cell r="BI163" t="str">
            <v>月１回未満清掃</v>
          </cell>
          <cell r="BK163" t="str">
            <v>箇所</v>
          </cell>
          <cell r="BL163">
            <v>0</v>
          </cell>
          <cell r="BM163">
            <v>0</v>
          </cell>
          <cell r="BN163" t="e">
            <v>#DIV/0!</v>
          </cell>
          <cell r="BO163">
            <v>0</v>
          </cell>
          <cell r="BP163">
            <v>0</v>
          </cell>
          <cell r="BQ163" t="e">
            <v>#DIV/0!</v>
          </cell>
          <cell r="CO163" t="str">
            <v>掃</v>
          </cell>
          <cell r="CQ163" t="str">
            <v>月１回未満清掃</v>
          </cell>
          <cell r="CS163" t="str">
            <v>箇所</v>
          </cell>
          <cell r="CT163">
            <v>2</v>
          </cell>
          <cell r="CU163">
            <v>530</v>
          </cell>
          <cell r="CV163">
            <v>265</v>
          </cell>
          <cell r="CW163">
            <v>2</v>
          </cell>
          <cell r="CX163">
            <v>530</v>
          </cell>
          <cell r="CY163">
            <v>265</v>
          </cell>
        </row>
        <row r="164">
          <cell r="X164" t="str">
            <v>肩</v>
          </cell>
          <cell r="Z164" t="str">
            <v>地</v>
          </cell>
          <cell r="AA164" t="str">
            <v>月 １ 回 清 掃</v>
          </cell>
          <cell r="AC164" t="str">
            <v>箇所</v>
          </cell>
          <cell r="AD164">
            <v>0</v>
          </cell>
          <cell r="AE164">
            <v>0</v>
          </cell>
          <cell r="AF164" t="e">
            <v>#DIV/0!</v>
          </cell>
          <cell r="AG164">
            <v>0</v>
          </cell>
          <cell r="AH164">
            <v>0</v>
          </cell>
          <cell r="AI164" t="e">
            <v>#DIV/0!</v>
          </cell>
          <cell r="BF164" t="str">
            <v>肩</v>
          </cell>
          <cell r="BH164" t="str">
            <v>地</v>
          </cell>
          <cell r="BI164" t="str">
            <v>月 １ 回 清 掃</v>
          </cell>
          <cell r="BK164" t="str">
            <v>箇所</v>
          </cell>
          <cell r="BM164">
            <v>0</v>
          </cell>
          <cell r="BP164">
            <v>0</v>
          </cell>
          <cell r="CN164" t="str">
            <v>肩</v>
          </cell>
          <cell r="CP164" t="str">
            <v>地</v>
          </cell>
          <cell r="CQ164" t="str">
            <v>月 １ 回 清 掃</v>
          </cell>
          <cell r="CS164" t="str">
            <v>箇所</v>
          </cell>
          <cell r="CU164">
            <v>0</v>
          </cell>
          <cell r="CX164">
            <v>0</v>
          </cell>
        </row>
        <row r="165">
          <cell r="Z165" t="str">
            <v>下</v>
          </cell>
          <cell r="AA165" t="str">
            <v>月 ２ 回 清 掃</v>
          </cell>
          <cell r="AC165" t="str">
            <v>箇所</v>
          </cell>
          <cell r="AD165">
            <v>0</v>
          </cell>
          <cell r="AE165">
            <v>7800</v>
          </cell>
          <cell r="AF165" t="e">
            <v>#DIV/0!</v>
          </cell>
          <cell r="AG165">
            <v>0</v>
          </cell>
          <cell r="AH165">
            <v>7800</v>
          </cell>
          <cell r="AI165" t="e">
            <v>#DIV/0!</v>
          </cell>
          <cell r="BH165" t="str">
            <v>下</v>
          </cell>
          <cell r="BI165" t="str">
            <v>月 ２ 回 清 掃</v>
          </cell>
          <cell r="BK165" t="str">
            <v>箇所</v>
          </cell>
          <cell r="BM165">
            <v>0</v>
          </cell>
          <cell r="BP165">
            <v>0</v>
          </cell>
          <cell r="CP165" t="str">
            <v>下</v>
          </cell>
          <cell r="CQ165" t="str">
            <v>月 ２ 回 清 掃</v>
          </cell>
          <cell r="CS165" t="str">
            <v>箇所</v>
          </cell>
          <cell r="CU165">
            <v>7800</v>
          </cell>
          <cell r="CX165">
            <v>7800</v>
          </cell>
        </row>
        <row r="166">
          <cell r="Y166" t="str">
            <v>散</v>
          </cell>
          <cell r="Z166" t="str">
            <v>道</v>
          </cell>
          <cell r="AA166" t="str">
            <v>月３回以上清掃</v>
          </cell>
          <cell r="AC166" t="str">
            <v>箇所</v>
          </cell>
          <cell r="AD166">
            <v>0</v>
          </cell>
          <cell r="AE166">
            <v>300</v>
          </cell>
          <cell r="AF166" t="e">
            <v>#DIV/0!</v>
          </cell>
          <cell r="AG166">
            <v>0</v>
          </cell>
          <cell r="AH166">
            <v>300</v>
          </cell>
          <cell r="AI166" t="e">
            <v>#DIV/0!</v>
          </cell>
          <cell r="BG166" t="str">
            <v>散</v>
          </cell>
          <cell r="BH166" t="str">
            <v>道</v>
          </cell>
          <cell r="BI166" t="str">
            <v>月３回以上清掃</v>
          </cell>
          <cell r="BK166" t="str">
            <v>箇所</v>
          </cell>
          <cell r="BM166">
            <v>300</v>
          </cell>
          <cell r="BP166">
            <v>300</v>
          </cell>
          <cell r="CO166" t="str">
            <v>散</v>
          </cell>
          <cell r="CP166" t="str">
            <v>道</v>
          </cell>
          <cell r="CQ166" t="str">
            <v>月３回以上清掃</v>
          </cell>
          <cell r="CS166" t="str">
            <v>箇所</v>
          </cell>
          <cell r="CU166">
            <v>0</v>
          </cell>
          <cell r="CX166">
            <v>0</v>
          </cell>
        </row>
        <row r="167">
          <cell r="AA167" t="str">
            <v xml:space="preserve">      計</v>
          </cell>
          <cell r="AC167" t="str">
            <v>箇所</v>
          </cell>
          <cell r="AD167">
            <v>2</v>
          </cell>
          <cell r="AE167">
            <v>8630</v>
          </cell>
          <cell r="AF167">
            <v>4315</v>
          </cell>
          <cell r="AG167">
            <v>2</v>
          </cell>
          <cell r="AH167">
            <v>8630</v>
          </cell>
          <cell r="AI167">
            <v>4315</v>
          </cell>
          <cell r="BI167" t="str">
            <v xml:space="preserve">      計</v>
          </cell>
          <cell r="BK167" t="str">
            <v>箇所</v>
          </cell>
          <cell r="BL167">
            <v>0</v>
          </cell>
          <cell r="BM167">
            <v>300</v>
          </cell>
          <cell r="BN167" t="e">
            <v>#DIV/0!</v>
          </cell>
          <cell r="BO167">
            <v>0</v>
          </cell>
          <cell r="BP167">
            <v>300</v>
          </cell>
          <cell r="BQ167" t="e">
            <v>#DIV/0!</v>
          </cell>
          <cell r="CQ167" t="str">
            <v xml:space="preserve">      計</v>
          </cell>
          <cell r="CS167" t="str">
            <v>箇所</v>
          </cell>
          <cell r="CT167">
            <v>2</v>
          </cell>
          <cell r="CU167">
            <v>8330</v>
          </cell>
          <cell r="CV167">
            <v>4165</v>
          </cell>
          <cell r="CW167">
            <v>2</v>
          </cell>
          <cell r="CX167">
            <v>8330</v>
          </cell>
          <cell r="CY167">
            <v>4165</v>
          </cell>
        </row>
        <row r="168">
          <cell r="X168" t="str">
            <v>法</v>
          </cell>
          <cell r="Z168" t="str">
            <v>側</v>
          </cell>
          <cell r="AA168" t="str">
            <v>市     街     地</v>
          </cell>
          <cell r="AC168" t="str">
            <v>㎞</v>
          </cell>
          <cell r="AD168">
            <v>479.4</v>
          </cell>
          <cell r="AE168">
            <v>392600</v>
          </cell>
          <cell r="AF168">
            <v>818.94034209428446</v>
          </cell>
          <cell r="AG168">
            <v>479.4</v>
          </cell>
          <cell r="AH168">
            <v>392600</v>
          </cell>
          <cell r="AI168">
            <v>818.94034209428446</v>
          </cell>
          <cell r="BF168" t="str">
            <v>法</v>
          </cell>
          <cell r="BH168" t="str">
            <v>側</v>
          </cell>
          <cell r="BI168" t="str">
            <v>市     街     地</v>
          </cell>
          <cell r="BK168" t="str">
            <v>㎞</v>
          </cell>
          <cell r="BL168">
            <v>300.3</v>
          </cell>
          <cell r="BM168">
            <v>2100</v>
          </cell>
          <cell r="BN168">
            <v>6.9930069930069925</v>
          </cell>
          <cell r="BO168">
            <v>300.3</v>
          </cell>
          <cell r="BP168">
            <v>2100</v>
          </cell>
          <cell r="BQ168">
            <v>6.9930069930069925</v>
          </cell>
          <cell r="CN168" t="str">
            <v>法</v>
          </cell>
          <cell r="CP168" t="str">
            <v>側</v>
          </cell>
          <cell r="CQ168" t="str">
            <v>市     街     地</v>
          </cell>
          <cell r="CS168" t="str">
            <v>㎞</v>
          </cell>
          <cell r="CT168">
            <v>179.10000000000002</v>
          </cell>
          <cell r="CU168">
            <v>390500</v>
          </cell>
          <cell r="CV168">
            <v>2180.3461753210495</v>
          </cell>
          <cell r="CW168">
            <v>179.10000000000002</v>
          </cell>
          <cell r="CX168">
            <v>390500</v>
          </cell>
          <cell r="CY168">
            <v>2180.3461753210495</v>
          </cell>
        </row>
        <row r="169">
          <cell r="Y169" t="str">
            <v>水</v>
          </cell>
          <cell r="Z169" t="str">
            <v>溝</v>
          </cell>
          <cell r="AA169" t="str">
            <v>地     方     部</v>
          </cell>
          <cell r="AC169" t="str">
            <v>㎞</v>
          </cell>
          <cell r="AD169">
            <v>208.5</v>
          </cell>
          <cell r="AE169">
            <v>130900</v>
          </cell>
          <cell r="AF169">
            <v>627.8177458033573</v>
          </cell>
          <cell r="AG169">
            <v>208.5</v>
          </cell>
          <cell r="AH169">
            <v>130900</v>
          </cell>
          <cell r="AI169">
            <v>627.8177458033573</v>
          </cell>
          <cell r="BG169" t="str">
            <v>水</v>
          </cell>
          <cell r="BH169" t="str">
            <v>溝</v>
          </cell>
          <cell r="BI169" t="str">
            <v>地     方     部</v>
          </cell>
          <cell r="BK169" t="str">
            <v>㎞</v>
          </cell>
          <cell r="BL169">
            <v>97.300000000000011</v>
          </cell>
          <cell r="BM169">
            <v>2900</v>
          </cell>
          <cell r="BN169">
            <v>29.804727646454261</v>
          </cell>
          <cell r="BO169">
            <v>97.300000000000011</v>
          </cell>
          <cell r="BP169">
            <v>2900</v>
          </cell>
          <cell r="BQ169">
            <v>29.804727646454261</v>
          </cell>
          <cell r="CO169" t="str">
            <v>水</v>
          </cell>
          <cell r="CP169" t="str">
            <v>溝</v>
          </cell>
          <cell r="CQ169" t="str">
            <v>地     方     部</v>
          </cell>
          <cell r="CS169" t="str">
            <v>㎞</v>
          </cell>
          <cell r="CT169">
            <v>111.2</v>
          </cell>
          <cell r="CU169">
            <v>128000</v>
          </cell>
          <cell r="CV169">
            <v>1151.0791366906474</v>
          </cell>
          <cell r="CW169">
            <v>111.2</v>
          </cell>
          <cell r="CX169">
            <v>128000</v>
          </cell>
          <cell r="CY169">
            <v>1151.0791366906474</v>
          </cell>
        </row>
        <row r="170">
          <cell r="AA170" t="str">
            <v xml:space="preserve">      計</v>
          </cell>
          <cell r="AC170" t="str">
            <v>㎞</v>
          </cell>
          <cell r="AD170">
            <v>687.90000000000009</v>
          </cell>
          <cell r="AE170">
            <v>523500</v>
          </cell>
          <cell r="AF170">
            <v>761.01177496729167</v>
          </cell>
          <cell r="AG170">
            <v>687.90000000000009</v>
          </cell>
          <cell r="AH170">
            <v>523500</v>
          </cell>
          <cell r="AI170">
            <v>761.01177496729167</v>
          </cell>
          <cell r="BI170" t="str">
            <v xml:space="preserve">      計</v>
          </cell>
          <cell r="BK170" t="str">
            <v>㎞</v>
          </cell>
          <cell r="BL170">
            <v>397.6</v>
          </cell>
          <cell r="BM170">
            <v>5000</v>
          </cell>
          <cell r="BN170">
            <v>12.575452716297786</v>
          </cell>
          <cell r="BO170">
            <v>397.6</v>
          </cell>
          <cell r="BP170">
            <v>5000</v>
          </cell>
          <cell r="BQ170">
            <v>12.575452716297786</v>
          </cell>
          <cell r="CQ170" t="str">
            <v xml:space="preserve">      計</v>
          </cell>
          <cell r="CS170" t="str">
            <v>㎞</v>
          </cell>
          <cell r="CT170">
            <v>290.3</v>
          </cell>
          <cell r="CU170">
            <v>518500</v>
          </cell>
          <cell r="CV170">
            <v>1786.0833620392696</v>
          </cell>
          <cell r="CW170">
            <v>290.3</v>
          </cell>
          <cell r="CX170">
            <v>518500</v>
          </cell>
          <cell r="CY170">
            <v>1786.0833620392696</v>
          </cell>
        </row>
        <row r="171">
          <cell r="Z171" t="str">
            <v>そ      の      他</v>
          </cell>
          <cell r="AC171" t="str">
            <v>式</v>
          </cell>
          <cell r="AD171">
            <v>0</v>
          </cell>
          <cell r="AE171">
            <v>1751340</v>
          </cell>
          <cell r="AF171" t="str">
            <v xml:space="preserve">    －</v>
          </cell>
          <cell r="AG171">
            <v>0</v>
          </cell>
          <cell r="AH171">
            <v>1751340</v>
          </cell>
          <cell r="AI171" t="str">
            <v xml:space="preserve">    －</v>
          </cell>
          <cell r="AJ171" t="str">
            <v>主な内容</v>
          </cell>
          <cell r="BH171" t="str">
            <v>そ      の      他</v>
          </cell>
          <cell r="BK171" t="str">
            <v>式</v>
          </cell>
          <cell r="BM171">
            <v>8800</v>
          </cell>
          <cell r="BN171" t="str">
            <v xml:space="preserve">    －</v>
          </cell>
          <cell r="BP171">
            <v>8800</v>
          </cell>
          <cell r="BQ171" t="str">
            <v xml:space="preserve">    －</v>
          </cell>
          <cell r="BR171" t="str">
            <v>主な内容</v>
          </cell>
          <cell r="CP171" t="str">
            <v>そ      の      他</v>
          </cell>
          <cell r="CS171" t="str">
            <v>式</v>
          </cell>
          <cell r="CU171">
            <v>1742540</v>
          </cell>
          <cell r="CV171" t="str">
            <v xml:space="preserve">    －</v>
          </cell>
          <cell r="CX171">
            <v>1742540</v>
          </cell>
          <cell r="CY171" t="str">
            <v xml:space="preserve">    －</v>
          </cell>
          <cell r="CZ171" t="str">
            <v>主な内容</v>
          </cell>
        </row>
        <row r="172">
          <cell r="X172" t="str">
            <v>面</v>
          </cell>
          <cell r="Z172" t="str">
            <v xml:space="preserve">   合  　　　計</v>
          </cell>
          <cell r="AD172" t="str">
            <v>－</v>
          </cell>
          <cell r="AE172">
            <v>3429900</v>
          </cell>
          <cell r="AF172" t="str">
            <v xml:space="preserve">    －</v>
          </cell>
          <cell r="AG172" t="str">
            <v>－</v>
          </cell>
          <cell r="AH172">
            <v>3429900</v>
          </cell>
          <cell r="AI172" t="str">
            <v xml:space="preserve">    －</v>
          </cell>
          <cell r="BF172" t="str">
            <v>面</v>
          </cell>
          <cell r="BH172" t="str">
            <v xml:space="preserve">   合  　　　計</v>
          </cell>
          <cell r="BL172" t="str">
            <v>－</v>
          </cell>
          <cell r="BM172">
            <v>33900</v>
          </cell>
          <cell r="BN172" t="str">
            <v xml:space="preserve">    －</v>
          </cell>
          <cell r="BO172" t="str">
            <v>－</v>
          </cell>
          <cell r="BP172">
            <v>33900</v>
          </cell>
          <cell r="BQ172" t="str">
            <v xml:space="preserve">    －</v>
          </cell>
          <cell r="CN172" t="str">
            <v>面</v>
          </cell>
          <cell r="CP172" t="str">
            <v xml:space="preserve">   合  　　　計</v>
          </cell>
          <cell r="CT172" t="str">
            <v>－</v>
          </cell>
          <cell r="CU172">
            <v>3396000</v>
          </cell>
          <cell r="CV172" t="str">
            <v xml:space="preserve">    －</v>
          </cell>
          <cell r="CW172" t="str">
            <v>－</v>
          </cell>
          <cell r="CX172">
            <v>3396000</v>
          </cell>
          <cell r="CY172" t="str">
            <v xml:space="preserve">    －</v>
          </cell>
        </row>
        <row r="173">
          <cell r="Z173" t="str">
            <v>除               雪</v>
          </cell>
          <cell r="AC173" t="str">
            <v>㎞</v>
          </cell>
          <cell r="AD173">
            <v>0</v>
          </cell>
          <cell r="AE173">
            <v>40000</v>
          </cell>
          <cell r="AF173" t="e">
            <v>#DIV/0!</v>
          </cell>
          <cell r="AG173">
            <v>0</v>
          </cell>
          <cell r="AH173">
            <v>40000</v>
          </cell>
          <cell r="AI173" t="e">
            <v>#DIV/0!</v>
          </cell>
          <cell r="BH173" t="str">
            <v>除               雪</v>
          </cell>
          <cell r="BK173" t="str">
            <v>㎞</v>
          </cell>
          <cell r="BM173">
            <v>0</v>
          </cell>
          <cell r="BP173">
            <v>0</v>
          </cell>
          <cell r="CP173" t="str">
            <v>除               雪</v>
          </cell>
          <cell r="CS173" t="str">
            <v>㎞</v>
          </cell>
          <cell r="CU173">
            <v>40000</v>
          </cell>
          <cell r="CX173">
            <v>40000</v>
          </cell>
        </row>
        <row r="174">
          <cell r="Y174" t="str">
            <v>除</v>
          </cell>
          <cell r="Z174" t="str">
            <v>防雪柵設置取外し</v>
          </cell>
          <cell r="AC174" t="str">
            <v>㎞</v>
          </cell>
          <cell r="AD174">
            <v>127.7</v>
          </cell>
          <cell r="AE174">
            <v>779800</v>
          </cell>
          <cell r="AF174">
            <v>6106.4996084573213</v>
          </cell>
          <cell r="AG174">
            <v>127.7</v>
          </cell>
          <cell r="AH174">
            <v>768400</v>
          </cell>
          <cell r="AI174">
            <v>6017.2278778386844</v>
          </cell>
          <cell r="BG174" t="str">
            <v>除</v>
          </cell>
          <cell r="BH174" t="str">
            <v>防雪柵設置取外し</v>
          </cell>
          <cell r="BK174" t="str">
            <v>㎞</v>
          </cell>
          <cell r="BL174">
            <v>0</v>
          </cell>
          <cell r="BM174">
            <v>0</v>
          </cell>
          <cell r="BN174" t="e">
            <v>#DIV/0!</v>
          </cell>
          <cell r="BO174">
            <v>0</v>
          </cell>
          <cell r="BP174">
            <v>0</v>
          </cell>
          <cell r="BQ174" t="e">
            <v>#DIV/0!</v>
          </cell>
          <cell r="CO174" t="str">
            <v>除</v>
          </cell>
          <cell r="CP174" t="str">
            <v>防雪柵設置取外し</v>
          </cell>
          <cell r="CS174" t="str">
            <v>㎞</v>
          </cell>
          <cell r="CT174">
            <v>127.7</v>
          </cell>
          <cell r="CU174">
            <v>779800</v>
          </cell>
          <cell r="CV174">
            <v>6106.4996084573213</v>
          </cell>
          <cell r="CW174">
            <v>127.7</v>
          </cell>
          <cell r="CX174">
            <v>768400</v>
          </cell>
          <cell r="CY174">
            <v>6017.2278778386844</v>
          </cell>
        </row>
        <row r="175">
          <cell r="Z175" t="str">
            <v>薬   剤   散   布</v>
          </cell>
          <cell r="AC175" t="str">
            <v>㎞</v>
          </cell>
          <cell r="AD175">
            <v>0</v>
          </cell>
          <cell r="AE175">
            <v>0</v>
          </cell>
          <cell r="AF175" t="str">
            <v>－</v>
          </cell>
          <cell r="AG175">
            <v>0</v>
          </cell>
          <cell r="AH175">
            <v>0</v>
          </cell>
          <cell r="AI175" t="str">
            <v>－</v>
          </cell>
          <cell r="AJ175" t="str">
            <v>対象道路延長</v>
          </cell>
          <cell r="BH175" t="str">
            <v>薬   剤   散   布</v>
          </cell>
          <cell r="BK175" t="str">
            <v>㎞</v>
          </cell>
          <cell r="BL175">
            <v>0</v>
          </cell>
          <cell r="BM175">
            <v>0</v>
          </cell>
          <cell r="BN175" t="str">
            <v>－</v>
          </cell>
          <cell r="BO175">
            <v>0</v>
          </cell>
          <cell r="BP175">
            <v>0</v>
          </cell>
          <cell r="BQ175" t="str">
            <v>－</v>
          </cell>
          <cell r="BR175" t="str">
            <v>対象道路延長</v>
          </cell>
          <cell r="CP175" t="str">
            <v>薬   剤   散   布</v>
          </cell>
          <cell r="CS175" t="str">
            <v>㎞</v>
          </cell>
          <cell r="CT175">
            <v>0</v>
          </cell>
          <cell r="CU175">
            <v>0</v>
          </cell>
          <cell r="CV175" t="str">
            <v>－</v>
          </cell>
          <cell r="CW175">
            <v>0</v>
          </cell>
          <cell r="CX175">
            <v>0</v>
          </cell>
          <cell r="CY175" t="str">
            <v>－</v>
          </cell>
          <cell r="CZ175" t="str">
            <v>対象道路延長</v>
          </cell>
        </row>
        <row r="176">
          <cell r="X176" t="str">
            <v>等</v>
          </cell>
          <cell r="Y176" t="str">
            <v>雪</v>
          </cell>
          <cell r="Z176" t="str">
            <v>そ      の      他</v>
          </cell>
          <cell r="AC176" t="str">
            <v>式</v>
          </cell>
          <cell r="AD176">
            <v>1</v>
          </cell>
          <cell r="AE176">
            <v>198500</v>
          </cell>
          <cell r="AF176" t="str">
            <v xml:space="preserve">    －</v>
          </cell>
          <cell r="AG176">
            <v>1</v>
          </cell>
          <cell r="AH176">
            <v>198500</v>
          </cell>
          <cell r="AI176" t="str">
            <v xml:space="preserve">    －</v>
          </cell>
          <cell r="AJ176" t="str">
            <v>主な内容 防雪柵補修 雪割</v>
          </cell>
          <cell r="BF176" t="str">
            <v>等</v>
          </cell>
          <cell r="BG176" t="str">
            <v>雪</v>
          </cell>
          <cell r="BH176" t="str">
            <v>そ      の      他</v>
          </cell>
          <cell r="BK176" t="str">
            <v>式</v>
          </cell>
          <cell r="BL176">
            <v>1</v>
          </cell>
          <cell r="BM176">
            <v>47400</v>
          </cell>
          <cell r="BN176" t="str">
            <v xml:space="preserve">    －</v>
          </cell>
          <cell r="BO176">
            <v>1</v>
          </cell>
          <cell r="BP176">
            <v>47400</v>
          </cell>
          <cell r="BQ176" t="str">
            <v xml:space="preserve">    －</v>
          </cell>
          <cell r="BR176" t="str">
            <v>主な内容 防雪柵補修 雪割</v>
          </cell>
          <cell r="CN176" t="str">
            <v>等</v>
          </cell>
          <cell r="CO176" t="str">
            <v>雪</v>
          </cell>
          <cell r="CP176" t="str">
            <v>そ      の      他</v>
          </cell>
          <cell r="CS176" t="str">
            <v>式</v>
          </cell>
          <cell r="CT176">
            <v>1</v>
          </cell>
          <cell r="CU176">
            <v>151100</v>
          </cell>
          <cell r="CV176" t="str">
            <v xml:space="preserve">    －</v>
          </cell>
          <cell r="CW176">
            <v>1</v>
          </cell>
          <cell r="CX176">
            <v>151100</v>
          </cell>
          <cell r="CY176" t="str">
            <v xml:space="preserve">    －</v>
          </cell>
          <cell r="CZ176" t="str">
            <v>主な内容 防雪柵補修 雪割</v>
          </cell>
        </row>
        <row r="177">
          <cell r="Z177" t="str">
            <v xml:space="preserve">        計</v>
          </cell>
          <cell r="AD177" t="str">
            <v>－</v>
          </cell>
          <cell r="AE177">
            <v>1018300</v>
          </cell>
          <cell r="AF177" t="str">
            <v xml:space="preserve">    －</v>
          </cell>
          <cell r="AG177" t="str">
            <v>－</v>
          </cell>
          <cell r="AH177">
            <v>1006900</v>
          </cell>
          <cell r="AI177" t="str">
            <v xml:space="preserve">    －</v>
          </cell>
          <cell r="BH177" t="str">
            <v xml:space="preserve">        計</v>
          </cell>
          <cell r="BL177" t="str">
            <v>－</v>
          </cell>
          <cell r="BM177">
            <v>47400</v>
          </cell>
          <cell r="BN177" t="str">
            <v xml:space="preserve">    －</v>
          </cell>
          <cell r="BO177" t="str">
            <v>－</v>
          </cell>
          <cell r="BP177">
            <v>47400</v>
          </cell>
          <cell r="BQ177" t="str">
            <v xml:space="preserve">    －</v>
          </cell>
          <cell r="CP177" t="str">
            <v xml:space="preserve">        計</v>
          </cell>
          <cell r="CT177" t="str">
            <v>－</v>
          </cell>
          <cell r="CU177">
            <v>970900</v>
          </cell>
          <cell r="CV177" t="str">
            <v xml:space="preserve">    －</v>
          </cell>
          <cell r="CW177" t="str">
            <v>－</v>
          </cell>
          <cell r="CX177">
            <v>959500</v>
          </cell>
          <cell r="CY177" t="str">
            <v xml:space="preserve">    －</v>
          </cell>
        </row>
        <row r="178">
          <cell r="Y178" t="str">
            <v xml:space="preserve">    合         計</v>
          </cell>
          <cell r="AD178" t="str">
            <v>－</v>
          </cell>
          <cell r="AE178">
            <v>6559000</v>
          </cell>
          <cell r="AF178" t="str">
            <v xml:space="preserve">    －</v>
          </cell>
          <cell r="AG178" t="str">
            <v>－</v>
          </cell>
          <cell r="AH178">
            <v>6547600</v>
          </cell>
          <cell r="AI178" t="str">
            <v xml:space="preserve">    －</v>
          </cell>
          <cell r="BG178" t="str">
            <v xml:space="preserve">    合         計</v>
          </cell>
          <cell r="BL178" t="str">
            <v>－</v>
          </cell>
          <cell r="BM178">
            <v>127300</v>
          </cell>
          <cell r="BN178" t="str">
            <v xml:space="preserve">    －</v>
          </cell>
          <cell r="BO178" t="str">
            <v>－</v>
          </cell>
          <cell r="BP178">
            <v>127300</v>
          </cell>
          <cell r="BQ178" t="str">
            <v xml:space="preserve">    －</v>
          </cell>
          <cell r="CO178" t="str">
            <v xml:space="preserve">    合         計</v>
          </cell>
          <cell r="CT178" t="str">
            <v>－</v>
          </cell>
          <cell r="CU178">
            <v>6431700</v>
          </cell>
          <cell r="CV178" t="str">
            <v xml:space="preserve">    －</v>
          </cell>
          <cell r="CW178" t="str">
            <v>－</v>
          </cell>
          <cell r="CX178">
            <v>6420300</v>
          </cell>
          <cell r="CY178" t="str">
            <v xml:space="preserve">    －</v>
          </cell>
        </row>
        <row r="179">
          <cell r="Y179" t="str">
            <v>防</v>
          </cell>
          <cell r="Z179" t="str">
            <v>木               造</v>
          </cell>
          <cell r="AC179" t="str">
            <v>戸</v>
          </cell>
          <cell r="AD179">
            <v>0</v>
          </cell>
          <cell r="AE179">
            <v>0</v>
          </cell>
          <cell r="AF179" t="e">
            <v>#DIV/0!</v>
          </cell>
          <cell r="AG179">
            <v>0</v>
          </cell>
          <cell r="AH179">
            <v>0</v>
          </cell>
          <cell r="AI179" t="e">
            <v>#DIV/0!</v>
          </cell>
          <cell r="BG179" t="str">
            <v>防</v>
          </cell>
          <cell r="BH179" t="str">
            <v>木               造</v>
          </cell>
          <cell r="BK179" t="str">
            <v>戸</v>
          </cell>
          <cell r="BM179">
            <v>0</v>
          </cell>
          <cell r="BP179">
            <v>0</v>
          </cell>
          <cell r="CO179" t="str">
            <v>防</v>
          </cell>
          <cell r="CP179" t="str">
            <v>木               造</v>
          </cell>
          <cell r="CS179" t="str">
            <v>戸</v>
          </cell>
          <cell r="CU179">
            <v>0</v>
          </cell>
          <cell r="CX179">
            <v>0</v>
          </cell>
        </row>
        <row r="180">
          <cell r="Z180" t="str">
            <v>Ｒ               Ｃ</v>
          </cell>
          <cell r="AC180" t="str">
            <v>戸</v>
          </cell>
          <cell r="AD180">
            <v>0</v>
          </cell>
          <cell r="AE180">
            <v>0</v>
          </cell>
          <cell r="AF180" t="e">
            <v>#DIV/0!</v>
          </cell>
          <cell r="AG180">
            <v>0</v>
          </cell>
          <cell r="AH180">
            <v>0</v>
          </cell>
          <cell r="AI180" t="e">
            <v>#DIV/0!</v>
          </cell>
          <cell r="BH180" t="str">
            <v>Ｒ               Ｃ</v>
          </cell>
          <cell r="BK180" t="str">
            <v>戸</v>
          </cell>
          <cell r="BM180">
            <v>0</v>
          </cell>
          <cell r="BP180">
            <v>0</v>
          </cell>
          <cell r="CP180" t="str">
            <v>Ｒ               Ｃ</v>
          </cell>
          <cell r="CS180" t="str">
            <v>戸</v>
          </cell>
          <cell r="CU180">
            <v>0</v>
          </cell>
          <cell r="CX180">
            <v>0</v>
          </cell>
        </row>
        <row r="181">
          <cell r="Y181" t="str">
            <v>音</v>
          </cell>
          <cell r="Z181" t="str">
            <v xml:space="preserve">        計</v>
          </cell>
          <cell r="AC181" t="str">
            <v>戸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 t="str">
            <v>箇所名を記入</v>
          </cell>
          <cell r="BG181" t="str">
            <v>音</v>
          </cell>
          <cell r="BH181" t="str">
            <v xml:space="preserve">        計</v>
          </cell>
          <cell r="BK181" t="str">
            <v>戸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R181" t="str">
            <v>箇所名を記入</v>
          </cell>
          <cell r="CO181" t="str">
            <v>音</v>
          </cell>
          <cell r="CP181" t="str">
            <v xml:space="preserve">        計</v>
          </cell>
          <cell r="CS181" t="str">
            <v>戸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Z181" t="str">
            <v>箇所名を記入</v>
          </cell>
        </row>
        <row r="182">
          <cell r="AA182" t="str">
            <v>直            営</v>
          </cell>
          <cell r="AC182" t="str">
            <v>千㎞</v>
          </cell>
          <cell r="AD182" t="e">
            <v>#VALUE!</v>
          </cell>
          <cell r="AE182">
            <v>89400</v>
          </cell>
          <cell r="AF182" t="e">
            <v>#VALUE!</v>
          </cell>
          <cell r="AG182" t="e">
            <v>#VALUE!</v>
          </cell>
          <cell r="AH182">
            <v>89400</v>
          </cell>
          <cell r="AI182" t="e">
            <v>#VALUE!</v>
          </cell>
          <cell r="AJ182" t="str">
            <v>数量は年間のべ延長</v>
          </cell>
          <cell r="BI182" t="str">
            <v>直            営</v>
          </cell>
          <cell r="BK182" t="str">
            <v>千㎞</v>
          </cell>
          <cell r="BL182" t="e">
            <v>#VALUE!</v>
          </cell>
          <cell r="BM182">
            <v>89400</v>
          </cell>
          <cell r="BN182" t="e">
            <v>#VALUE!</v>
          </cell>
          <cell r="BO182" t="e">
            <v>#VALUE!</v>
          </cell>
          <cell r="BP182">
            <v>89400</v>
          </cell>
          <cell r="BQ182" t="e">
            <v>#VALUE!</v>
          </cell>
          <cell r="BR182" t="str">
            <v>数量は年間のべ延長</v>
          </cell>
          <cell r="CQ182" t="str">
            <v>直            営</v>
          </cell>
          <cell r="CS182" t="str">
            <v>千㎞</v>
          </cell>
          <cell r="CT182">
            <v>0</v>
          </cell>
          <cell r="CU182">
            <v>0</v>
          </cell>
          <cell r="CV182" t="e">
            <v>#DIV/0!</v>
          </cell>
          <cell r="CW182">
            <v>0</v>
          </cell>
          <cell r="CX182">
            <v>0</v>
          </cell>
          <cell r="CY182" t="e">
            <v>#DIV/0!</v>
          </cell>
          <cell r="CZ182" t="str">
            <v>数量は年間のべ延長</v>
          </cell>
        </row>
        <row r="183">
          <cell r="X183" t="str">
            <v>そ</v>
          </cell>
          <cell r="Y183" t="str">
            <v>巡</v>
          </cell>
          <cell r="Z183" t="str">
            <v>巡</v>
          </cell>
          <cell r="AA183" t="str">
            <v>委</v>
          </cell>
          <cell r="AB183" t="str">
            <v>巡   視   員</v>
          </cell>
          <cell r="AC183" t="str">
            <v>千㎞</v>
          </cell>
          <cell r="AD183" t="e">
            <v>#VALUE!</v>
          </cell>
          <cell r="AE183">
            <v>322200</v>
          </cell>
          <cell r="AF183" t="e">
            <v>#VALUE!</v>
          </cell>
          <cell r="AG183" t="e">
            <v>#VALUE!</v>
          </cell>
          <cell r="AH183">
            <v>322200</v>
          </cell>
          <cell r="AI183" t="e">
            <v>#VALUE!</v>
          </cell>
          <cell r="AJ183" t="str">
            <v>数量は年間のべ延長</v>
          </cell>
          <cell r="BF183" t="str">
            <v>そ</v>
          </cell>
          <cell r="BG183" t="str">
            <v>巡</v>
          </cell>
          <cell r="BH183" t="str">
            <v>巡</v>
          </cell>
          <cell r="BI183" t="str">
            <v>委</v>
          </cell>
          <cell r="BJ183" t="str">
            <v>巡   視   員</v>
          </cell>
          <cell r="BK183" t="str">
            <v>千㎞</v>
          </cell>
          <cell r="BL183" t="e">
            <v>#VALUE!</v>
          </cell>
          <cell r="BM183">
            <v>0</v>
          </cell>
          <cell r="BN183" t="e">
            <v>#VALUE!</v>
          </cell>
          <cell r="BO183" t="e">
            <v>#VALUE!</v>
          </cell>
          <cell r="BP183">
            <v>0</v>
          </cell>
          <cell r="BQ183" t="e">
            <v>#VALUE!</v>
          </cell>
          <cell r="BR183" t="str">
            <v>数量は年間のべ延長</v>
          </cell>
          <cell r="CN183" t="str">
            <v>そ</v>
          </cell>
          <cell r="CO183" t="str">
            <v>巡</v>
          </cell>
          <cell r="CP183" t="str">
            <v>巡</v>
          </cell>
          <cell r="CQ183" t="str">
            <v>委</v>
          </cell>
          <cell r="CR183" t="str">
            <v>巡   視   員</v>
          </cell>
          <cell r="CS183" t="str">
            <v>千㎞</v>
          </cell>
          <cell r="CT183" t="e">
            <v>#VALUE!</v>
          </cell>
          <cell r="CU183">
            <v>322200</v>
          </cell>
          <cell r="CV183" t="e">
            <v>#VALUE!</v>
          </cell>
          <cell r="CW183" t="e">
            <v>#VALUE!</v>
          </cell>
          <cell r="CX183">
            <v>322200</v>
          </cell>
          <cell r="CY183" t="e">
            <v>#VALUE!</v>
          </cell>
          <cell r="CZ183" t="str">
            <v>数量は年間のべ延長</v>
          </cell>
        </row>
        <row r="184">
          <cell r="AB184" t="str">
            <v>運   転   手</v>
          </cell>
          <cell r="AC184" t="str">
            <v>式</v>
          </cell>
          <cell r="AD184" t="str">
            <v>－</v>
          </cell>
          <cell r="AE184">
            <v>246100</v>
          </cell>
          <cell r="AF184" t="str">
            <v xml:space="preserve">    －</v>
          </cell>
          <cell r="AG184" t="str">
            <v>－</v>
          </cell>
          <cell r="AH184">
            <v>246100</v>
          </cell>
          <cell r="AI184" t="str">
            <v xml:space="preserve">    －</v>
          </cell>
          <cell r="BJ184" t="str">
            <v>運   転   手</v>
          </cell>
          <cell r="BK184" t="str">
            <v>式</v>
          </cell>
          <cell r="BL184" t="str">
            <v>－</v>
          </cell>
          <cell r="BM184">
            <v>0</v>
          </cell>
          <cell r="BN184" t="str">
            <v xml:space="preserve">    －</v>
          </cell>
          <cell r="BO184" t="str">
            <v>－</v>
          </cell>
          <cell r="BP184">
            <v>0</v>
          </cell>
          <cell r="BQ184" t="str">
            <v xml:space="preserve">    －</v>
          </cell>
          <cell r="CR184" t="str">
            <v>運   転   手</v>
          </cell>
          <cell r="CS184" t="str">
            <v>式</v>
          </cell>
          <cell r="CT184" t="str">
            <v>－</v>
          </cell>
          <cell r="CU184">
            <v>246100</v>
          </cell>
          <cell r="CV184" t="str">
            <v xml:space="preserve">    －</v>
          </cell>
          <cell r="CW184" t="str">
            <v>－</v>
          </cell>
          <cell r="CX184">
            <v>246100</v>
          </cell>
          <cell r="CY184" t="str">
            <v xml:space="preserve">    －</v>
          </cell>
        </row>
        <row r="185">
          <cell r="Y185" t="str">
            <v>回</v>
          </cell>
          <cell r="Z185" t="str">
            <v>回</v>
          </cell>
          <cell r="AA185" t="str">
            <v>託</v>
          </cell>
          <cell r="AB185" t="str">
            <v xml:space="preserve">     計</v>
          </cell>
          <cell r="AD185" t="str">
            <v>－</v>
          </cell>
          <cell r="AE185">
            <v>568300</v>
          </cell>
          <cell r="AF185" t="str">
            <v xml:space="preserve">    －</v>
          </cell>
          <cell r="AG185" t="str">
            <v>－</v>
          </cell>
          <cell r="AH185">
            <v>568300</v>
          </cell>
          <cell r="AI185" t="str">
            <v xml:space="preserve">    －</v>
          </cell>
          <cell r="BG185" t="str">
            <v>回</v>
          </cell>
          <cell r="BH185" t="str">
            <v>回</v>
          </cell>
          <cell r="BI185" t="str">
            <v>託</v>
          </cell>
          <cell r="BJ185" t="str">
            <v xml:space="preserve">     計</v>
          </cell>
          <cell r="BL185" t="str">
            <v>－</v>
          </cell>
          <cell r="BM185">
            <v>0</v>
          </cell>
          <cell r="BN185" t="str">
            <v xml:space="preserve">    －</v>
          </cell>
          <cell r="BO185" t="str">
            <v>－</v>
          </cell>
          <cell r="BP185">
            <v>0</v>
          </cell>
          <cell r="BQ185" t="str">
            <v xml:space="preserve">    －</v>
          </cell>
          <cell r="CO185" t="str">
            <v>回</v>
          </cell>
          <cell r="CP185" t="str">
            <v>回</v>
          </cell>
          <cell r="CQ185" t="str">
            <v>託</v>
          </cell>
          <cell r="CR185" t="str">
            <v xml:space="preserve">     計</v>
          </cell>
          <cell r="CT185" t="str">
            <v>－</v>
          </cell>
          <cell r="CU185">
            <v>568300</v>
          </cell>
          <cell r="CV185" t="str">
            <v xml:space="preserve">    －</v>
          </cell>
          <cell r="CW185" t="str">
            <v>－</v>
          </cell>
          <cell r="CX185">
            <v>568300</v>
          </cell>
          <cell r="CY185" t="str">
            <v xml:space="preserve">    －</v>
          </cell>
        </row>
        <row r="186">
          <cell r="AA186" t="str">
            <v xml:space="preserve">       計</v>
          </cell>
          <cell r="AD186" t="str">
            <v>－</v>
          </cell>
          <cell r="AE186">
            <v>657700</v>
          </cell>
          <cell r="AF186" t="str">
            <v xml:space="preserve">    －</v>
          </cell>
          <cell r="AG186" t="str">
            <v>－</v>
          </cell>
          <cell r="AH186">
            <v>657700</v>
          </cell>
          <cell r="AI186" t="str">
            <v xml:space="preserve">    －</v>
          </cell>
          <cell r="BI186" t="str">
            <v xml:space="preserve">       計</v>
          </cell>
          <cell r="BL186" t="str">
            <v>－</v>
          </cell>
          <cell r="BM186">
            <v>89400</v>
          </cell>
          <cell r="BN186" t="str">
            <v xml:space="preserve">    －</v>
          </cell>
          <cell r="BO186" t="str">
            <v>－</v>
          </cell>
          <cell r="BP186">
            <v>89400</v>
          </cell>
          <cell r="BQ186" t="str">
            <v xml:space="preserve">    －</v>
          </cell>
          <cell r="CQ186" t="str">
            <v xml:space="preserve">       計</v>
          </cell>
          <cell r="CT186" t="str">
            <v>－</v>
          </cell>
          <cell r="CU186">
            <v>568300</v>
          </cell>
          <cell r="CV186" t="str">
            <v xml:space="preserve">    －</v>
          </cell>
          <cell r="CW186" t="str">
            <v>－</v>
          </cell>
          <cell r="CX186">
            <v>568300</v>
          </cell>
          <cell r="CY186" t="str">
            <v xml:space="preserve">    －</v>
          </cell>
        </row>
        <row r="187">
          <cell r="Y187" t="str">
            <v>そ</v>
          </cell>
          <cell r="Z187" t="str">
            <v>情  報  連  絡  員</v>
          </cell>
          <cell r="AC187" t="str">
            <v>箇所</v>
          </cell>
          <cell r="AD187">
            <v>32</v>
          </cell>
          <cell r="AE187">
            <v>330200</v>
          </cell>
          <cell r="AF187">
            <v>10318.75</v>
          </cell>
          <cell r="AG187">
            <v>32</v>
          </cell>
          <cell r="AH187">
            <v>330200</v>
          </cell>
          <cell r="AI187">
            <v>10318.75</v>
          </cell>
          <cell r="BG187" t="str">
            <v>そ</v>
          </cell>
          <cell r="BH187" t="str">
            <v>情  報  連  絡  員</v>
          </cell>
          <cell r="BK187" t="str">
            <v>箇所</v>
          </cell>
          <cell r="BL187">
            <v>0</v>
          </cell>
          <cell r="BM187">
            <v>0</v>
          </cell>
          <cell r="BN187" t="e">
            <v>#DIV/0!</v>
          </cell>
          <cell r="BO187">
            <v>0</v>
          </cell>
          <cell r="BP187">
            <v>0</v>
          </cell>
          <cell r="BQ187" t="e">
            <v>#DIV/0!</v>
          </cell>
          <cell r="CO187" t="str">
            <v>そ</v>
          </cell>
          <cell r="CP187" t="str">
            <v>情  報  連  絡  員</v>
          </cell>
          <cell r="CS187" t="str">
            <v>箇所</v>
          </cell>
          <cell r="CT187">
            <v>32</v>
          </cell>
          <cell r="CU187">
            <v>330200</v>
          </cell>
          <cell r="CV187">
            <v>10318.75</v>
          </cell>
          <cell r="CW187">
            <v>32</v>
          </cell>
          <cell r="CX187">
            <v>330200</v>
          </cell>
          <cell r="CY187">
            <v>10318.75</v>
          </cell>
        </row>
        <row r="188">
          <cell r="Z188" t="str">
            <v>ﾄﾝﾈﾙ管理業務委託</v>
          </cell>
          <cell r="AC188" t="str">
            <v>箇所</v>
          </cell>
          <cell r="AD188">
            <v>0</v>
          </cell>
          <cell r="AE188">
            <v>0</v>
          </cell>
          <cell r="AF188" t="e">
            <v>#DIV/0!</v>
          </cell>
          <cell r="AG188">
            <v>0</v>
          </cell>
          <cell r="AH188">
            <v>0</v>
          </cell>
          <cell r="AI188" t="e">
            <v>#DIV/0!</v>
          </cell>
          <cell r="AJ188" t="str">
            <v>トンネル名</v>
          </cell>
          <cell r="BH188" t="str">
            <v>ﾄﾝﾈﾙ管理業務委託</v>
          </cell>
          <cell r="BK188" t="str">
            <v>箇所</v>
          </cell>
          <cell r="BM188">
            <v>0</v>
          </cell>
          <cell r="BP188">
            <v>0</v>
          </cell>
          <cell r="BR188" t="str">
            <v>トンネル名</v>
          </cell>
          <cell r="CP188" t="str">
            <v>ﾄﾝﾈﾙ管理業務委託</v>
          </cell>
          <cell r="CS188" t="str">
            <v>箇所</v>
          </cell>
          <cell r="CU188">
            <v>0</v>
          </cell>
          <cell r="CX188">
            <v>0</v>
          </cell>
          <cell r="CZ188" t="str">
            <v>トンネル名</v>
          </cell>
        </row>
        <row r="189">
          <cell r="Y189" t="str">
            <v>の</v>
          </cell>
          <cell r="Z189" t="str">
            <v>出 張 所 諸 経 費</v>
          </cell>
          <cell r="AC189" t="str">
            <v>箇所</v>
          </cell>
          <cell r="AD189">
            <v>66</v>
          </cell>
          <cell r="AE189">
            <v>706000</v>
          </cell>
          <cell r="AF189">
            <v>10696.969696969696</v>
          </cell>
          <cell r="AG189">
            <v>66</v>
          </cell>
          <cell r="AH189">
            <v>706000</v>
          </cell>
          <cell r="AI189">
            <v>10696.969696969696</v>
          </cell>
          <cell r="BG189" t="str">
            <v>の</v>
          </cell>
          <cell r="BH189" t="str">
            <v>出 張 所 諸 経 費</v>
          </cell>
          <cell r="BK189" t="str">
            <v>箇所</v>
          </cell>
          <cell r="BL189">
            <v>49</v>
          </cell>
          <cell r="BM189">
            <v>510700</v>
          </cell>
          <cell r="BN189">
            <v>10422.448979591836</v>
          </cell>
          <cell r="BO189">
            <v>49</v>
          </cell>
          <cell r="BP189">
            <v>510700</v>
          </cell>
          <cell r="BQ189">
            <v>10422.448979591836</v>
          </cell>
          <cell r="CO189" t="str">
            <v>の</v>
          </cell>
          <cell r="CP189" t="str">
            <v>出 張 所 諸 経 費</v>
          </cell>
          <cell r="CS189" t="str">
            <v>箇所</v>
          </cell>
          <cell r="CT189">
            <v>17</v>
          </cell>
          <cell r="CU189">
            <v>195300</v>
          </cell>
          <cell r="CV189">
            <v>11488.235294117647</v>
          </cell>
          <cell r="CW189">
            <v>17</v>
          </cell>
          <cell r="CX189">
            <v>195300</v>
          </cell>
          <cell r="CY189">
            <v>11488.235294117647</v>
          </cell>
        </row>
        <row r="190">
          <cell r="X190" t="str">
            <v>の</v>
          </cell>
          <cell r="Z190" t="str">
            <v>そ      の      他</v>
          </cell>
          <cell r="AC190" t="str">
            <v>式</v>
          </cell>
          <cell r="AD190" t="str">
            <v>－</v>
          </cell>
          <cell r="AE190">
            <v>5117500</v>
          </cell>
          <cell r="AF190" t="str">
            <v xml:space="preserve">    －</v>
          </cell>
          <cell r="AG190" t="str">
            <v>－</v>
          </cell>
          <cell r="AH190">
            <v>5117500</v>
          </cell>
          <cell r="AI190" t="str">
            <v xml:space="preserve">    －</v>
          </cell>
          <cell r="AJ190" t="str">
            <v>主な内容</v>
          </cell>
          <cell r="BF190" t="str">
            <v>の</v>
          </cell>
          <cell r="BH190" t="str">
            <v>そ      の      他</v>
          </cell>
          <cell r="BK190" t="str">
            <v>式</v>
          </cell>
          <cell r="BL190" t="str">
            <v>－</v>
          </cell>
          <cell r="BM190">
            <v>2890400</v>
          </cell>
          <cell r="BN190" t="str">
            <v xml:space="preserve">    －</v>
          </cell>
          <cell r="BO190" t="str">
            <v>－</v>
          </cell>
          <cell r="BP190">
            <v>2890400</v>
          </cell>
          <cell r="BQ190" t="str">
            <v xml:space="preserve">    －</v>
          </cell>
          <cell r="BR190" t="str">
            <v>主な内容</v>
          </cell>
          <cell r="CN190" t="str">
            <v>の</v>
          </cell>
          <cell r="CP190" t="str">
            <v>そ      の      他</v>
          </cell>
          <cell r="CS190" t="str">
            <v>式</v>
          </cell>
          <cell r="CT190" t="str">
            <v>－</v>
          </cell>
          <cell r="CU190">
            <v>2227100</v>
          </cell>
          <cell r="CV190" t="str">
            <v xml:space="preserve">    －</v>
          </cell>
          <cell r="CW190" t="str">
            <v>－</v>
          </cell>
          <cell r="CX190">
            <v>2227100</v>
          </cell>
          <cell r="CY190" t="str">
            <v xml:space="preserve">    －</v>
          </cell>
          <cell r="CZ190" t="str">
            <v>主な内容</v>
          </cell>
        </row>
        <row r="191">
          <cell r="Y191" t="str">
            <v>他</v>
          </cell>
          <cell r="Z191" t="str">
            <v xml:space="preserve">        計</v>
          </cell>
          <cell r="AD191" t="str">
            <v>－</v>
          </cell>
          <cell r="AE191">
            <v>6811400</v>
          </cell>
          <cell r="AF191" t="str">
            <v xml:space="preserve">    －</v>
          </cell>
          <cell r="AG191" t="str">
            <v>－</v>
          </cell>
          <cell r="AH191">
            <v>6811400</v>
          </cell>
          <cell r="AI191" t="str">
            <v xml:space="preserve">    －</v>
          </cell>
          <cell r="BG191" t="str">
            <v>他</v>
          </cell>
          <cell r="BH191" t="str">
            <v xml:space="preserve">        計</v>
          </cell>
          <cell r="BL191" t="str">
            <v>－</v>
          </cell>
          <cell r="BM191">
            <v>3490500</v>
          </cell>
          <cell r="BN191" t="str">
            <v xml:space="preserve">    －</v>
          </cell>
          <cell r="BO191" t="str">
            <v>－</v>
          </cell>
          <cell r="BP191">
            <v>3490500</v>
          </cell>
          <cell r="BQ191" t="str">
            <v xml:space="preserve">    －</v>
          </cell>
          <cell r="CO191" t="str">
            <v>他</v>
          </cell>
          <cell r="CP191" t="str">
            <v xml:space="preserve">        計</v>
          </cell>
          <cell r="CT191" t="str">
            <v>－</v>
          </cell>
          <cell r="CU191">
            <v>3320900</v>
          </cell>
          <cell r="CV191" t="str">
            <v xml:space="preserve">    －</v>
          </cell>
          <cell r="CW191" t="str">
            <v>－</v>
          </cell>
          <cell r="CX191">
            <v>3320900</v>
          </cell>
          <cell r="CY191" t="str">
            <v xml:space="preserve">    －</v>
          </cell>
        </row>
        <row r="192">
          <cell r="Y192" t="str">
            <v>防</v>
          </cell>
          <cell r="Z192" t="str">
            <v>点      検      分</v>
          </cell>
          <cell r="AC192" t="str">
            <v>箇所</v>
          </cell>
          <cell r="AD192">
            <v>25</v>
          </cell>
          <cell r="AE192">
            <v>111800</v>
          </cell>
          <cell r="AF192">
            <v>4472</v>
          </cell>
          <cell r="AG192">
            <v>25</v>
          </cell>
          <cell r="AH192">
            <v>111800</v>
          </cell>
          <cell r="AJ192" t="str">
            <v xml:space="preserve"> 残  0  , 箇所 Ｃ＝ 0</v>
          </cell>
          <cell r="BG192" t="str">
            <v>防</v>
          </cell>
          <cell r="BH192" t="str">
            <v>点      検      分</v>
          </cell>
          <cell r="BK192" t="str">
            <v>箇所</v>
          </cell>
          <cell r="BL192">
            <v>0</v>
          </cell>
          <cell r="BM192">
            <v>0</v>
          </cell>
          <cell r="BN192" t="e">
            <v>#DIV/0!</v>
          </cell>
          <cell r="BO192">
            <v>0</v>
          </cell>
          <cell r="BP192">
            <v>0</v>
          </cell>
          <cell r="BR192" t="str">
            <v xml:space="preserve"> 残  0  , 箇所 Ｃ＝ 0</v>
          </cell>
          <cell r="CO192" t="str">
            <v>防</v>
          </cell>
          <cell r="CP192" t="str">
            <v>点      検      分</v>
          </cell>
          <cell r="CS192" t="str">
            <v>箇所</v>
          </cell>
          <cell r="CT192">
            <v>25</v>
          </cell>
          <cell r="CU192">
            <v>111800</v>
          </cell>
          <cell r="CV192">
            <v>4472</v>
          </cell>
          <cell r="CW192">
            <v>25</v>
          </cell>
          <cell r="CX192">
            <v>111800</v>
          </cell>
          <cell r="CZ192" t="str">
            <v xml:space="preserve"> 残  0  , 箇所 Ｃ＝ 0</v>
          </cell>
        </row>
        <row r="193">
          <cell r="Z193" t="str">
            <v>点   検   以   外</v>
          </cell>
          <cell r="AC193" t="str">
            <v>箇所</v>
          </cell>
          <cell r="AD193">
            <v>11</v>
          </cell>
          <cell r="AE193">
            <v>108900</v>
          </cell>
          <cell r="AF193">
            <v>9900</v>
          </cell>
          <cell r="AG193">
            <v>11</v>
          </cell>
          <cell r="AH193">
            <v>108900</v>
          </cell>
          <cell r="BH193" t="str">
            <v>点   検   以   外</v>
          </cell>
          <cell r="BK193" t="str">
            <v>箇所</v>
          </cell>
          <cell r="BL193">
            <v>0</v>
          </cell>
          <cell r="BM193">
            <v>0</v>
          </cell>
          <cell r="BN193" t="e">
            <v>#DIV/0!</v>
          </cell>
          <cell r="BO193">
            <v>0</v>
          </cell>
          <cell r="BP193">
            <v>0</v>
          </cell>
          <cell r="CP193" t="str">
            <v>点   検   以   外</v>
          </cell>
          <cell r="CS193" t="str">
            <v>箇所</v>
          </cell>
          <cell r="CT193">
            <v>11</v>
          </cell>
          <cell r="CU193">
            <v>108900</v>
          </cell>
          <cell r="CV193">
            <v>9900</v>
          </cell>
          <cell r="CW193">
            <v>11</v>
          </cell>
          <cell r="CX193">
            <v>108900</v>
          </cell>
        </row>
        <row r="194">
          <cell r="Y194" t="str">
            <v>災</v>
          </cell>
          <cell r="Z194" t="str">
            <v xml:space="preserve">        計</v>
          </cell>
          <cell r="AC194" t="str">
            <v>箇所</v>
          </cell>
          <cell r="AD194">
            <v>36</v>
          </cell>
          <cell r="AE194">
            <v>220700</v>
          </cell>
          <cell r="AF194">
            <v>6130.5555555555557</v>
          </cell>
          <cell r="AG194">
            <v>36</v>
          </cell>
          <cell r="AH194">
            <v>220700</v>
          </cell>
          <cell r="BG194" t="str">
            <v>災</v>
          </cell>
          <cell r="BH194" t="str">
            <v xml:space="preserve">        計</v>
          </cell>
          <cell r="BK194" t="str">
            <v>箇所</v>
          </cell>
          <cell r="BL194">
            <v>0</v>
          </cell>
          <cell r="BM194">
            <v>0</v>
          </cell>
          <cell r="BN194" t="e">
            <v>#DIV/0!</v>
          </cell>
          <cell r="BO194">
            <v>0</v>
          </cell>
          <cell r="BP194">
            <v>0</v>
          </cell>
          <cell r="CO194" t="str">
            <v>災</v>
          </cell>
          <cell r="CP194" t="str">
            <v xml:space="preserve">        計</v>
          </cell>
          <cell r="CS194" t="str">
            <v>箇所</v>
          </cell>
          <cell r="CT194">
            <v>36</v>
          </cell>
          <cell r="CU194">
            <v>220700</v>
          </cell>
          <cell r="CV194">
            <v>6130.5555555555557</v>
          </cell>
          <cell r="CW194">
            <v>36</v>
          </cell>
          <cell r="CX194">
            <v>220700</v>
          </cell>
        </row>
        <row r="195">
          <cell r="Z195" t="str">
            <v>災   害   復   旧</v>
          </cell>
          <cell r="AC195" t="str">
            <v>箇所</v>
          </cell>
          <cell r="AD195">
            <v>0</v>
          </cell>
          <cell r="AE195">
            <v>6000</v>
          </cell>
          <cell r="AF195" t="e">
            <v>#DIV/0!</v>
          </cell>
          <cell r="AG195">
            <v>0</v>
          </cell>
          <cell r="AH195">
            <v>291000</v>
          </cell>
          <cell r="AI195" t="e">
            <v>#DIV/0!</v>
          </cell>
          <cell r="BH195" t="str">
            <v>災   害   復   旧</v>
          </cell>
          <cell r="BK195" t="str">
            <v>箇所</v>
          </cell>
          <cell r="BM195">
            <v>6000</v>
          </cell>
          <cell r="BP195">
            <v>6000</v>
          </cell>
          <cell r="CP195" t="str">
            <v>災   害   復   旧</v>
          </cell>
          <cell r="CS195" t="str">
            <v>箇所</v>
          </cell>
          <cell r="CU195">
            <v>0</v>
          </cell>
          <cell r="CX195">
            <v>285000</v>
          </cell>
        </row>
        <row r="196">
          <cell r="Y196" t="str">
            <v>災</v>
          </cell>
          <cell r="AC196" t="str">
            <v>出張</v>
          </cell>
          <cell r="AE196">
            <v>0</v>
          </cell>
          <cell r="AH196">
            <v>0</v>
          </cell>
          <cell r="BG196" t="str">
            <v>災</v>
          </cell>
          <cell r="BK196" t="str">
            <v>出張</v>
          </cell>
          <cell r="BM196">
            <v>0</v>
          </cell>
          <cell r="BP196">
            <v>0</v>
          </cell>
          <cell r="CO196" t="str">
            <v>災</v>
          </cell>
          <cell r="CS196" t="str">
            <v>出張</v>
          </cell>
          <cell r="CU196">
            <v>0</v>
          </cell>
          <cell r="CX196">
            <v>0</v>
          </cell>
        </row>
        <row r="197">
          <cell r="X197" t="str">
            <v>他</v>
          </cell>
          <cell r="Z197" t="str">
            <v>応  急  処  理  費</v>
          </cell>
          <cell r="AC197" t="str">
            <v xml:space="preserve"> 所</v>
          </cell>
          <cell r="AD197">
            <v>75</v>
          </cell>
          <cell r="AE197">
            <v>281600</v>
          </cell>
          <cell r="AG197">
            <v>75</v>
          </cell>
          <cell r="AH197">
            <v>316600</v>
          </cell>
          <cell r="BF197" t="str">
            <v>他</v>
          </cell>
          <cell r="BH197" t="str">
            <v>応  急  処  理  費</v>
          </cell>
          <cell r="BK197" t="str">
            <v xml:space="preserve"> 所</v>
          </cell>
          <cell r="BL197">
            <v>41</v>
          </cell>
          <cell r="BM197">
            <v>38100</v>
          </cell>
          <cell r="BO197">
            <v>41</v>
          </cell>
          <cell r="BP197">
            <v>38100</v>
          </cell>
          <cell r="CN197" t="str">
            <v>他</v>
          </cell>
          <cell r="CP197" t="str">
            <v>応  急  処  理  費</v>
          </cell>
          <cell r="CS197" t="str">
            <v xml:space="preserve"> 所</v>
          </cell>
          <cell r="CT197">
            <v>34</v>
          </cell>
          <cell r="CU197">
            <v>243500</v>
          </cell>
          <cell r="CW197">
            <v>34</v>
          </cell>
          <cell r="CX197">
            <v>278500</v>
          </cell>
        </row>
        <row r="198">
          <cell r="Y198" t="str">
            <v>害</v>
          </cell>
          <cell r="AE198">
            <v>0</v>
          </cell>
          <cell r="AH198">
            <v>0</v>
          </cell>
          <cell r="BG198" t="str">
            <v>害</v>
          </cell>
          <cell r="BM198">
            <v>0</v>
          </cell>
          <cell r="BP198">
            <v>0</v>
          </cell>
          <cell r="CO198" t="str">
            <v>害</v>
          </cell>
          <cell r="CU198">
            <v>0</v>
          </cell>
          <cell r="CX198">
            <v>0</v>
          </cell>
        </row>
        <row r="199">
          <cell r="Z199" t="str">
            <v xml:space="preserve">        計</v>
          </cell>
          <cell r="AD199" t="str">
            <v>－</v>
          </cell>
          <cell r="AE199">
            <v>287600</v>
          </cell>
          <cell r="AF199" t="str">
            <v xml:space="preserve">    －</v>
          </cell>
          <cell r="AG199" t="str">
            <v>－</v>
          </cell>
          <cell r="AH199">
            <v>607600</v>
          </cell>
          <cell r="AI199" t="str">
            <v xml:space="preserve">    －</v>
          </cell>
          <cell r="BH199" t="str">
            <v xml:space="preserve">        計</v>
          </cell>
          <cell r="BL199" t="str">
            <v>－</v>
          </cell>
          <cell r="BM199">
            <v>44100</v>
          </cell>
          <cell r="BN199" t="str">
            <v xml:space="preserve">    －</v>
          </cell>
          <cell r="BO199" t="str">
            <v>－</v>
          </cell>
          <cell r="BP199">
            <v>44100</v>
          </cell>
          <cell r="BQ199" t="str">
            <v xml:space="preserve">    －</v>
          </cell>
          <cell r="CP199" t="str">
            <v xml:space="preserve">        計</v>
          </cell>
          <cell r="CT199" t="str">
            <v>－</v>
          </cell>
          <cell r="CU199">
            <v>243500</v>
          </cell>
          <cell r="CV199" t="str">
            <v xml:space="preserve">    －</v>
          </cell>
          <cell r="CW199" t="str">
            <v>－</v>
          </cell>
          <cell r="CX199">
            <v>563500</v>
          </cell>
          <cell r="CY199" t="str">
            <v xml:space="preserve">    －</v>
          </cell>
        </row>
        <row r="200">
          <cell r="AE200">
            <v>0</v>
          </cell>
          <cell r="AH200">
            <v>0</v>
          </cell>
          <cell r="BM200">
            <v>0</v>
          </cell>
          <cell r="BP200">
            <v>0</v>
          </cell>
          <cell r="CU200">
            <v>0</v>
          </cell>
          <cell r="CX200">
            <v>0</v>
          </cell>
        </row>
        <row r="201">
          <cell r="Y201" t="str">
            <v xml:space="preserve">    合         計</v>
          </cell>
          <cell r="AD201" t="str">
            <v>－</v>
          </cell>
          <cell r="AE201">
            <v>7319700</v>
          </cell>
          <cell r="AF201" t="str">
            <v xml:space="preserve">    －</v>
          </cell>
          <cell r="AG201" t="str">
            <v>－</v>
          </cell>
          <cell r="AH201">
            <v>7639700</v>
          </cell>
          <cell r="AI201" t="str">
            <v xml:space="preserve">    －</v>
          </cell>
          <cell r="BG201" t="str">
            <v xml:space="preserve">    合         計</v>
          </cell>
          <cell r="BL201" t="str">
            <v>－</v>
          </cell>
          <cell r="BM201">
            <v>3534600</v>
          </cell>
          <cell r="BN201" t="str">
            <v xml:space="preserve">    －</v>
          </cell>
          <cell r="BO201" t="str">
            <v>－</v>
          </cell>
          <cell r="BP201">
            <v>3534600</v>
          </cell>
          <cell r="BQ201" t="str">
            <v xml:space="preserve">    －</v>
          </cell>
          <cell r="CO201" t="str">
            <v xml:space="preserve">    合         計</v>
          </cell>
          <cell r="CT201" t="str">
            <v>－</v>
          </cell>
          <cell r="CU201">
            <v>3785100</v>
          </cell>
          <cell r="CV201" t="str">
            <v xml:space="preserve">    －</v>
          </cell>
          <cell r="CW201" t="str">
            <v>－</v>
          </cell>
          <cell r="CX201">
            <v>4105100</v>
          </cell>
          <cell r="CY201" t="str">
            <v xml:space="preserve">    －</v>
          </cell>
        </row>
        <row r="202">
          <cell r="AE202">
            <v>0</v>
          </cell>
          <cell r="AH202">
            <v>0</v>
          </cell>
          <cell r="BM202">
            <v>0</v>
          </cell>
          <cell r="BP202">
            <v>0</v>
          </cell>
          <cell r="CU202">
            <v>0</v>
          </cell>
          <cell r="CX202">
            <v>0</v>
          </cell>
        </row>
        <row r="203">
          <cell r="X203" t="str">
            <v xml:space="preserve">     合　　　　　計</v>
          </cell>
          <cell r="AD203" t="str">
            <v>－</v>
          </cell>
          <cell r="AE203">
            <v>25001100</v>
          </cell>
          <cell r="AF203" t="str">
            <v xml:space="preserve">    －</v>
          </cell>
          <cell r="AG203" t="str">
            <v>－</v>
          </cell>
          <cell r="AH203">
            <v>25236940</v>
          </cell>
          <cell r="AI203" t="str">
            <v xml:space="preserve">    －</v>
          </cell>
          <cell r="BF203" t="str">
            <v xml:space="preserve">     合　　　　　計</v>
          </cell>
          <cell r="BL203" t="str">
            <v>－</v>
          </cell>
          <cell r="BM203">
            <v>5338600</v>
          </cell>
          <cell r="BN203" t="str">
            <v xml:space="preserve">    －</v>
          </cell>
          <cell r="BO203" t="str">
            <v>－</v>
          </cell>
          <cell r="BP203">
            <v>5338600</v>
          </cell>
          <cell r="BQ203" t="str">
            <v xml:space="preserve">    －</v>
          </cell>
          <cell r="CN203" t="str">
            <v xml:space="preserve">     合　　　　　計</v>
          </cell>
          <cell r="CT203" t="str">
            <v>－</v>
          </cell>
          <cell r="CU203">
            <v>19662500</v>
          </cell>
          <cell r="CV203" t="str">
            <v xml:space="preserve">    －</v>
          </cell>
          <cell r="CW203" t="str">
            <v>－</v>
          </cell>
          <cell r="CX203">
            <v>19898340</v>
          </cell>
          <cell r="CY203" t="str">
            <v xml:space="preserve">    －</v>
          </cell>
        </row>
        <row r="204">
          <cell r="X204" t="str">
            <v>上段は、保留分で外数。</v>
          </cell>
          <cell r="AE204">
            <v>25001100</v>
          </cell>
          <cell r="AH204">
            <v>25236940</v>
          </cell>
          <cell r="BF204" t="str">
            <v>上段は、保留分で外数。</v>
          </cell>
          <cell r="BM204">
            <v>5338600</v>
          </cell>
          <cell r="BP204">
            <v>5338600</v>
          </cell>
          <cell r="CN204" t="str">
            <v>上段は、保留分で外数。</v>
          </cell>
          <cell r="CU204">
            <v>19662500</v>
          </cell>
          <cell r="CX204">
            <v>19898340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1部局配分"/>
      <sheetName val="事務所"/>
      <sheetName val="路線別"/>
      <sheetName val="総括表"/>
      <sheetName val="庁説明"/>
      <sheetName val="省説明"/>
      <sheetName val="雪総括"/>
      <sheetName val="雪様式4"/>
      <sheetName val="省資料"/>
      <sheetName val="維震災"/>
      <sheetName val="雪改修"/>
      <sheetName val="資料１３"/>
      <sheetName val="維45提"/>
      <sheetName val="除雪ST"/>
      <sheetName val="雪寒一覧"/>
      <sheetName val="雪箇所調書"/>
      <sheetName val="凍箇所調書"/>
      <sheetName val="資料１１"/>
      <sheetName val="資料１３ (2)"/>
      <sheetName val="資料１４"/>
      <sheetName val="様式-Ｄ"/>
      <sheetName val="維45部"/>
      <sheetName val="基礎維持"/>
      <sheetName val="コード"/>
      <sheetName val="JK用"/>
    </sheetNames>
    <sheetDataSet>
      <sheetData sheetId="0"/>
      <sheetData sheetId="1"/>
      <sheetData sheetId="2">
        <row r="92">
          <cell r="E92">
            <v>1164500</v>
          </cell>
          <cell r="F92">
            <v>166000</v>
          </cell>
          <cell r="H92">
            <v>555000</v>
          </cell>
          <cell r="I92">
            <v>155800</v>
          </cell>
          <cell r="K92">
            <v>185300</v>
          </cell>
          <cell r="M92">
            <v>0</v>
          </cell>
        </row>
        <row r="93">
          <cell r="E93">
            <v>94300</v>
          </cell>
          <cell r="F93">
            <v>0</v>
          </cell>
          <cell r="H93">
            <v>0</v>
          </cell>
          <cell r="I93">
            <v>6900</v>
          </cell>
          <cell r="K93">
            <v>13200</v>
          </cell>
          <cell r="M93">
            <v>0</v>
          </cell>
        </row>
        <row r="94">
          <cell r="E94">
            <v>594600</v>
          </cell>
          <cell r="F94">
            <v>122000</v>
          </cell>
          <cell r="H94">
            <v>160000</v>
          </cell>
          <cell r="I94">
            <v>47200</v>
          </cell>
          <cell r="K94">
            <v>115500</v>
          </cell>
          <cell r="M94">
            <v>100000</v>
          </cell>
        </row>
        <row r="95">
          <cell r="E95">
            <v>986000</v>
          </cell>
          <cell r="F95">
            <v>853000</v>
          </cell>
          <cell r="H95">
            <v>210000</v>
          </cell>
          <cell r="I95">
            <v>155000</v>
          </cell>
          <cell r="K95">
            <v>154500</v>
          </cell>
          <cell r="M95">
            <v>0</v>
          </cell>
        </row>
        <row r="96">
          <cell r="E96">
            <v>570700</v>
          </cell>
          <cell r="F96">
            <v>1173000</v>
          </cell>
          <cell r="H96">
            <v>0</v>
          </cell>
          <cell r="I96">
            <v>63600</v>
          </cell>
          <cell r="K96">
            <v>94200</v>
          </cell>
          <cell r="M96">
            <v>720000</v>
          </cell>
        </row>
        <row r="97">
          <cell r="E97">
            <v>234500</v>
          </cell>
          <cell r="F97">
            <v>47000</v>
          </cell>
          <cell r="H97">
            <v>98000</v>
          </cell>
          <cell r="I97">
            <v>24300</v>
          </cell>
          <cell r="K97">
            <v>42900</v>
          </cell>
          <cell r="M97">
            <v>0</v>
          </cell>
        </row>
        <row r="98">
          <cell r="E98">
            <v>221800</v>
          </cell>
          <cell r="F98">
            <v>153000</v>
          </cell>
          <cell r="H98">
            <v>0</v>
          </cell>
          <cell r="I98">
            <v>11400</v>
          </cell>
          <cell r="K98">
            <v>50200</v>
          </cell>
          <cell r="L98">
            <v>30000</v>
          </cell>
          <cell r="M98">
            <v>0</v>
          </cell>
        </row>
        <row r="99">
          <cell r="E99">
            <v>910500</v>
          </cell>
          <cell r="F99">
            <v>467000</v>
          </cell>
          <cell r="H99">
            <v>85000</v>
          </cell>
          <cell r="I99">
            <v>65600</v>
          </cell>
          <cell r="K99">
            <v>97400</v>
          </cell>
          <cell r="M99">
            <v>0</v>
          </cell>
        </row>
        <row r="100">
          <cell r="E100">
            <v>63100</v>
          </cell>
          <cell r="F100">
            <v>0</v>
          </cell>
          <cell r="H100">
            <v>20000</v>
          </cell>
          <cell r="I100">
            <v>1200</v>
          </cell>
          <cell r="K100">
            <v>6800</v>
          </cell>
          <cell r="M10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説明"/>
      <sheetName val="区間DB"/>
      <sheetName val="箇所DB"/>
      <sheetName val="グラフ"/>
      <sheetName val="全体展開"/>
      <sheetName val="部局グラフ"/>
      <sheetName val="残事業費 (改)"/>
      <sheetName val="残事業費"/>
      <sheetName val="リスト"/>
      <sheetName val="work_area"/>
      <sheetName val="路線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X7" t="str">
            <v>交通円滑化</v>
          </cell>
        </row>
        <row r="8">
          <cell r="X8" t="str">
            <v>地域連携</v>
          </cell>
        </row>
        <row r="9">
          <cell r="X9" t="str">
            <v>交通連携</v>
          </cell>
        </row>
        <row r="10">
          <cell r="X10" t="str">
            <v>沿道環境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箇所表（施策編）"/>
      <sheetName val="（予算編）"/>
      <sheetName val="沿環"/>
      <sheetName val="結節点"/>
      <sheetName val="→"/>
      <sheetName val="→以下リンク"/>
      <sheetName val="H22概算練習JK総括表"/>
      <sheetName val="県別・地整別（本番）"/>
      <sheetName val="改築計（事業費）"/>
      <sheetName val="提出様式→"/>
      <sheetName val="直轄改築（地環課用）"/>
      <sheetName val="経調1係"/>
      <sheetName val="経調2係"/>
      <sheetName val="経調3係"/>
      <sheetName val="①防対室"/>
      <sheetName val="②保全室"/>
      <sheetName val="地環課"/>
      <sheetName val="交安室"/>
      <sheetName val="環調室"/>
      <sheetName val="地調室"/>
      <sheetName val="路政課"/>
      <sheetName val="省白パン用"/>
      <sheetName val="歩道"/>
      <sheetName val="生活幹線道路"/>
      <sheetName val="09-7.H22概算見直し箇所表【091014】"/>
      <sheetName val="sheet2"/>
      <sheetName val="リスト"/>
      <sheetName val="改築（改築入力）＋沿環・結節点"/>
    </sheetNames>
    <sheetDataSet>
      <sheetData sheetId="0">
        <row r="21">
          <cell r="Y21" t="str">
            <v>B</v>
          </cell>
          <cell r="Z21" t="str">
            <v>高規格</v>
          </cell>
          <cell r="AA21" t="str">
            <v>高規格</v>
          </cell>
          <cell r="AK21" t="e">
            <v>#REF!</v>
          </cell>
          <cell r="BI21">
            <v>2</v>
          </cell>
          <cell r="BT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1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0</v>
          </cell>
          <cell r="EK21" t="e">
            <v>#REF!</v>
          </cell>
          <cell r="EL21" t="e">
            <v>#REF!</v>
          </cell>
          <cell r="EM21" t="e">
            <v>#REF!</v>
          </cell>
          <cell r="EO21">
            <v>0</v>
          </cell>
          <cell r="EP21">
            <v>1</v>
          </cell>
          <cell r="EQ21">
            <v>0</v>
          </cell>
          <cell r="FA21">
            <v>0</v>
          </cell>
          <cell r="FB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O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 t="e">
            <v>#REF!</v>
          </cell>
          <cell r="FZ21">
            <v>0</v>
          </cell>
          <cell r="GB21">
            <v>1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 t="e">
            <v>#REF!</v>
          </cell>
          <cell r="GH21" t="e">
            <v>#REF!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 t="e">
            <v>#REF!</v>
          </cell>
          <cell r="GN21">
            <v>0</v>
          </cell>
          <cell r="GO21">
            <v>0</v>
          </cell>
          <cell r="GP21">
            <v>0</v>
          </cell>
        </row>
        <row r="22">
          <cell r="Y22" t="str">
            <v>B</v>
          </cell>
          <cell r="Z22" t="str">
            <v>高規格</v>
          </cell>
          <cell r="AA22" t="str">
            <v>高規格</v>
          </cell>
          <cell r="AK22" t="e">
            <v>#REF!</v>
          </cell>
          <cell r="BI22">
            <v>2</v>
          </cell>
          <cell r="BT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1</v>
          </cell>
          <cell r="EF22">
            <v>0</v>
          </cell>
          <cell r="EG22">
            <v>1</v>
          </cell>
          <cell r="EH22">
            <v>0</v>
          </cell>
          <cell r="EI22">
            <v>1</v>
          </cell>
          <cell r="EJ22">
            <v>0</v>
          </cell>
          <cell r="EK22" t="e">
            <v>#REF!</v>
          </cell>
          <cell r="EL22" t="e">
            <v>#REF!</v>
          </cell>
          <cell r="EM22" t="e">
            <v>#REF!</v>
          </cell>
          <cell r="EO22">
            <v>0</v>
          </cell>
          <cell r="EP22">
            <v>0</v>
          </cell>
          <cell r="EQ22">
            <v>0</v>
          </cell>
          <cell r="FA22">
            <v>0</v>
          </cell>
          <cell r="FB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O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 t="e">
            <v>#REF!</v>
          </cell>
          <cell r="FZ22">
            <v>0</v>
          </cell>
          <cell r="GB22">
            <v>1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 t="e">
            <v>#REF!</v>
          </cell>
          <cell r="GH22" t="e">
            <v>#REF!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 t="e">
            <v>#REF!</v>
          </cell>
          <cell r="GN22">
            <v>0</v>
          </cell>
          <cell r="GO22">
            <v>0</v>
          </cell>
          <cell r="GP22">
            <v>0</v>
          </cell>
        </row>
        <row r="23">
          <cell r="AK23" t="e">
            <v>#REF!</v>
          </cell>
          <cell r="BI23">
            <v>2</v>
          </cell>
          <cell r="BT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1</v>
          </cell>
          <cell r="EJ23">
            <v>0</v>
          </cell>
          <cell r="EK23" t="e">
            <v>#REF!</v>
          </cell>
          <cell r="EL23" t="e">
            <v>#REF!</v>
          </cell>
          <cell r="EM23" t="e">
            <v>#REF!</v>
          </cell>
          <cell r="EO23">
            <v>0</v>
          </cell>
          <cell r="EP23">
            <v>0</v>
          </cell>
          <cell r="EQ23">
            <v>0</v>
          </cell>
          <cell r="FA23">
            <v>0</v>
          </cell>
          <cell r="FB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1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O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 t="e">
            <v>#REF!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 t="e">
            <v>#REF!</v>
          </cell>
          <cell r="GH23" t="e">
            <v>#REF!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 t="e">
            <v>#REF!</v>
          </cell>
          <cell r="GN23">
            <v>0</v>
          </cell>
          <cell r="GO23">
            <v>0</v>
          </cell>
          <cell r="GP23">
            <v>0</v>
          </cell>
        </row>
        <row r="24">
          <cell r="Y24" t="str">
            <v>B</v>
          </cell>
          <cell r="Z24" t="str">
            <v>高規格</v>
          </cell>
          <cell r="AA24" t="str">
            <v>高規格</v>
          </cell>
          <cell r="AK24" t="e">
            <v>#REF!</v>
          </cell>
          <cell r="BI24">
            <v>2</v>
          </cell>
          <cell r="BT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1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0</v>
          </cell>
          <cell r="EK24" t="e">
            <v>#REF!</v>
          </cell>
          <cell r="EL24" t="e">
            <v>#REF!</v>
          </cell>
          <cell r="EM24" t="e">
            <v>#REF!</v>
          </cell>
          <cell r="EO24">
            <v>0</v>
          </cell>
          <cell r="EP24">
            <v>1</v>
          </cell>
          <cell r="EQ24">
            <v>0</v>
          </cell>
          <cell r="FA24">
            <v>0</v>
          </cell>
          <cell r="FB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O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1</v>
          </cell>
          <cell r="FX24" t="e">
            <v>#REF!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 t="e">
            <v>#REF!</v>
          </cell>
          <cell r="GH24" t="e">
            <v>#REF!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 t="e">
            <v>#REF!</v>
          </cell>
          <cell r="GN24">
            <v>0</v>
          </cell>
          <cell r="GO24">
            <v>0</v>
          </cell>
          <cell r="GP24">
            <v>0</v>
          </cell>
        </row>
        <row r="25">
          <cell r="Y25" t="str">
            <v>A'</v>
          </cell>
          <cell r="Z25" t="str">
            <v>高規格</v>
          </cell>
          <cell r="AA25" t="str">
            <v>高規格</v>
          </cell>
          <cell r="AK25" t="e">
            <v>#REF!</v>
          </cell>
          <cell r="BI25">
            <v>2</v>
          </cell>
          <cell r="BT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1</v>
          </cell>
          <cell r="EF25">
            <v>0</v>
          </cell>
          <cell r="EG25">
            <v>1</v>
          </cell>
          <cell r="EH25">
            <v>0</v>
          </cell>
          <cell r="EI25">
            <v>0</v>
          </cell>
          <cell r="EJ25">
            <v>0</v>
          </cell>
          <cell r="EK25" t="e">
            <v>#REF!</v>
          </cell>
          <cell r="EL25" t="e">
            <v>#REF!</v>
          </cell>
          <cell r="EM25" t="e">
            <v>#REF!</v>
          </cell>
          <cell r="EO25">
            <v>0</v>
          </cell>
          <cell r="EP25">
            <v>1</v>
          </cell>
          <cell r="EQ25">
            <v>0</v>
          </cell>
          <cell r="FA25">
            <v>0</v>
          </cell>
          <cell r="FB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O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 t="e">
            <v>#REF!</v>
          </cell>
          <cell r="FZ25">
            <v>0</v>
          </cell>
          <cell r="GB25">
            <v>1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 t="e">
            <v>#REF!</v>
          </cell>
          <cell r="GH25" t="e">
            <v>#REF!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 t="e">
            <v>#REF!</v>
          </cell>
          <cell r="GN25">
            <v>0</v>
          </cell>
          <cell r="GO25">
            <v>0</v>
          </cell>
          <cell r="GP25">
            <v>0</v>
          </cell>
        </row>
        <row r="26">
          <cell r="Y26" t="str">
            <v>A'</v>
          </cell>
          <cell r="Z26" t="str">
            <v>高規格</v>
          </cell>
          <cell r="AA26" t="str">
            <v>高規格</v>
          </cell>
          <cell r="AK26" t="e">
            <v>#REF!</v>
          </cell>
          <cell r="BI26">
            <v>2</v>
          </cell>
          <cell r="BT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1</v>
          </cell>
          <cell r="EF26">
            <v>0</v>
          </cell>
          <cell r="EG26">
            <v>1</v>
          </cell>
          <cell r="EH26">
            <v>0</v>
          </cell>
          <cell r="EI26">
            <v>0</v>
          </cell>
          <cell r="EJ26">
            <v>0</v>
          </cell>
          <cell r="EK26" t="e">
            <v>#REF!</v>
          </cell>
          <cell r="EL26" t="e">
            <v>#REF!</v>
          </cell>
          <cell r="EM26" t="e">
            <v>#REF!</v>
          </cell>
          <cell r="EO26">
            <v>0</v>
          </cell>
          <cell r="EP26">
            <v>1</v>
          </cell>
          <cell r="EQ26">
            <v>0</v>
          </cell>
          <cell r="FA26">
            <v>0</v>
          </cell>
          <cell r="FB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O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 t="e">
            <v>#REF!</v>
          </cell>
          <cell r="FZ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 t="e">
            <v>#REF!</v>
          </cell>
          <cell r="GH26" t="e">
            <v>#REF!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 t="e">
            <v>#REF!</v>
          </cell>
          <cell r="GN26">
            <v>0</v>
          </cell>
          <cell r="GO26">
            <v>0</v>
          </cell>
          <cell r="GP26">
            <v>0</v>
          </cell>
        </row>
        <row r="27">
          <cell r="Y27" t="str">
            <v>A'</v>
          </cell>
          <cell r="Z27" t="str">
            <v>高規格</v>
          </cell>
          <cell r="AA27" t="str">
            <v>高規格</v>
          </cell>
          <cell r="AK27" t="e">
            <v>#REF!</v>
          </cell>
          <cell r="BI27">
            <v>2</v>
          </cell>
          <cell r="BT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1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 t="e">
            <v>#REF!</v>
          </cell>
          <cell r="EL27" t="e">
            <v>#REF!</v>
          </cell>
          <cell r="EM27" t="e">
            <v>#REF!</v>
          </cell>
          <cell r="EO27">
            <v>0</v>
          </cell>
          <cell r="EP27">
            <v>1</v>
          </cell>
          <cell r="EQ27">
            <v>0</v>
          </cell>
          <cell r="FA27">
            <v>0</v>
          </cell>
          <cell r="FB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O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 t="e">
            <v>#REF!</v>
          </cell>
          <cell r="FZ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 t="e">
            <v>#REF!</v>
          </cell>
          <cell r="GH27" t="e">
            <v>#REF!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 t="e">
            <v>#REF!</v>
          </cell>
          <cell r="GN27">
            <v>0</v>
          </cell>
          <cell r="GO27">
            <v>0</v>
          </cell>
          <cell r="GP27">
            <v>0</v>
          </cell>
        </row>
        <row r="28">
          <cell r="Y28" t="str">
            <v>A'</v>
          </cell>
          <cell r="Z28" t="str">
            <v>高規格</v>
          </cell>
          <cell r="AK28" t="e">
            <v>#REF!</v>
          </cell>
          <cell r="BI28">
            <v>1</v>
          </cell>
          <cell r="BT28">
            <v>0.25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1</v>
          </cell>
          <cell r="EJ28">
            <v>0</v>
          </cell>
          <cell r="EK28" t="e">
            <v>#REF!</v>
          </cell>
          <cell r="EL28" t="e">
            <v>#REF!</v>
          </cell>
          <cell r="EM28" t="e">
            <v>#REF!</v>
          </cell>
          <cell r="EO28">
            <v>1</v>
          </cell>
          <cell r="EP28">
            <v>0</v>
          </cell>
          <cell r="EQ28">
            <v>0</v>
          </cell>
          <cell r="FA28">
            <v>0</v>
          </cell>
          <cell r="FB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O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 t="e">
            <v>#REF!</v>
          </cell>
          <cell r="FZ28">
            <v>1</v>
          </cell>
          <cell r="GB28">
            <v>1</v>
          </cell>
          <cell r="GC28">
            <v>1</v>
          </cell>
          <cell r="GD28">
            <v>0</v>
          </cell>
          <cell r="GE28">
            <v>0</v>
          </cell>
          <cell r="GF28">
            <v>1</v>
          </cell>
          <cell r="GG28" t="e">
            <v>#REF!</v>
          </cell>
          <cell r="GH28" t="e">
            <v>#REF!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 t="e">
            <v>#REF!</v>
          </cell>
          <cell r="GN28">
            <v>0</v>
          </cell>
          <cell r="GO28">
            <v>0</v>
          </cell>
          <cell r="GP28">
            <v>0</v>
          </cell>
        </row>
        <row r="29">
          <cell r="Y29" t="str">
            <v>A'</v>
          </cell>
          <cell r="Z29" t="str">
            <v>高規格</v>
          </cell>
          <cell r="AA29" t="str">
            <v>一般</v>
          </cell>
          <cell r="AK29" t="e">
            <v>#REF!</v>
          </cell>
          <cell r="BI29">
            <v>2</v>
          </cell>
          <cell r="BT29">
            <v>0.25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 t="e">
            <v>#REF!</v>
          </cell>
          <cell r="EL29" t="e">
            <v>#REF!</v>
          </cell>
          <cell r="EM29" t="e">
            <v>#REF!</v>
          </cell>
          <cell r="EO29">
            <v>0</v>
          </cell>
          <cell r="EP29">
            <v>1</v>
          </cell>
          <cell r="EQ29">
            <v>0</v>
          </cell>
          <cell r="FA29">
            <v>0</v>
          </cell>
          <cell r="FB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O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 t="e">
            <v>#REF!</v>
          </cell>
          <cell r="FZ29">
            <v>0</v>
          </cell>
          <cell r="GB29">
            <v>1</v>
          </cell>
          <cell r="GC29">
            <v>0</v>
          </cell>
          <cell r="GD29">
            <v>0</v>
          </cell>
          <cell r="GE29">
            <v>0</v>
          </cell>
          <cell r="GF29">
            <v>1</v>
          </cell>
          <cell r="GG29" t="e">
            <v>#REF!</v>
          </cell>
          <cell r="GH29" t="e">
            <v>#REF!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 t="e">
            <v>#REF!</v>
          </cell>
          <cell r="GN29">
            <v>0</v>
          </cell>
          <cell r="GO29">
            <v>0</v>
          </cell>
          <cell r="GP29">
            <v>0</v>
          </cell>
        </row>
        <row r="30">
          <cell r="Y30" t="str">
            <v>B</v>
          </cell>
          <cell r="Z30" t="str">
            <v>高規格</v>
          </cell>
          <cell r="AA30" t="str">
            <v>一般</v>
          </cell>
          <cell r="AK30" t="e">
            <v>#REF!</v>
          </cell>
          <cell r="BI30">
            <v>2</v>
          </cell>
          <cell r="BT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 t="e">
            <v>#REF!</v>
          </cell>
          <cell r="EL30" t="e">
            <v>#REF!</v>
          </cell>
          <cell r="EM30" t="e">
            <v>#REF!</v>
          </cell>
          <cell r="EO30">
            <v>0</v>
          </cell>
          <cell r="EP30">
            <v>1</v>
          </cell>
          <cell r="EQ30">
            <v>0</v>
          </cell>
          <cell r="FA30">
            <v>0</v>
          </cell>
          <cell r="FB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O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 t="e">
            <v>#REF!</v>
          </cell>
          <cell r="FZ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 t="e">
            <v>#REF!</v>
          </cell>
          <cell r="GH30" t="e">
            <v>#REF!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 t="e">
            <v>#REF!</v>
          </cell>
          <cell r="GN30">
            <v>0</v>
          </cell>
          <cell r="GO30">
            <v>0</v>
          </cell>
          <cell r="GP30">
            <v>0</v>
          </cell>
        </row>
        <row r="31">
          <cell r="Y31" t="str">
            <v>二次</v>
          </cell>
          <cell r="Z31" t="str">
            <v>一般</v>
          </cell>
          <cell r="AA31" t="str">
            <v>一般</v>
          </cell>
          <cell r="AK31" t="e">
            <v>#REF!</v>
          </cell>
          <cell r="BI31">
            <v>2</v>
          </cell>
          <cell r="BT31">
            <v>0.25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 t="e">
            <v>#REF!</v>
          </cell>
          <cell r="EL31" t="e">
            <v>#REF!</v>
          </cell>
          <cell r="EM31" t="e">
            <v>#REF!</v>
          </cell>
          <cell r="EO31">
            <v>0</v>
          </cell>
          <cell r="EP31">
            <v>0</v>
          </cell>
          <cell r="EQ31">
            <v>0</v>
          </cell>
          <cell r="FA31">
            <v>0</v>
          </cell>
          <cell r="FB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1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O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 t="e">
            <v>#REF!</v>
          </cell>
          <cell r="FZ31">
            <v>1</v>
          </cell>
          <cell r="GB31">
            <v>1</v>
          </cell>
          <cell r="GC31">
            <v>0</v>
          </cell>
          <cell r="GD31">
            <v>0</v>
          </cell>
          <cell r="GE31">
            <v>0</v>
          </cell>
          <cell r="GF31">
            <v>1</v>
          </cell>
          <cell r="GG31" t="e">
            <v>#REF!</v>
          </cell>
          <cell r="GH31" t="e">
            <v>#REF!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 t="e">
            <v>#REF!</v>
          </cell>
          <cell r="GN31">
            <v>0</v>
          </cell>
          <cell r="GO31">
            <v>0</v>
          </cell>
          <cell r="GP31">
            <v>0</v>
          </cell>
        </row>
        <row r="32">
          <cell r="Y32" t="str">
            <v>二次</v>
          </cell>
          <cell r="Z32" t="str">
            <v>一般</v>
          </cell>
          <cell r="AA32" t="str">
            <v>一般</v>
          </cell>
          <cell r="AK32" t="e">
            <v>#REF!</v>
          </cell>
          <cell r="BI32">
            <v>2</v>
          </cell>
          <cell r="BT32">
            <v>0.25</v>
          </cell>
          <cell r="DZ32">
            <v>1</v>
          </cell>
          <cell r="EA32">
            <v>0</v>
          </cell>
          <cell r="EB32">
            <v>1</v>
          </cell>
          <cell r="EC32">
            <v>0</v>
          </cell>
          <cell r="ED32">
            <v>0</v>
          </cell>
          <cell r="EF32">
            <v>0</v>
          </cell>
          <cell r="EG32">
            <v>1</v>
          </cell>
          <cell r="EH32">
            <v>0</v>
          </cell>
          <cell r="EI32">
            <v>0</v>
          </cell>
          <cell r="EJ32">
            <v>0</v>
          </cell>
          <cell r="EK32" t="e">
            <v>#REF!</v>
          </cell>
          <cell r="EL32" t="e">
            <v>#REF!</v>
          </cell>
          <cell r="EM32" t="e">
            <v>#REF!</v>
          </cell>
          <cell r="EO32">
            <v>0</v>
          </cell>
          <cell r="EP32">
            <v>0</v>
          </cell>
          <cell r="EQ32">
            <v>0</v>
          </cell>
          <cell r="FA32">
            <v>1</v>
          </cell>
          <cell r="FB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1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O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 t="e">
            <v>#REF!</v>
          </cell>
          <cell r="FZ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1</v>
          </cell>
          <cell r="GG32" t="e">
            <v>#REF!</v>
          </cell>
          <cell r="GH32" t="e">
            <v>#REF!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 t="e">
            <v>#REF!</v>
          </cell>
          <cell r="GN32">
            <v>0</v>
          </cell>
          <cell r="GO32">
            <v>0</v>
          </cell>
          <cell r="GP32">
            <v>0</v>
          </cell>
        </row>
        <row r="33">
          <cell r="Y33" t="str">
            <v>二次</v>
          </cell>
          <cell r="Z33" t="str">
            <v>一般</v>
          </cell>
          <cell r="AA33" t="str">
            <v>一般</v>
          </cell>
          <cell r="AK33" t="e">
            <v>#REF!</v>
          </cell>
          <cell r="BI33">
            <v>1</v>
          </cell>
          <cell r="BT33">
            <v>0.17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 t="e">
            <v>#REF!</v>
          </cell>
          <cell r="EL33" t="e">
            <v>#REF!</v>
          </cell>
          <cell r="EM33" t="e">
            <v>#REF!</v>
          </cell>
          <cell r="EO33">
            <v>0</v>
          </cell>
          <cell r="EP33">
            <v>0</v>
          </cell>
          <cell r="EQ33">
            <v>0</v>
          </cell>
          <cell r="FA33">
            <v>0</v>
          </cell>
          <cell r="FB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1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O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 t="e">
            <v>#REF!</v>
          </cell>
          <cell r="FZ33">
            <v>1</v>
          </cell>
          <cell r="GB33">
            <v>1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 t="e">
            <v>#REF!</v>
          </cell>
          <cell r="GH33" t="e">
            <v>#REF!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 t="e">
            <v>#REF!</v>
          </cell>
          <cell r="GN33">
            <v>0</v>
          </cell>
          <cell r="GO33">
            <v>0</v>
          </cell>
          <cell r="GP33">
            <v>0</v>
          </cell>
        </row>
        <row r="34">
          <cell r="Y34" t="str">
            <v>二次</v>
          </cell>
          <cell r="Z34" t="str">
            <v>一般</v>
          </cell>
          <cell r="AA34" t="str">
            <v>一般</v>
          </cell>
          <cell r="AK34" t="e">
            <v>#REF!</v>
          </cell>
          <cell r="BI34">
            <v>1</v>
          </cell>
          <cell r="BT34">
            <v>0.17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 t="e">
            <v>#REF!</v>
          </cell>
          <cell r="EL34" t="e">
            <v>#REF!</v>
          </cell>
          <cell r="EM34" t="e">
            <v>#REF!</v>
          </cell>
          <cell r="EO34">
            <v>0</v>
          </cell>
          <cell r="EP34">
            <v>0</v>
          </cell>
          <cell r="EQ34">
            <v>0</v>
          </cell>
          <cell r="FA34">
            <v>0</v>
          </cell>
          <cell r="FB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1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O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 t="e">
            <v>#REF!</v>
          </cell>
          <cell r="FZ34">
            <v>1</v>
          </cell>
          <cell r="GB34">
            <v>1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 t="e">
            <v>#REF!</v>
          </cell>
          <cell r="GH34" t="e">
            <v>#REF!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 t="e">
            <v>#REF!</v>
          </cell>
          <cell r="GN34">
            <v>0</v>
          </cell>
          <cell r="GO34">
            <v>0</v>
          </cell>
          <cell r="GP34">
            <v>0</v>
          </cell>
        </row>
        <row r="35">
          <cell r="Y35" t="str">
            <v>二次</v>
          </cell>
          <cell r="Z35" t="str">
            <v>一般</v>
          </cell>
          <cell r="AA35" t="str">
            <v>一般</v>
          </cell>
          <cell r="AK35" t="e">
            <v>#REF!</v>
          </cell>
          <cell r="BI35">
            <v>2</v>
          </cell>
          <cell r="BT35">
            <v>0.2</v>
          </cell>
          <cell r="DZ35">
            <v>1</v>
          </cell>
          <cell r="EA35">
            <v>0</v>
          </cell>
          <cell r="EB35">
            <v>1</v>
          </cell>
          <cell r="EC35">
            <v>0</v>
          </cell>
          <cell r="ED35">
            <v>0</v>
          </cell>
          <cell r="EF35">
            <v>0</v>
          </cell>
          <cell r="EG35">
            <v>1</v>
          </cell>
          <cell r="EH35">
            <v>0</v>
          </cell>
          <cell r="EI35">
            <v>1</v>
          </cell>
          <cell r="EJ35">
            <v>0</v>
          </cell>
          <cell r="EK35" t="e">
            <v>#REF!</v>
          </cell>
          <cell r="EL35" t="e">
            <v>#REF!</v>
          </cell>
          <cell r="EM35" t="e">
            <v>#REF!</v>
          </cell>
          <cell r="EO35">
            <v>0</v>
          </cell>
          <cell r="EP35">
            <v>0</v>
          </cell>
          <cell r="EQ35">
            <v>0</v>
          </cell>
          <cell r="FA35">
            <v>1</v>
          </cell>
          <cell r="FB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1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O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 t="e">
            <v>#REF!</v>
          </cell>
          <cell r="FZ35">
            <v>1</v>
          </cell>
          <cell r="GB35">
            <v>1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 t="e">
            <v>#REF!</v>
          </cell>
          <cell r="GH35" t="e">
            <v>#REF!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 t="e">
            <v>#REF!</v>
          </cell>
          <cell r="GN35">
            <v>0</v>
          </cell>
          <cell r="GO35">
            <v>0</v>
          </cell>
          <cell r="GP35">
            <v>0</v>
          </cell>
        </row>
        <row r="36">
          <cell r="AK36" t="e">
            <v>#REF!</v>
          </cell>
          <cell r="BI36">
            <v>1</v>
          </cell>
          <cell r="BT36">
            <v>0.24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 t="e">
            <v>#REF!</v>
          </cell>
          <cell r="EL36" t="e">
            <v>#REF!</v>
          </cell>
          <cell r="EM36" t="e">
            <v>#REF!</v>
          </cell>
          <cell r="EO36">
            <v>0</v>
          </cell>
          <cell r="EP36">
            <v>0</v>
          </cell>
          <cell r="EQ36">
            <v>0</v>
          </cell>
          <cell r="FA36">
            <v>0</v>
          </cell>
          <cell r="FB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O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 t="e">
            <v>#REF!</v>
          </cell>
          <cell r="FZ36">
            <v>1</v>
          </cell>
          <cell r="GB36">
            <v>1</v>
          </cell>
          <cell r="GC36">
            <v>0</v>
          </cell>
          <cell r="GD36">
            <v>0</v>
          </cell>
          <cell r="GE36">
            <v>1</v>
          </cell>
          <cell r="GF36">
            <v>1</v>
          </cell>
          <cell r="GG36" t="e">
            <v>#REF!</v>
          </cell>
          <cell r="GH36" t="e">
            <v>#REF!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 t="e">
            <v>#REF!</v>
          </cell>
          <cell r="GN36">
            <v>0</v>
          </cell>
          <cell r="GO36">
            <v>0</v>
          </cell>
          <cell r="GP36">
            <v>0</v>
          </cell>
        </row>
        <row r="37">
          <cell r="AK37" t="e">
            <v>#REF!</v>
          </cell>
          <cell r="BI37">
            <v>4</v>
          </cell>
          <cell r="BT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 t="e">
            <v>#REF!</v>
          </cell>
          <cell r="EL37" t="e">
            <v>#REF!</v>
          </cell>
          <cell r="EM37" t="e">
            <v>#REF!</v>
          </cell>
          <cell r="EO37">
            <v>0</v>
          </cell>
          <cell r="EP37">
            <v>0</v>
          </cell>
          <cell r="EQ37">
            <v>0</v>
          </cell>
          <cell r="FA37">
            <v>0</v>
          </cell>
          <cell r="FB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1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O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1</v>
          </cell>
          <cell r="FV37">
            <v>0</v>
          </cell>
          <cell r="FW37">
            <v>0</v>
          </cell>
          <cell r="FX37" t="e">
            <v>#REF!</v>
          </cell>
          <cell r="FZ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 t="e">
            <v>#REF!</v>
          </cell>
          <cell r="GH37" t="e">
            <v>#REF!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 t="e">
            <v>#REF!</v>
          </cell>
          <cell r="GN37">
            <v>0</v>
          </cell>
          <cell r="GO37">
            <v>0</v>
          </cell>
          <cell r="GP37">
            <v>0</v>
          </cell>
        </row>
        <row r="38">
          <cell r="AK38" t="e">
            <v>#REF!</v>
          </cell>
          <cell r="BI38">
            <v>4</v>
          </cell>
          <cell r="BT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 t="e">
            <v>#REF!</v>
          </cell>
          <cell r="EL38" t="e">
            <v>#REF!</v>
          </cell>
          <cell r="EM38" t="e">
            <v>#REF!</v>
          </cell>
          <cell r="EO38">
            <v>0</v>
          </cell>
          <cell r="EP38">
            <v>0</v>
          </cell>
          <cell r="EQ38">
            <v>0</v>
          </cell>
          <cell r="FA38">
            <v>0</v>
          </cell>
          <cell r="FB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O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1</v>
          </cell>
          <cell r="FV38">
            <v>0</v>
          </cell>
          <cell r="FW38">
            <v>0</v>
          </cell>
          <cell r="FX38" t="e">
            <v>#REF!</v>
          </cell>
          <cell r="FZ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 t="e">
            <v>#REF!</v>
          </cell>
          <cell r="GH38" t="e">
            <v>#REF!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 t="e">
            <v>#REF!</v>
          </cell>
          <cell r="GN38">
            <v>0</v>
          </cell>
          <cell r="GO38">
            <v>0</v>
          </cell>
          <cell r="GP38">
            <v>0</v>
          </cell>
        </row>
        <row r="39">
          <cell r="Y39" t="str">
            <v>B</v>
          </cell>
          <cell r="Z39" t="str">
            <v>高規格</v>
          </cell>
          <cell r="AA39" t="str">
            <v>高規格</v>
          </cell>
          <cell r="AK39" t="e">
            <v>#REF!</v>
          </cell>
          <cell r="BI39">
            <v>2</v>
          </cell>
          <cell r="BT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1</v>
          </cell>
          <cell r="EF39">
            <v>0</v>
          </cell>
          <cell r="EG39">
            <v>1</v>
          </cell>
          <cell r="EH39">
            <v>0</v>
          </cell>
          <cell r="EI39">
            <v>0</v>
          </cell>
          <cell r="EJ39">
            <v>0</v>
          </cell>
          <cell r="EK39" t="e">
            <v>#REF!</v>
          </cell>
          <cell r="EL39" t="e">
            <v>#REF!</v>
          </cell>
          <cell r="EM39" t="e">
            <v>#REF!</v>
          </cell>
          <cell r="EO39">
            <v>0</v>
          </cell>
          <cell r="EP39">
            <v>1</v>
          </cell>
          <cell r="EQ39">
            <v>0</v>
          </cell>
          <cell r="FA39">
            <v>0</v>
          </cell>
          <cell r="FB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O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1</v>
          </cell>
          <cell r="FX39" t="e">
            <v>#REF!</v>
          </cell>
          <cell r="FZ39">
            <v>0</v>
          </cell>
          <cell r="GB39">
            <v>1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 t="e">
            <v>#REF!</v>
          </cell>
          <cell r="GH39" t="e">
            <v>#REF!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 t="e">
            <v>#REF!</v>
          </cell>
          <cell r="GN39">
            <v>0</v>
          </cell>
          <cell r="GO39">
            <v>0</v>
          </cell>
          <cell r="GP39">
            <v>0</v>
          </cell>
        </row>
        <row r="40">
          <cell r="Y40" t="str">
            <v>B</v>
          </cell>
          <cell r="Z40" t="str">
            <v>高規格</v>
          </cell>
          <cell r="AA40" t="str">
            <v>高規格</v>
          </cell>
          <cell r="AK40" t="e">
            <v>#REF!</v>
          </cell>
          <cell r="BI40">
            <v>2</v>
          </cell>
          <cell r="BT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1</v>
          </cell>
          <cell r="EF40">
            <v>0</v>
          </cell>
          <cell r="EG40">
            <v>1</v>
          </cell>
          <cell r="EH40">
            <v>0</v>
          </cell>
          <cell r="EI40">
            <v>0</v>
          </cell>
          <cell r="EJ40">
            <v>0</v>
          </cell>
          <cell r="EK40" t="e">
            <v>#REF!</v>
          </cell>
          <cell r="EL40" t="e">
            <v>#REF!</v>
          </cell>
          <cell r="EM40" t="e">
            <v>#REF!</v>
          </cell>
          <cell r="EO40">
            <v>0</v>
          </cell>
          <cell r="EP40">
            <v>1</v>
          </cell>
          <cell r="EQ40">
            <v>0</v>
          </cell>
          <cell r="FA40">
            <v>0</v>
          </cell>
          <cell r="FB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O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1</v>
          </cell>
          <cell r="FX40" t="e">
            <v>#REF!</v>
          </cell>
          <cell r="FZ40">
            <v>0</v>
          </cell>
          <cell r="GB40">
            <v>1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 t="e">
            <v>#REF!</v>
          </cell>
          <cell r="GH40" t="e">
            <v>#REF!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 t="e">
            <v>#REF!</v>
          </cell>
          <cell r="GN40">
            <v>0</v>
          </cell>
          <cell r="GO40">
            <v>0</v>
          </cell>
          <cell r="GP40">
            <v>0</v>
          </cell>
        </row>
        <row r="41">
          <cell r="Y41" t="str">
            <v>B</v>
          </cell>
          <cell r="Z41" t="str">
            <v>高規格</v>
          </cell>
          <cell r="AA41" t="str">
            <v>高規格</v>
          </cell>
          <cell r="AK41" t="e">
            <v>#REF!</v>
          </cell>
          <cell r="BI41">
            <v>2</v>
          </cell>
          <cell r="BT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1</v>
          </cell>
          <cell r="EF41">
            <v>0</v>
          </cell>
          <cell r="EG41">
            <v>1</v>
          </cell>
          <cell r="EH41">
            <v>0</v>
          </cell>
          <cell r="EI41">
            <v>1</v>
          </cell>
          <cell r="EJ41">
            <v>0</v>
          </cell>
          <cell r="EK41" t="e">
            <v>#REF!</v>
          </cell>
          <cell r="EL41" t="e">
            <v>#REF!</v>
          </cell>
          <cell r="EM41" t="e">
            <v>#REF!</v>
          </cell>
          <cell r="EO41">
            <v>0</v>
          </cell>
          <cell r="EP41">
            <v>0</v>
          </cell>
          <cell r="EQ41">
            <v>0</v>
          </cell>
          <cell r="FA41">
            <v>0</v>
          </cell>
          <cell r="FB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O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 t="e">
            <v>#REF!</v>
          </cell>
          <cell r="FZ41">
            <v>0</v>
          </cell>
          <cell r="GB41">
            <v>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 t="e">
            <v>#REF!</v>
          </cell>
          <cell r="GH41" t="e">
            <v>#REF!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 t="e">
            <v>#REF!</v>
          </cell>
          <cell r="GN41">
            <v>0</v>
          </cell>
          <cell r="GO41">
            <v>0</v>
          </cell>
          <cell r="GP41">
            <v>0</v>
          </cell>
        </row>
        <row r="42">
          <cell r="Y42" t="str">
            <v>B</v>
          </cell>
          <cell r="Z42" t="str">
            <v>高規格</v>
          </cell>
          <cell r="AA42" t="str">
            <v>高規格</v>
          </cell>
          <cell r="AK42" t="e">
            <v>#REF!</v>
          </cell>
          <cell r="BI42">
            <v>2</v>
          </cell>
          <cell r="BT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1</v>
          </cell>
          <cell r="EF42">
            <v>0</v>
          </cell>
          <cell r="EG42">
            <v>1</v>
          </cell>
          <cell r="EH42">
            <v>0</v>
          </cell>
          <cell r="EI42">
            <v>0</v>
          </cell>
          <cell r="EJ42">
            <v>0</v>
          </cell>
          <cell r="EK42" t="e">
            <v>#REF!</v>
          </cell>
          <cell r="EL42" t="e">
            <v>#REF!</v>
          </cell>
          <cell r="EM42" t="e">
            <v>#REF!</v>
          </cell>
          <cell r="EO42">
            <v>0</v>
          </cell>
          <cell r="EP42">
            <v>1</v>
          </cell>
          <cell r="EQ42">
            <v>0</v>
          </cell>
          <cell r="FA42">
            <v>0</v>
          </cell>
          <cell r="FB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O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1</v>
          </cell>
          <cell r="FX42" t="e">
            <v>#REF!</v>
          </cell>
          <cell r="FZ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 t="e">
            <v>#REF!</v>
          </cell>
          <cell r="GH42" t="e">
            <v>#REF!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 t="e">
            <v>#REF!</v>
          </cell>
          <cell r="GN42">
            <v>0</v>
          </cell>
          <cell r="GO42">
            <v>0</v>
          </cell>
          <cell r="GP42">
            <v>0</v>
          </cell>
        </row>
        <row r="43">
          <cell r="Y43" t="str">
            <v>B</v>
          </cell>
          <cell r="Z43" t="str">
            <v>高規格</v>
          </cell>
          <cell r="AA43" t="str">
            <v>高規格</v>
          </cell>
          <cell r="AK43" t="e">
            <v>#REF!</v>
          </cell>
          <cell r="BI43">
            <v>2</v>
          </cell>
          <cell r="BT43">
            <v>0</v>
          </cell>
          <cell r="DZ43">
            <v>1</v>
          </cell>
          <cell r="EA43">
            <v>0</v>
          </cell>
          <cell r="EB43">
            <v>1</v>
          </cell>
          <cell r="EC43">
            <v>0</v>
          </cell>
          <cell r="ED43">
            <v>1</v>
          </cell>
          <cell r="EF43">
            <v>0</v>
          </cell>
          <cell r="EG43">
            <v>1</v>
          </cell>
          <cell r="EH43">
            <v>0</v>
          </cell>
          <cell r="EI43">
            <v>0</v>
          </cell>
          <cell r="EJ43">
            <v>0</v>
          </cell>
          <cell r="EK43" t="e">
            <v>#REF!</v>
          </cell>
          <cell r="EL43" t="e">
            <v>#REF!</v>
          </cell>
          <cell r="EM43" t="e">
            <v>#REF!</v>
          </cell>
          <cell r="EO43">
            <v>0</v>
          </cell>
          <cell r="EP43">
            <v>1</v>
          </cell>
          <cell r="EQ43">
            <v>0</v>
          </cell>
          <cell r="FA43">
            <v>1</v>
          </cell>
          <cell r="FB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O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 t="e">
            <v>#REF!</v>
          </cell>
          <cell r="FZ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 t="e">
            <v>#REF!</v>
          </cell>
          <cell r="GH43" t="e">
            <v>#REF!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 t="e">
            <v>#REF!</v>
          </cell>
          <cell r="GN43">
            <v>0</v>
          </cell>
          <cell r="GO43">
            <v>0</v>
          </cell>
          <cell r="GP43">
            <v>0</v>
          </cell>
        </row>
        <row r="44">
          <cell r="AK44" t="e">
            <v>#REF!</v>
          </cell>
          <cell r="BI44">
            <v>2</v>
          </cell>
          <cell r="BT44">
            <v>0.24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 t="e">
            <v>#REF!</v>
          </cell>
          <cell r="EL44" t="e">
            <v>#REF!</v>
          </cell>
          <cell r="EM44" t="e">
            <v>#REF!</v>
          </cell>
          <cell r="EO44">
            <v>0</v>
          </cell>
          <cell r="EP44">
            <v>0</v>
          </cell>
          <cell r="EQ44">
            <v>0</v>
          </cell>
          <cell r="FA44">
            <v>0</v>
          </cell>
          <cell r="FB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1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O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 t="e">
            <v>#REF!</v>
          </cell>
          <cell r="FZ44">
            <v>1</v>
          </cell>
          <cell r="GB44">
            <v>1</v>
          </cell>
          <cell r="GC44">
            <v>0</v>
          </cell>
          <cell r="GD44">
            <v>0</v>
          </cell>
          <cell r="GE44">
            <v>0</v>
          </cell>
          <cell r="GF44">
            <v>1</v>
          </cell>
          <cell r="GG44" t="e">
            <v>#REF!</v>
          </cell>
          <cell r="GH44" t="e">
            <v>#REF!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 t="e">
            <v>#REF!</v>
          </cell>
          <cell r="GN44">
            <v>0</v>
          </cell>
          <cell r="GO44">
            <v>0</v>
          </cell>
          <cell r="GP44">
            <v>0</v>
          </cell>
        </row>
        <row r="45">
          <cell r="Y45" t="str">
            <v>A'</v>
          </cell>
          <cell r="Z45" t="str">
            <v>高規格</v>
          </cell>
          <cell r="AA45" t="str">
            <v>一般</v>
          </cell>
          <cell r="AK45" t="e">
            <v>#REF!</v>
          </cell>
          <cell r="BI45">
            <v>2</v>
          </cell>
          <cell r="BT45">
            <v>0.24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1</v>
          </cell>
          <cell r="EJ45">
            <v>0</v>
          </cell>
          <cell r="EK45" t="e">
            <v>#REF!</v>
          </cell>
          <cell r="EL45" t="e">
            <v>#REF!</v>
          </cell>
          <cell r="EM45" t="e">
            <v>#REF!</v>
          </cell>
          <cell r="EO45">
            <v>0</v>
          </cell>
          <cell r="EP45">
            <v>0</v>
          </cell>
          <cell r="EQ45">
            <v>0</v>
          </cell>
          <cell r="FA45">
            <v>0</v>
          </cell>
          <cell r="FB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O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 t="e">
            <v>#REF!</v>
          </cell>
          <cell r="FZ45">
            <v>1</v>
          </cell>
          <cell r="GB45">
            <v>1</v>
          </cell>
          <cell r="GC45">
            <v>1</v>
          </cell>
          <cell r="GD45">
            <v>0</v>
          </cell>
          <cell r="GE45">
            <v>0</v>
          </cell>
          <cell r="GF45">
            <v>1</v>
          </cell>
          <cell r="GG45" t="e">
            <v>#REF!</v>
          </cell>
          <cell r="GH45" t="e">
            <v>#REF!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 t="e">
            <v>#REF!</v>
          </cell>
          <cell r="GN45">
            <v>0</v>
          </cell>
          <cell r="GO45">
            <v>0</v>
          </cell>
          <cell r="GP45">
            <v>0</v>
          </cell>
        </row>
        <row r="46">
          <cell r="AK46" t="e">
            <v>#REF!</v>
          </cell>
          <cell r="BI46">
            <v>2</v>
          </cell>
          <cell r="BT46">
            <v>0.27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1</v>
          </cell>
          <cell r="EJ46">
            <v>0</v>
          </cell>
          <cell r="EK46" t="e">
            <v>#REF!</v>
          </cell>
          <cell r="EL46" t="e">
            <v>#REF!</v>
          </cell>
          <cell r="EM46" t="e">
            <v>#REF!</v>
          </cell>
          <cell r="EO46">
            <v>0</v>
          </cell>
          <cell r="EP46">
            <v>0</v>
          </cell>
          <cell r="EQ46">
            <v>0</v>
          </cell>
          <cell r="FA46">
            <v>0</v>
          </cell>
          <cell r="FB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1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O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 t="e">
            <v>#REF!</v>
          </cell>
          <cell r="FZ46">
            <v>1</v>
          </cell>
          <cell r="GB46">
            <v>1</v>
          </cell>
          <cell r="GC46">
            <v>0</v>
          </cell>
          <cell r="GD46">
            <v>0</v>
          </cell>
          <cell r="GE46">
            <v>0</v>
          </cell>
          <cell r="GF46">
            <v>1</v>
          </cell>
          <cell r="GG46" t="e">
            <v>#REF!</v>
          </cell>
          <cell r="GH46" t="e">
            <v>#REF!</v>
          </cell>
          <cell r="GI46">
            <v>0</v>
          </cell>
          <cell r="GJ46">
            <v>0</v>
          </cell>
          <cell r="GK46">
            <v>0</v>
          </cell>
          <cell r="GL46">
            <v>1</v>
          </cell>
          <cell r="GM46" t="e">
            <v>#REF!</v>
          </cell>
          <cell r="GN46">
            <v>0</v>
          </cell>
          <cell r="GO46">
            <v>0</v>
          </cell>
          <cell r="GP46">
            <v>0</v>
          </cell>
        </row>
        <row r="47">
          <cell r="Y47" t="str">
            <v>地二</v>
          </cell>
          <cell r="Z47" t="str">
            <v>地高</v>
          </cell>
          <cell r="AA47" t="str">
            <v>地高</v>
          </cell>
          <cell r="AK47" t="e">
            <v>#REF!</v>
          </cell>
          <cell r="BI47">
            <v>2</v>
          </cell>
          <cell r="BT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 t="e">
            <v>#REF!</v>
          </cell>
          <cell r="EL47" t="e">
            <v>#REF!</v>
          </cell>
          <cell r="EM47" t="e">
            <v>#REF!</v>
          </cell>
          <cell r="EO47">
            <v>0</v>
          </cell>
          <cell r="EP47">
            <v>1</v>
          </cell>
          <cell r="EQ47">
            <v>0</v>
          </cell>
          <cell r="FA47">
            <v>0</v>
          </cell>
          <cell r="FB47">
            <v>0</v>
          </cell>
          <cell r="FD47">
            <v>0</v>
          </cell>
          <cell r="FE47">
            <v>0</v>
          </cell>
          <cell r="FF47">
            <v>1</v>
          </cell>
          <cell r="FG47">
            <v>0</v>
          </cell>
          <cell r="FH47">
            <v>2</v>
          </cell>
          <cell r="FI47">
            <v>1</v>
          </cell>
          <cell r="FJ47">
            <v>0</v>
          </cell>
          <cell r="FK47">
            <v>0</v>
          </cell>
          <cell r="FL47">
            <v>0</v>
          </cell>
          <cell r="FO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1</v>
          </cell>
          <cell r="FX47" t="e">
            <v>#REF!</v>
          </cell>
          <cell r="FZ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 t="e">
            <v>#REF!</v>
          </cell>
          <cell r="GH47" t="e">
            <v>#REF!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 t="e">
            <v>#REF!</v>
          </cell>
          <cell r="GN47">
            <v>0</v>
          </cell>
          <cell r="GO47">
            <v>0</v>
          </cell>
          <cell r="GP47">
            <v>0</v>
          </cell>
        </row>
        <row r="48">
          <cell r="Y48" t="str">
            <v>地二</v>
          </cell>
          <cell r="Z48" t="str">
            <v>地高</v>
          </cell>
          <cell r="AA48" t="str">
            <v>地高</v>
          </cell>
          <cell r="AK48" t="e">
            <v>#REF!</v>
          </cell>
          <cell r="BI48">
            <v>2</v>
          </cell>
          <cell r="BT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 t="e">
            <v>#REF!</v>
          </cell>
          <cell r="EL48" t="e">
            <v>#REF!</v>
          </cell>
          <cell r="EM48" t="e">
            <v>#REF!</v>
          </cell>
          <cell r="EO48">
            <v>0</v>
          </cell>
          <cell r="EP48">
            <v>1</v>
          </cell>
          <cell r="EQ48">
            <v>0</v>
          </cell>
          <cell r="FA48">
            <v>0</v>
          </cell>
          <cell r="FB48">
            <v>0</v>
          </cell>
          <cell r="FD48">
            <v>0</v>
          </cell>
          <cell r="FE48">
            <v>0</v>
          </cell>
          <cell r="FF48">
            <v>1</v>
          </cell>
          <cell r="FG48">
            <v>0</v>
          </cell>
          <cell r="FH48">
            <v>2</v>
          </cell>
          <cell r="FI48">
            <v>1</v>
          </cell>
          <cell r="FJ48">
            <v>0</v>
          </cell>
          <cell r="FK48">
            <v>0</v>
          </cell>
          <cell r="FL48">
            <v>0</v>
          </cell>
          <cell r="FO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 t="e">
            <v>#REF!</v>
          </cell>
          <cell r="FZ48">
            <v>0</v>
          </cell>
          <cell r="GB48">
            <v>1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 t="e">
            <v>#REF!</v>
          </cell>
          <cell r="GH48" t="e">
            <v>#REF!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 t="e">
            <v>#REF!</v>
          </cell>
          <cell r="GN48">
            <v>0</v>
          </cell>
          <cell r="GO48">
            <v>0</v>
          </cell>
          <cell r="GP48">
            <v>0</v>
          </cell>
        </row>
        <row r="49">
          <cell r="Y49" t="str">
            <v>地二</v>
          </cell>
          <cell r="Z49" t="str">
            <v>地高</v>
          </cell>
          <cell r="AA49" t="str">
            <v>地高</v>
          </cell>
          <cell r="AK49" t="e">
            <v>#REF!</v>
          </cell>
          <cell r="BI49">
            <v>2</v>
          </cell>
          <cell r="BT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 t="e">
            <v>#REF!</v>
          </cell>
          <cell r="EL49" t="e">
            <v>#REF!</v>
          </cell>
          <cell r="EM49" t="e">
            <v>#REF!</v>
          </cell>
          <cell r="EO49">
            <v>0</v>
          </cell>
          <cell r="EP49">
            <v>1</v>
          </cell>
          <cell r="EQ49">
            <v>0</v>
          </cell>
          <cell r="FA49">
            <v>0</v>
          </cell>
          <cell r="FB49">
            <v>0</v>
          </cell>
          <cell r="FD49">
            <v>0</v>
          </cell>
          <cell r="FE49">
            <v>0</v>
          </cell>
          <cell r="FF49">
            <v>1</v>
          </cell>
          <cell r="FG49">
            <v>0</v>
          </cell>
          <cell r="FH49">
            <v>2</v>
          </cell>
          <cell r="FI49">
            <v>1</v>
          </cell>
          <cell r="FJ49">
            <v>0</v>
          </cell>
          <cell r="FK49">
            <v>0</v>
          </cell>
          <cell r="FL49">
            <v>0</v>
          </cell>
          <cell r="FO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1</v>
          </cell>
          <cell r="FW49">
            <v>0</v>
          </cell>
          <cell r="FX49" t="e">
            <v>#REF!</v>
          </cell>
          <cell r="FZ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 t="e">
            <v>#REF!</v>
          </cell>
          <cell r="GH49" t="e">
            <v>#REF!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 t="e">
            <v>#REF!</v>
          </cell>
          <cell r="GN49">
            <v>0</v>
          </cell>
          <cell r="GO49">
            <v>0</v>
          </cell>
          <cell r="GP49">
            <v>0</v>
          </cell>
        </row>
        <row r="50">
          <cell r="Y50" t="str">
            <v>地二</v>
          </cell>
          <cell r="Z50" t="str">
            <v>地高</v>
          </cell>
          <cell r="AA50" t="str">
            <v>地高</v>
          </cell>
          <cell r="AK50" t="e">
            <v>#REF!</v>
          </cell>
          <cell r="BI50">
            <v>2</v>
          </cell>
          <cell r="BT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1</v>
          </cell>
          <cell r="EJ50">
            <v>1</v>
          </cell>
          <cell r="EK50" t="e">
            <v>#REF!</v>
          </cell>
          <cell r="EL50" t="e">
            <v>#REF!</v>
          </cell>
          <cell r="EM50" t="e">
            <v>#REF!</v>
          </cell>
          <cell r="EO50">
            <v>0</v>
          </cell>
          <cell r="EP50">
            <v>0</v>
          </cell>
          <cell r="EQ50">
            <v>0</v>
          </cell>
          <cell r="FA50">
            <v>0</v>
          </cell>
          <cell r="FB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2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O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 t="e">
            <v>#REF!</v>
          </cell>
          <cell r="FZ50">
            <v>0</v>
          </cell>
          <cell r="GB50">
            <v>1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 t="e">
            <v>#REF!</v>
          </cell>
          <cell r="GH50" t="e">
            <v>#REF!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 t="e">
            <v>#REF!</v>
          </cell>
          <cell r="GN50">
            <v>0</v>
          </cell>
          <cell r="GO50">
            <v>0</v>
          </cell>
          <cell r="GP50">
            <v>0</v>
          </cell>
        </row>
        <row r="51">
          <cell r="Y51" t="str">
            <v>二次</v>
          </cell>
          <cell r="Z51" t="str">
            <v>一般</v>
          </cell>
          <cell r="AA51" t="str">
            <v>一般</v>
          </cell>
          <cell r="AK51" t="e">
            <v>#REF!</v>
          </cell>
          <cell r="BI51">
            <v>1</v>
          </cell>
          <cell r="BT51">
            <v>0.2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 t="e">
            <v>#REF!</v>
          </cell>
          <cell r="EL51" t="e">
            <v>#REF!</v>
          </cell>
          <cell r="EM51" t="e">
            <v>#REF!</v>
          </cell>
          <cell r="EO51">
            <v>0</v>
          </cell>
          <cell r="EP51">
            <v>0</v>
          </cell>
          <cell r="EQ51">
            <v>0</v>
          </cell>
          <cell r="FA51">
            <v>0</v>
          </cell>
          <cell r="FB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1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O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 t="e">
            <v>#REF!</v>
          </cell>
          <cell r="FZ51">
            <v>1</v>
          </cell>
          <cell r="GB51">
            <v>1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 t="e">
            <v>#REF!</v>
          </cell>
          <cell r="GH51" t="e">
            <v>#REF!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 t="e">
            <v>#REF!</v>
          </cell>
          <cell r="GN51">
            <v>0</v>
          </cell>
          <cell r="GO51">
            <v>0</v>
          </cell>
          <cell r="GP51">
            <v>0</v>
          </cell>
        </row>
        <row r="52">
          <cell r="Y52" t="str">
            <v>二次</v>
          </cell>
          <cell r="Z52" t="str">
            <v>一般</v>
          </cell>
          <cell r="AA52" t="str">
            <v>一般</v>
          </cell>
          <cell r="AK52" t="e">
            <v>#REF!</v>
          </cell>
          <cell r="BI52">
            <v>2</v>
          </cell>
          <cell r="BT52">
            <v>0.24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1</v>
          </cell>
          <cell r="EJ52">
            <v>0</v>
          </cell>
          <cell r="EK52" t="e">
            <v>#REF!</v>
          </cell>
          <cell r="EL52" t="e">
            <v>#REF!</v>
          </cell>
          <cell r="EM52" t="e">
            <v>#REF!</v>
          </cell>
          <cell r="EO52">
            <v>0</v>
          </cell>
          <cell r="EP52">
            <v>0</v>
          </cell>
          <cell r="EQ52">
            <v>0</v>
          </cell>
          <cell r="FA52">
            <v>0</v>
          </cell>
          <cell r="FB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1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O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 t="e">
            <v>#REF!</v>
          </cell>
          <cell r="FZ52">
            <v>1</v>
          </cell>
          <cell r="GB52">
            <v>1</v>
          </cell>
          <cell r="GC52">
            <v>0</v>
          </cell>
          <cell r="GD52">
            <v>0</v>
          </cell>
          <cell r="GE52">
            <v>0</v>
          </cell>
          <cell r="GF52">
            <v>1</v>
          </cell>
          <cell r="GG52" t="e">
            <v>#REF!</v>
          </cell>
          <cell r="GH52" t="e">
            <v>#REF!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 t="e">
            <v>#REF!</v>
          </cell>
          <cell r="GN52">
            <v>0</v>
          </cell>
          <cell r="GO52">
            <v>0</v>
          </cell>
          <cell r="GP52">
            <v>0</v>
          </cell>
        </row>
        <row r="53">
          <cell r="Y53" t="str">
            <v>二次</v>
          </cell>
          <cell r="Z53" t="str">
            <v>一般</v>
          </cell>
          <cell r="AA53" t="str">
            <v>一般</v>
          </cell>
          <cell r="AK53" t="e">
            <v>#REF!</v>
          </cell>
          <cell r="BI53">
            <v>1</v>
          </cell>
          <cell r="BT53">
            <v>0.27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1</v>
          </cell>
          <cell r="EJ53">
            <v>1</v>
          </cell>
          <cell r="EK53" t="e">
            <v>#REF!</v>
          </cell>
          <cell r="EL53" t="e">
            <v>#REF!</v>
          </cell>
          <cell r="EM53" t="e">
            <v>#REF!</v>
          </cell>
          <cell r="EO53">
            <v>0</v>
          </cell>
          <cell r="EP53">
            <v>0</v>
          </cell>
          <cell r="EQ53">
            <v>0</v>
          </cell>
          <cell r="FA53">
            <v>0</v>
          </cell>
          <cell r="FB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O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 t="e">
            <v>#REF!</v>
          </cell>
          <cell r="FZ53">
            <v>1</v>
          </cell>
          <cell r="GB53">
            <v>1</v>
          </cell>
          <cell r="GC53">
            <v>0</v>
          </cell>
          <cell r="GD53">
            <v>0</v>
          </cell>
          <cell r="GE53">
            <v>1</v>
          </cell>
          <cell r="GF53">
            <v>1</v>
          </cell>
          <cell r="GG53" t="e">
            <v>#REF!</v>
          </cell>
          <cell r="GH53" t="e">
            <v>#REF!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 t="e">
            <v>#REF!</v>
          </cell>
          <cell r="GN53">
            <v>0</v>
          </cell>
          <cell r="GO53">
            <v>0</v>
          </cell>
          <cell r="GP53">
            <v>0</v>
          </cell>
        </row>
        <row r="54">
          <cell r="AK54" t="e">
            <v>#REF!</v>
          </cell>
          <cell r="BI54">
            <v>2</v>
          </cell>
          <cell r="BT54">
            <v>0.25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 t="e">
            <v>#REF!</v>
          </cell>
          <cell r="EL54" t="e">
            <v>#REF!</v>
          </cell>
          <cell r="EM54" t="e">
            <v>#REF!</v>
          </cell>
          <cell r="EO54">
            <v>0</v>
          </cell>
          <cell r="EP54">
            <v>0</v>
          </cell>
          <cell r="EQ54">
            <v>0</v>
          </cell>
          <cell r="FA54">
            <v>0</v>
          </cell>
          <cell r="FB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O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 t="e">
            <v>#REF!</v>
          </cell>
          <cell r="FZ54">
            <v>1</v>
          </cell>
          <cell r="GB54">
            <v>1</v>
          </cell>
          <cell r="GC54">
            <v>0</v>
          </cell>
          <cell r="GD54">
            <v>0</v>
          </cell>
          <cell r="GE54">
            <v>0</v>
          </cell>
          <cell r="GF54">
            <v>1</v>
          </cell>
          <cell r="GG54" t="e">
            <v>#REF!</v>
          </cell>
          <cell r="GH54" t="e">
            <v>#REF!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 t="e">
            <v>#REF!</v>
          </cell>
          <cell r="GN54">
            <v>0</v>
          </cell>
          <cell r="GO54">
            <v>0</v>
          </cell>
          <cell r="GP54">
            <v>0</v>
          </cell>
        </row>
        <row r="55">
          <cell r="Y55" t="str">
            <v>二次</v>
          </cell>
          <cell r="Z55" t="str">
            <v>一般</v>
          </cell>
          <cell r="AA55" t="str">
            <v>一般</v>
          </cell>
          <cell r="AK55" t="e">
            <v>#REF!</v>
          </cell>
          <cell r="BI55">
            <v>1</v>
          </cell>
          <cell r="BT55">
            <v>0.27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1</v>
          </cell>
          <cell r="EJ55">
            <v>0</v>
          </cell>
          <cell r="EK55" t="e">
            <v>#REF!</v>
          </cell>
          <cell r="EL55" t="e">
            <v>#REF!</v>
          </cell>
          <cell r="EM55" t="e">
            <v>#REF!</v>
          </cell>
          <cell r="EO55">
            <v>0</v>
          </cell>
          <cell r="EP55">
            <v>0</v>
          </cell>
          <cell r="EQ55">
            <v>0</v>
          </cell>
          <cell r="FA55">
            <v>0</v>
          </cell>
          <cell r="FB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1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O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 t="e">
            <v>#REF!</v>
          </cell>
          <cell r="FZ55">
            <v>1</v>
          </cell>
          <cell r="GB55">
            <v>0</v>
          </cell>
          <cell r="GC55">
            <v>1</v>
          </cell>
          <cell r="GD55">
            <v>0</v>
          </cell>
          <cell r="GE55">
            <v>0</v>
          </cell>
          <cell r="GF55">
            <v>1</v>
          </cell>
          <cell r="GG55" t="e">
            <v>#REF!</v>
          </cell>
          <cell r="GH55" t="e">
            <v>#REF!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 t="e">
            <v>#REF!</v>
          </cell>
          <cell r="GN55">
            <v>0</v>
          </cell>
          <cell r="GO55">
            <v>0</v>
          </cell>
          <cell r="GP55">
            <v>0</v>
          </cell>
        </row>
        <row r="56">
          <cell r="Y56" t="str">
            <v>A'</v>
          </cell>
          <cell r="Z56" t="str">
            <v>高規格</v>
          </cell>
          <cell r="AA56" t="str">
            <v>一般</v>
          </cell>
          <cell r="AK56" t="e">
            <v>#REF!</v>
          </cell>
          <cell r="BI56">
            <v>1</v>
          </cell>
          <cell r="BT56">
            <v>0.27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1</v>
          </cell>
          <cell r="EJ56">
            <v>0</v>
          </cell>
          <cell r="EK56" t="e">
            <v>#REF!</v>
          </cell>
          <cell r="EL56" t="e">
            <v>#REF!</v>
          </cell>
          <cell r="EM56" t="e">
            <v>#REF!</v>
          </cell>
          <cell r="EO56">
            <v>0</v>
          </cell>
          <cell r="EP56">
            <v>0</v>
          </cell>
          <cell r="EQ56">
            <v>0</v>
          </cell>
          <cell r="FA56">
            <v>0</v>
          </cell>
          <cell r="FB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O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 t="e">
            <v>#REF!</v>
          </cell>
          <cell r="FZ56">
            <v>1</v>
          </cell>
          <cell r="GB56">
            <v>1</v>
          </cell>
          <cell r="GC56">
            <v>1</v>
          </cell>
          <cell r="GD56">
            <v>0</v>
          </cell>
          <cell r="GE56">
            <v>1</v>
          </cell>
          <cell r="GF56">
            <v>1</v>
          </cell>
          <cell r="GG56" t="e">
            <v>#REF!</v>
          </cell>
          <cell r="GH56" t="e">
            <v>#REF!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 t="e">
            <v>#REF!</v>
          </cell>
          <cell r="GN56">
            <v>0</v>
          </cell>
          <cell r="GO56">
            <v>0</v>
          </cell>
          <cell r="GP56">
            <v>0</v>
          </cell>
        </row>
        <row r="57">
          <cell r="Y57" t="str">
            <v>A'</v>
          </cell>
          <cell r="Z57" t="str">
            <v>高規格</v>
          </cell>
          <cell r="AA57" t="str">
            <v>一般</v>
          </cell>
          <cell r="AK57" t="e">
            <v>#REF!</v>
          </cell>
          <cell r="BI57">
            <v>2</v>
          </cell>
          <cell r="BT57">
            <v>0.24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1</v>
          </cell>
          <cell r="EJ57">
            <v>1</v>
          </cell>
          <cell r="EK57" t="e">
            <v>#REF!</v>
          </cell>
          <cell r="EL57" t="e">
            <v>#REF!</v>
          </cell>
          <cell r="EM57" t="e">
            <v>#REF!</v>
          </cell>
          <cell r="EO57">
            <v>1</v>
          </cell>
          <cell r="EP57">
            <v>0</v>
          </cell>
          <cell r="EQ57">
            <v>0</v>
          </cell>
          <cell r="FA57">
            <v>0</v>
          </cell>
          <cell r="FB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O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 t="e">
            <v>#REF!</v>
          </cell>
          <cell r="FZ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1</v>
          </cell>
          <cell r="GG57" t="e">
            <v>#REF!</v>
          </cell>
          <cell r="GH57" t="e">
            <v>#REF!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 t="e">
            <v>#REF!</v>
          </cell>
          <cell r="GN57">
            <v>0</v>
          </cell>
          <cell r="GO57">
            <v>0</v>
          </cell>
          <cell r="GP57">
            <v>0</v>
          </cell>
        </row>
        <row r="58">
          <cell r="AK58" t="e">
            <v>#REF!</v>
          </cell>
          <cell r="BI58">
            <v>4</v>
          </cell>
          <cell r="BT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 t="e">
            <v>#REF!</v>
          </cell>
          <cell r="EL58" t="e">
            <v>#REF!</v>
          </cell>
          <cell r="EM58" t="e">
            <v>#REF!</v>
          </cell>
          <cell r="EO58">
            <v>0</v>
          </cell>
          <cell r="EP58">
            <v>0</v>
          </cell>
          <cell r="EQ58">
            <v>0</v>
          </cell>
          <cell r="FA58">
            <v>0</v>
          </cell>
          <cell r="FB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O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1</v>
          </cell>
          <cell r="FV58">
            <v>0</v>
          </cell>
          <cell r="FW58">
            <v>0</v>
          </cell>
          <cell r="FX58" t="e">
            <v>#REF!</v>
          </cell>
          <cell r="FZ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 t="e">
            <v>#REF!</v>
          </cell>
          <cell r="GH58" t="e">
            <v>#REF!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 t="e">
            <v>#REF!</v>
          </cell>
          <cell r="GN58">
            <v>0</v>
          </cell>
          <cell r="GO58">
            <v>0</v>
          </cell>
          <cell r="GP58">
            <v>0</v>
          </cell>
        </row>
        <row r="59">
          <cell r="AK59" t="e">
            <v>#REF!</v>
          </cell>
          <cell r="BI59">
            <v>4</v>
          </cell>
          <cell r="BT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 t="e">
            <v>#REF!</v>
          </cell>
          <cell r="EL59" t="e">
            <v>#REF!</v>
          </cell>
          <cell r="EM59" t="e">
            <v>#REF!</v>
          </cell>
          <cell r="EO59">
            <v>0</v>
          </cell>
          <cell r="EP59">
            <v>0</v>
          </cell>
          <cell r="EQ59">
            <v>0</v>
          </cell>
          <cell r="FA59">
            <v>0</v>
          </cell>
          <cell r="FB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1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O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1</v>
          </cell>
          <cell r="FV59">
            <v>0</v>
          </cell>
          <cell r="FW59">
            <v>0</v>
          </cell>
          <cell r="FX59" t="e">
            <v>#REF!</v>
          </cell>
          <cell r="FZ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 t="e">
            <v>#REF!</v>
          </cell>
          <cell r="GH59" t="e">
            <v>#REF!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 t="e">
            <v>#REF!</v>
          </cell>
          <cell r="GN59">
            <v>0</v>
          </cell>
          <cell r="GO59">
            <v>0</v>
          </cell>
          <cell r="GP59">
            <v>0</v>
          </cell>
        </row>
        <row r="60">
          <cell r="Y60" t="str">
            <v>A'</v>
          </cell>
          <cell r="Z60" t="str">
            <v>高規格</v>
          </cell>
          <cell r="AA60" t="str">
            <v>高規格</v>
          </cell>
          <cell r="AK60" t="e">
            <v>#REF!</v>
          </cell>
          <cell r="BI60">
            <v>2</v>
          </cell>
          <cell r="BT60">
            <v>0</v>
          </cell>
          <cell r="DZ60">
            <v>1</v>
          </cell>
          <cell r="EA60">
            <v>1</v>
          </cell>
          <cell r="EB60">
            <v>1</v>
          </cell>
          <cell r="EC60">
            <v>0</v>
          </cell>
          <cell r="ED60">
            <v>1</v>
          </cell>
          <cell r="EF60">
            <v>0</v>
          </cell>
          <cell r="EG60">
            <v>1</v>
          </cell>
          <cell r="EH60">
            <v>1</v>
          </cell>
          <cell r="EI60">
            <v>0</v>
          </cell>
          <cell r="EJ60">
            <v>0</v>
          </cell>
          <cell r="EK60" t="e">
            <v>#REF!</v>
          </cell>
          <cell r="EL60" t="e">
            <v>#REF!</v>
          </cell>
          <cell r="EM60" t="e">
            <v>#REF!</v>
          </cell>
          <cell r="EO60">
            <v>0</v>
          </cell>
          <cell r="EP60">
            <v>1</v>
          </cell>
          <cell r="EQ60">
            <v>0</v>
          </cell>
          <cell r="FA60">
            <v>1</v>
          </cell>
          <cell r="FB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O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 t="e">
            <v>#REF!</v>
          </cell>
          <cell r="FZ60">
            <v>1</v>
          </cell>
          <cell r="GB60">
            <v>1</v>
          </cell>
          <cell r="GC60">
            <v>1</v>
          </cell>
          <cell r="GD60">
            <v>0</v>
          </cell>
          <cell r="GE60">
            <v>0</v>
          </cell>
          <cell r="GF60">
            <v>0</v>
          </cell>
          <cell r="GG60" t="e">
            <v>#REF!</v>
          </cell>
          <cell r="GH60" t="e">
            <v>#REF!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 t="e">
            <v>#REF!</v>
          </cell>
          <cell r="GN60">
            <v>0</v>
          </cell>
          <cell r="GO60">
            <v>0</v>
          </cell>
          <cell r="GP60">
            <v>0</v>
          </cell>
        </row>
        <row r="61">
          <cell r="Y61" t="str">
            <v>A'</v>
          </cell>
          <cell r="Z61" t="str">
            <v>高規格</v>
          </cell>
          <cell r="AA61" t="str">
            <v>高規格</v>
          </cell>
          <cell r="AK61" t="e">
            <v>#REF!</v>
          </cell>
          <cell r="BI61">
            <v>2</v>
          </cell>
          <cell r="BT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F61">
            <v>0</v>
          </cell>
          <cell r="EG61">
            <v>1</v>
          </cell>
          <cell r="EH61">
            <v>1</v>
          </cell>
          <cell r="EI61">
            <v>1</v>
          </cell>
          <cell r="EJ61">
            <v>0</v>
          </cell>
          <cell r="EK61" t="e">
            <v>#REF!</v>
          </cell>
          <cell r="EL61" t="e">
            <v>#REF!</v>
          </cell>
          <cell r="EM61" t="e">
            <v>#REF!</v>
          </cell>
          <cell r="EO61">
            <v>0</v>
          </cell>
          <cell r="EP61">
            <v>0</v>
          </cell>
          <cell r="EQ61">
            <v>0</v>
          </cell>
          <cell r="FA61">
            <v>0</v>
          </cell>
          <cell r="FB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O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 t="e">
            <v>#REF!</v>
          </cell>
          <cell r="FZ61">
            <v>0</v>
          </cell>
          <cell r="GB61">
            <v>1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 t="e">
            <v>#REF!</v>
          </cell>
          <cell r="GH61" t="e">
            <v>#REF!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 t="e">
            <v>#REF!</v>
          </cell>
          <cell r="GN61">
            <v>0</v>
          </cell>
          <cell r="GO61">
            <v>0</v>
          </cell>
          <cell r="GP61">
            <v>0</v>
          </cell>
        </row>
        <row r="62">
          <cell r="Y62" t="str">
            <v>B</v>
          </cell>
          <cell r="Z62" t="str">
            <v>高規格</v>
          </cell>
          <cell r="AA62" t="str">
            <v>高規格</v>
          </cell>
          <cell r="AK62" t="e">
            <v>#REF!</v>
          </cell>
          <cell r="BI62">
            <v>2</v>
          </cell>
          <cell r="BT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 t="e">
            <v>#REF!</v>
          </cell>
          <cell r="EL62" t="e">
            <v>#REF!</v>
          </cell>
          <cell r="EM62" t="e">
            <v>#REF!</v>
          </cell>
          <cell r="EO62">
            <v>0</v>
          </cell>
          <cell r="EP62">
            <v>1</v>
          </cell>
          <cell r="EQ62">
            <v>0</v>
          </cell>
          <cell r="FA62">
            <v>0</v>
          </cell>
          <cell r="FB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O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 t="e">
            <v>#REF!</v>
          </cell>
          <cell r="FZ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 t="e">
            <v>#REF!</v>
          </cell>
          <cell r="GH62" t="e">
            <v>#REF!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 t="e">
            <v>#REF!</v>
          </cell>
          <cell r="GN62">
            <v>0</v>
          </cell>
          <cell r="GO62">
            <v>0</v>
          </cell>
          <cell r="GP62">
            <v>0</v>
          </cell>
        </row>
        <row r="63">
          <cell r="Y63" t="str">
            <v>B</v>
          </cell>
          <cell r="Z63" t="str">
            <v>高規格</v>
          </cell>
          <cell r="AA63" t="str">
            <v>高規格</v>
          </cell>
          <cell r="AK63" t="e">
            <v>#REF!</v>
          </cell>
          <cell r="BI63">
            <v>2</v>
          </cell>
          <cell r="BT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</v>
          </cell>
          <cell r="EF63">
            <v>0</v>
          </cell>
          <cell r="EG63">
            <v>1</v>
          </cell>
          <cell r="EH63">
            <v>0</v>
          </cell>
          <cell r="EI63">
            <v>0</v>
          </cell>
          <cell r="EJ63">
            <v>0</v>
          </cell>
          <cell r="EK63" t="e">
            <v>#REF!</v>
          </cell>
          <cell r="EL63" t="e">
            <v>#REF!</v>
          </cell>
          <cell r="EM63" t="e">
            <v>#REF!</v>
          </cell>
          <cell r="EO63">
            <v>0</v>
          </cell>
          <cell r="EP63">
            <v>1</v>
          </cell>
          <cell r="EQ63">
            <v>0</v>
          </cell>
          <cell r="FA63">
            <v>0</v>
          </cell>
          <cell r="FB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O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 t="e">
            <v>#REF!</v>
          </cell>
          <cell r="FZ63">
            <v>1</v>
          </cell>
          <cell r="GB63">
            <v>1</v>
          </cell>
          <cell r="GC63">
            <v>1</v>
          </cell>
          <cell r="GD63">
            <v>0</v>
          </cell>
          <cell r="GE63">
            <v>0</v>
          </cell>
          <cell r="GF63">
            <v>0</v>
          </cell>
          <cell r="GG63" t="e">
            <v>#REF!</v>
          </cell>
          <cell r="GH63" t="e">
            <v>#REF!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 t="e">
            <v>#REF!</v>
          </cell>
          <cell r="GN63">
            <v>0</v>
          </cell>
          <cell r="GO63">
            <v>0</v>
          </cell>
          <cell r="GP63">
            <v>0</v>
          </cell>
        </row>
        <row r="64">
          <cell r="Y64" t="str">
            <v>B</v>
          </cell>
          <cell r="Z64" t="str">
            <v>高規格</v>
          </cell>
          <cell r="AA64" t="str">
            <v>高規格</v>
          </cell>
          <cell r="AK64" t="e">
            <v>#REF!</v>
          </cell>
          <cell r="BI64">
            <v>2</v>
          </cell>
          <cell r="BT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1</v>
          </cell>
          <cell r="EF64">
            <v>0</v>
          </cell>
          <cell r="EG64">
            <v>1</v>
          </cell>
          <cell r="EH64">
            <v>0</v>
          </cell>
          <cell r="EI64">
            <v>0</v>
          </cell>
          <cell r="EJ64">
            <v>0</v>
          </cell>
          <cell r="EK64" t="e">
            <v>#REF!</v>
          </cell>
          <cell r="EL64" t="e">
            <v>#REF!</v>
          </cell>
          <cell r="EM64" t="e">
            <v>#REF!</v>
          </cell>
          <cell r="EO64">
            <v>0</v>
          </cell>
          <cell r="EP64">
            <v>1</v>
          </cell>
          <cell r="EQ64">
            <v>0</v>
          </cell>
          <cell r="FA64">
            <v>0</v>
          </cell>
          <cell r="FB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O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 t="e">
            <v>#REF!</v>
          </cell>
          <cell r="FZ64">
            <v>0</v>
          </cell>
          <cell r="GB64">
            <v>1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 t="e">
            <v>#REF!</v>
          </cell>
          <cell r="GH64" t="e">
            <v>#REF!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 t="e">
            <v>#REF!</v>
          </cell>
          <cell r="GN64">
            <v>0</v>
          </cell>
          <cell r="GO64">
            <v>0</v>
          </cell>
          <cell r="GP64">
            <v>0</v>
          </cell>
        </row>
        <row r="65">
          <cell r="Y65" t="str">
            <v>B</v>
          </cell>
          <cell r="Z65" t="str">
            <v>高規格</v>
          </cell>
          <cell r="AA65" t="str">
            <v>高規格</v>
          </cell>
          <cell r="AK65" t="e">
            <v>#REF!</v>
          </cell>
          <cell r="BI65">
            <v>2</v>
          </cell>
          <cell r="BT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1</v>
          </cell>
          <cell r="EF65">
            <v>0</v>
          </cell>
          <cell r="EG65">
            <v>1</v>
          </cell>
          <cell r="EH65">
            <v>0</v>
          </cell>
          <cell r="EI65">
            <v>0</v>
          </cell>
          <cell r="EJ65">
            <v>0</v>
          </cell>
          <cell r="EK65" t="e">
            <v>#REF!</v>
          </cell>
          <cell r="EL65" t="e">
            <v>#REF!</v>
          </cell>
          <cell r="EM65" t="e">
            <v>#REF!</v>
          </cell>
          <cell r="EO65">
            <v>0</v>
          </cell>
          <cell r="EP65">
            <v>1</v>
          </cell>
          <cell r="EQ65">
            <v>0</v>
          </cell>
          <cell r="FA65">
            <v>0</v>
          </cell>
          <cell r="FB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O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1</v>
          </cell>
          <cell r="FX65" t="e">
            <v>#REF!</v>
          </cell>
          <cell r="FZ65">
            <v>0</v>
          </cell>
          <cell r="GB65">
            <v>1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 t="e">
            <v>#REF!</v>
          </cell>
          <cell r="GH65" t="e">
            <v>#REF!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 t="e">
            <v>#REF!</v>
          </cell>
          <cell r="GN65">
            <v>0</v>
          </cell>
          <cell r="GO65">
            <v>0</v>
          </cell>
          <cell r="GP65">
            <v>0</v>
          </cell>
        </row>
        <row r="66">
          <cell r="Y66" t="str">
            <v>B</v>
          </cell>
          <cell r="Z66" t="str">
            <v>高規格</v>
          </cell>
          <cell r="AA66" t="str">
            <v>高規格</v>
          </cell>
          <cell r="AK66" t="e">
            <v>#REF!</v>
          </cell>
          <cell r="BI66">
            <v>2</v>
          </cell>
          <cell r="BT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</v>
          </cell>
          <cell r="EF66">
            <v>0</v>
          </cell>
          <cell r="EG66">
            <v>1</v>
          </cell>
          <cell r="EH66">
            <v>0</v>
          </cell>
          <cell r="EI66">
            <v>0</v>
          </cell>
          <cell r="EJ66">
            <v>0</v>
          </cell>
          <cell r="EK66" t="e">
            <v>#REF!</v>
          </cell>
          <cell r="EL66" t="e">
            <v>#REF!</v>
          </cell>
          <cell r="EM66" t="e">
            <v>#REF!</v>
          </cell>
          <cell r="EO66">
            <v>0</v>
          </cell>
          <cell r="EP66">
            <v>1</v>
          </cell>
          <cell r="EQ66">
            <v>0</v>
          </cell>
          <cell r="FA66">
            <v>0</v>
          </cell>
          <cell r="FB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O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1</v>
          </cell>
          <cell r="FX66" t="e">
            <v>#REF!</v>
          </cell>
          <cell r="FZ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 t="e">
            <v>#REF!</v>
          </cell>
          <cell r="GH66" t="e">
            <v>#REF!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 t="e">
            <v>#REF!</v>
          </cell>
          <cell r="GN66">
            <v>0</v>
          </cell>
          <cell r="GO66">
            <v>0</v>
          </cell>
          <cell r="GP66">
            <v>0</v>
          </cell>
        </row>
        <row r="67">
          <cell r="Y67" t="str">
            <v>B</v>
          </cell>
          <cell r="Z67" t="str">
            <v>高規格</v>
          </cell>
          <cell r="AA67" t="str">
            <v>高規格</v>
          </cell>
          <cell r="AK67" t="e">
            <v>#REF!</v>
          </cell>
          <cell r="BI67">
            <v>2</v>
          </cell>
          <cell r="BT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</v>
          </cell>
          <cell r="EF67">
            <v>0</v>
          </cell>
          <cell r="EG67">
            <v>1</v>
          </cell>
          <cell r="EH67">
            <v>0</v>
          </cell>
          <cell r="EI67">
            <v>0</v>
          </cell>
          <cell r="EJ67">
            <v>0</v>
          </cell>
          <cell r="EK67" t="e">
            <v>#REF!</v>
          </cell>
          <cell r="EL67" t="e">
            <v>#REF!</v>
          </cell>
          <cell r="EM67" t="e">
            <v>#REF!</v>
          </cell>
          <cell r="EO67">
            <v>0</v>
          </cell>
          <cell r="EP67">
            <v>1</v>
          </cell>
          <cell r="EQ67">
            <v>0</v>
          </cell>
          <cell r="FA67">
            <v>0</v>
          </cell>
          <cell r="FB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O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1</v>
          </cell>
          <cell r="FX67" t="e">
            <v>#REF!</v>
          </cell>
          <cell r="FZ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 t="e">
            <v>#REF!</v>
          </cell>
          <cell r="GH67" t="e">
            <v>#REF!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 t="e">
            <v>#REF!</v>
          </cell>
          <cell r="GN67">
            <v>0</v>
          </cell>
          <cell r="GO67">
            <v>0</v>
          </cell>
          <cell r="GP67">
            <v>0</v>
          </cell>
        </row>
        <row r="68">
          <cell r="Y68" t="str">
            <v>B</v>
          </cell>
          <cell r="Z68" t="str">
            <v>高規格</v>
          </cell>
          <cell r="AA68" t="str">
            <v>高規格</v>
          </cell>
          <cell r="AK68" t="e">
            <v>#REF!</v>
          </cell>
          <cell r="BI68">
            <v>2</v>
          </cell>
          <cell r="BT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</v>
          </cell>
          <cell r="EF68">
            <v>0</v>
          </cell>
          <cell r="EG68">
            <v>1</v>
          </cell>
          <cell r="EH68">
            <v>0</v>
          </cell>
          <cell r="EI68">
            <v>1</v>
          </cell>
          <cell r="EJ68">
            <v>0</v>
          </cell>
          <cell r="EK68" t="e">
            <v>#REF!</v>
          </cell>
          <cell r="EL68" t="e">
            <v>#REF!</v>
          </cell>
          <cell r="EM68" t="e">
            <v>#REF!</v>
          </cell>
          <cell r="EO68">
            <v>0</v>
          </cell>
          <cell r="EP68">
            <v>0</v>
          </cell>
          <cell r="EQ68">
            <v>0</v>
          </cell>
          <cell r="FA68">
            <v>0</v>
          </cell>
          <cell r="FB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O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 t="e">
            <v>#REF!</v>
          </cell>
          <cell r="FZ68">
            <v>0</v>
          </cell>
          <cell r="GB68">
            <v>1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 t="e">
            <v>#REF!</v>
          </cell>
          <cell r="GH68" t="e">
            <v>#REF!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 t="e">
            <v>#REF!</v>
          </cell>
          <cell r="GN68">
            <v>0</v>
          </cell>
          <cell r="GO68">
            <v>0</v>
          </cell>
          <cell r="GP68">
            <v>0</v>
          </cell>
        </row>
        <row r="69">
          <cell r="Y69" t="str">
            <v>B</v>
          </cell>
          <cell r="Z69" t="str">
            <v>高規格</v>
          </cell>
          <cell r="AA69" t="str">
            <v>高規格</v>
          </cell>
          <cell r="AK69" t="e">
            <v>#REF!</v>
          </cell>
          <cell r="BI69">
            <v>2</v>
          </cell>
          <cell r="BT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1</v>
          </cell>
          <cell r="EF69">
            <v>0</v>
          </cell>
          <cell r="EG69">
            <v>1</v>
          </cell>
          <cell r="EH69">
            <v>0</v>
          </cell>
          <cell r="EI69">
            <v>0</v>
          </cell>
          <cell r="EJ69">
            <v>0</v>
          </cell>
          <cell r="EK69" t="e">
            <v>#REF!</v>
          </cell>
          <cell r="EL69" t="e">
            <v>#REF!</v>
          </cell>
          <cell r="EM69" t="e">
            <v>#REF!</v>
          </cell>
          <cell r="EO69">
            <v>0</v>
          </cell>
          <cell r="EP69">
            <v>1</v>
          </cell>
          <cell r="EQ69">
            <v>0</v>
          </cell>
          <cell r="FA69">
            <v>0</v>
          </cell>
          <cell r="FB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O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1</v>
          </cell>
          <cell r="FX69" t="e">
            <v>#REF!</v>
          </cell>
          <cell r="FZ69">
            <v>0</v>
          </cell>
          <cell r="GB69">
            <v>1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 t="e">
            <v>#REF!</v>
          </cell>
          <cell r="GH69" t="e">
            <v>#REF!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 t="e">
            <v>#REF!</v>
          </cell>
          <cell r="GN69">
            <v>0</v>
          </cell>
          <cell r="GO69">
            <v>0</v>
          </cell>
          <cell r="GP69">
            <v>0</v>
          </cell>
        </row>
        <row r="70">
          <cell r="Y70" t="str">
            <v>A'</v>
          </cell>
          <cell r="Z70" t="str">
            <v>高規格</v>
          </cell>
          <cell r="AA70" t="str">
            <v>一般</v>
          </cell>
          <cell r="AK70" t="e">
            <v>#REF!</v>
          </cell>
          <cell r="BI70">
            <v>1</v>
          </cell>
          <cell r="BT70">
            <v>0.24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1</v>
          </cell>
          <cell r="EJ70">
            <v>0</v>
          </cell>
          <cell r="EK70" t="e">
            <v>#REF!</v>
          </cell>
          <cell r="EL70" t="e">
            <v>#REF!</v>
          </cell>
          <cell r="EM70" t="e">
            <v>#REF!</v>
          </cell>
          <cell r="EO70">
            <v>0</v>
          </cell>
          <cell r="EP70">
            <v>0</v>
          </cell>
          <cell r="EQ70">
            <v>0</v>
          </cell>
          <cell r="FA70">
            <v>0</v>
          </cell>
          <cell r="FB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O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 t="e">
            <v>#REF!</v>
          </cell>
          <cell r="FZ70">
            <v>0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1</v>
          </cell>
          <cell r="GG70" t="e">
            <v>#REF!</v>
          </cell>
          <cell r="GH70" t="e">
            <v>#REF!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 t="e">
            <v>#REF!</v>
          </cell>
          <cell r="GN70">
            <v>0</v>
          </cell>
          <cell r="GO70">
            <v>0</v>
          </cell>
          <cell r="GP70">
            <v>0</v>
          </cell>
        </row>
        <row r="71">
          <cell r="Y71" t="str">
            <v>A'</v>
          </cell>
          <cell r="Z71" t="str">
            <v>高規格</v>
          </cell>
          <cell r="AA71" t="str">
            <v>一般</v>
          </cell>
          <cell r="AK71" t="e">
            <v>#REF!</v>
          </cell>
          <cell r="BI71">
            <v>2</v>
          </cell>
          <cell r="BT71">
            <v>0.24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e">
            <v>#REF!</v>
          </cell>
          <cell r="EL71" t="e">
            <v>#REF!</v>
          </cell>
          <cell r="EM71" t="e">
            <v>#REF!</v>
          </cell>
          <cell r="EO71">
            <v>0</v>
          </cell>
          <cell r="EP71">
            <v>1</v>
          </cell>
          <cell r="EQ71">
            <v>0</v>
          </cell>
          <cell r="FA71">
            <v>0</v>
          </cell>
          <cell r="FB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O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 t="e">
            <v>#REF!</v>
          </cell>
          <cell r="FZ71">
            <v>1</v>
          </cell>
          <cell r="GB71">
            <v>1</v>
          </cell>
          <cell r="GC71">
            <v>1</v>
          </cell>
          <cell r="GD71">
            <v>0</v>
          </cell>
          <cell r="GE71">
            <v>0</v>
          </cell>
          <cell r="GF71">
            <v>1</v>
          </cell>
          <cell r="GG71" t="e">
            <v>#REF!</v>
          </cell>
          <cell r="GH71" t="e">
            <v>#REF!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 t="e">
            <v>#REF!</v>
          </cell>
          <cell r="GN71">
            <v>0</v>
          </cell>
          <cell r="GO71">
            <v>0</v>
          </cell>
          <cell r="GP71">
            <v>0</v>
          </cell>
        </row>
        <row r="72">
          <cell r="Y72" t="str">
            <v>二次</v>
          </cell>
          <cell r="Z72" t="str">
            <v>一般</v>
          </cell>
          <cell r="AA72" t="str">
            <v>一般</v>
          </cell>
          <cell r="AK72" t="e">
            <v>#REF!</v>
          </cell>
          <cell r="BI72">
            <v>2</v>
          </cell>
          <cell r="BT72">
            <v>0.33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1</v>
          </cell>
          <cell r="EJ72">
            <v>0</v>
          </cell>
          <cell r="EK72" t="e">
            <v>#REF!</v>
          </cell>
          <cell r="EL72" t="e">
            <v>#REF!</v>
          </cell>
          <cell r="EM72" t="e">
            <v>#REF!</v>
          </cell>
          <cell r="EO72">
            <v>0</v>
          </cell>
          <cell r="EP72">
            <v>0</v>
          </cell>
          <cell r="EQ72">
            <v>0</v>
          </cell>
          <cell r="FA72">
            <v>0</v>
          </cell>
          <cell r="FB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1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O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 t="e">
            <v>#REF!</v>
          </cell>
          <cell r="FZ72">
            <v>0</v>
          </cell>
          <cell r="GB72">
            <v>1</v>
          </cell>
          <cell r="GC72">
            <v>0</v>
          </cell>
          <cell r="GD72">
            <v>0</v>
          </cell>
          <cell r="GE72">
            <v>0</v>
          </cell>
          <cell r="GF72">
            <v>1</v>
          </cell>
          <cell r="GG72" t="e">
            <v>#REF!</v>
          </cell>
          <cell r="GH72" t="e">
            <v>#REF!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 t="e">
            <v>#REF!</v>
          </cell>
          <cell r="GN72">
            <v>0</v>
          </cell>
          <cell r="GO72">
            <v>0</v>
          </cell>
          <cell r="GP72">
            <v>0</v>
          </cell>
        </row>
        <row r="73">
          <cell r="Y73" t="str">
            <v>二次</v>
          </cell>
          <cell r="Z73" t="str">
            <v>一般</v>
          </cell>
          <cell r="AA73" t="str">
            <v>一般</v>
          </cell>
          <cell r="AK73" t="e">
            <v>#REF!</v>
          </cell>
          <cell r="BI73">
            <v>1</v>
          </cell>
          <cell r="BT73">
            <v>0.25</v>
          </cell>
          <cell r="DZ73">
            <v>1</v>
          </cell>
          <cell r="EA73">
            <v>0</v>
          </cell>
          <cell r="EB73">
            <v>1</v>
          </cell>
          <cell r="EC73">
            <v>0</v>
          </cell>
          <cell r="ED73">
            <v>0</v>
          </cell>
          <cell r="EF73">
            <v>0</v>
          </cell>
          <cell r="EG73">
            <v>1</v>
          </cell>
          <cell r="EH73">
            <v>0</v>
          </cell>
          <cell r="EI73">
            <v>1</v>
          </cell>
          <cell r="EJ73">
            <v>1</v>
          </cell>
          <cell r="EK73" t="e">
            <v>#REF!</v>
          </cell>
          <cell r="EL73" t="e">
            <v>#REF!</v>
          </cell>
          <cell r="EM73" t="e">
            <v>#REF!</v>
          </cell>
          <cell r="EO73">
            <v>0</v>
          </cell>
          <cell r="EP73">
            <v>0</v>
          </cell>
          <cell r="EQ73">
            <v>0</v>
          </cell>
          <cell r="FA73">
            <v>1</v>
          </cell>
          <cell r="FB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1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O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 t="e">
            <v>#REF!</v>
          </cell>
          <cell r="FZ73">
            <v>1</v>
          </cell>
          <cell r="GB73">
            <v>1</v>
          </cell>
          <cell r="GC73">
            <v>0</v>
          </cell>
          <cell r="GD73">
            <v>0</v>
          </cell>
          <cell r="GE73">
            <v>0</v>
          </cell>
          <cell r="GF73">
            <v>1</v>
          </cell>
          <cell r="GG73" t="e">
            <v>#REF!</v>
          </cell>
          <cell r="GH73" t="e">
            <v>#REF!</v>
          </cell>
          <cell r="GI73">
            <v>0</v>
          </cell>
          <cell r="GJ73">
            <v>0</v>
          </cell>
          <cell r="GK73">
            <v>0</v>
          </cell>
          <cell r="GL73">
            <v>1</v>
          </cell>
          <cell r="GM73" t="e">
            <v>#REF!</v>
          </cell>
          <cell r="GN73">
            <v>0</v>
          </cell>
          <cell r="GO73">
            <v>0</v>
          </cell>
          <cell r="GP73">
            <v>0</v>
          </cell>
        </row>
        <row r="74">
          <cell r="Y74" t="str">
            <v>二次</v>
          </cell>
          <cell r="Z74" t="str">
            <v>一般</v>
          </cell>
          <cell r="AA74" t="str">
            <v>一般</v>
          </cell>
          <cell r="AK74" t="e">
            <v>#REF!</v>
          </cell>
          <cell r="BI74">
            <v>1</v>
          </cell>
          <cell r="BT74">
            <v>0.27</v>
          </cell>
          <cell r="DZ74">
            <v>1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F74">
            <v>0</v>
          </cell>
          <cell r="EG74">
            <v>1</v>
          </cell>
          <cell r="EH74">
            <v>0</v>
          </cell>
          <cell r="EI74">
            <v>1</v>
          </cell>
          <cell r="EJ74">
            <v>1</v>
          </cell>
          <cell r="EK74" t="e">
            <v>#REF!</v>
          </cell>
          <cell r="EL74" t="e">
            <v>#REF!</v>
          </cell>
          <cell r="EM74" t="e">
            <v>#REF!</v>
          </cell>
          <cell r="EO74">
            <v>0</v>
          </cell>
          <cell r="EP74">
            <v>0</v>
          </cell>
          <cell r="EQ74">
            <v>0</v>
          </cell>
          <cell r="FA74">
            <v>1</v>
          </cell>
          <cell r="FB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1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O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 t="e">
            <v>#REF!</v>
          </cell>
          <cell r="FZ74">
            <v>1</v>
          </cell>
          <cell r="GB74">
            <v>1</v>
          </cell>
          <cell r="GC74">
            <v>0</v>
          </cell>
          <cell r="GD74">
            <v>0</v>
          </cell>
          <cell r="GE74">
            <v>1</v>
          </cell>
          <cell r="GF74">
            <v>1</v>
          </cell>
          <cell r="GG74" t="e">
            <v>#REF!</v>
          </cell>
          <cell r="GH74" t="e">
            <v>#REF!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 t="e">
            <v>#REF!</v>
          </cell>
          <cell r="GN74">
            <v>0</v>
          </cell>
          <cell r="GO74">
            <v>0</v>
          </cell>
          <cell r="GP74">
            <v>0</v>
          </cell>
        </row>
        <row r="75">
          <cell r="Y75" t="str">
            <v>二次</v>
          </cell>
          <cell r="Z75" t="str">
            <v>一般</v>
          </cell>
          <cell r="AA75" t="str">
            <v>一般</v>
          </cell>
          <cell r="AK75" t="e">
            <v>#REF!</v>
          </cell>
          <cell r="BI75">
            <v>1</v>
          </cell>
          <cell r="BT75">
            <v>0.24</v>
          </cell>
          <cell r="DZ75">
            <v>1</v>
          </cell>
          <cell r="EA75">
            <v>0</v>
          </cell>
          <cell r="EB75">
            <v>1</v>
          </cell>
          <cell r="EC75">
            <v>0</v>
          </cell>
          <cell r="ED75">
            <v>0</v>
          </cell>
          <cell r="EF75">
            <v>0</v>
          </cell>
          <cell r="EG75">
            <v>1</v>
          </cell>
          <cell r="EH75">
            <v>0</v>
          </cell>
          <cell r="EI75">
            <v>0</v>
          </cell>
          <cell r="EJ75">
            <v>1</v>
          </cell>
          <cell r="EK75" t="e">
            <v>#REF!</v>
          </cell>
          <cell r="EL75" t="e">
            <v>#REF!</v>
          </cell>
          <cell r="EM75" t="e">
            <v>#REF!</v>
          </cell>
          <cell r="EO75">
            <v>0</v>
          </cell>
          <cell r="EP75">
            <v>0</v>
          </cell>
          <cell r="EQ75">
            <v>0</v>
          </cell>
          <cell r="FA75">
            <v>1</v>
          </cell>
          <cell r="FB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1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O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 t="e">
            <v>#REF!</v>
          </cell>
          <cell r="FZ75">
            <v>1</v>
          </cell>
          <cell r="GB75">
            <v>1</v>
          </cell>
          <cell r="GC75">
            <v>0</v>
          </cell>
          <cell r="GD75">
            <v>0</v>
          </cell>
          <cell r="GE75">
            <v>1</v>
          </cell>
          <cell r="GF75">
            <v>1</v>
          </cell>
          <cell r="GG75" t="e">
            <v>#REF!</v>
          </cell>
          <cell r="GH75" t="e">
            <v>#REF!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 t="e">
            <v>#REF!</v>
          </cell>
          <cell r="GN75">
            <v>0</v>
          </cell>
          <cell r="GO75">
            <v>0</v>
          </cell>
          <cell r="GP75">
            <v>0</v>
          </cell>
        </row>
        <row r="76">
          <cell r="Y76" t="str">
            <v>二次</v>
          </cell>
          <cell r="Z76" t="str">
            <v>一般</v>
          </cell>
          <cell r="AA76" t="str">
            <v>一般</v>
          </cell>
          <cell r="AK76" t="e">
            <v>#REF!</v>
          </cell>
          <cell r="BI76">
            <v>1</v>
          </cell>
          <cell r="BT76">
            <v>0.27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1</v>
          </cell>
          <cell r="EJ76">
            <v>0</v>
          </cell>
          <cell r="EK76" t="e">
            <v>#REF!</v>
          </cell>
          <cell r="EL76" t="e">
            <v>#REF!</v>
          </cell>
          <cell r="EM76" t="e">
            <v>#REF!</v>
          </cell>
          <cell r="EO76">
            <v>0</v>
          </cell>
          <cell r="EP76">
            <v>0</v>
          </cell>
          <cell r="EQ76">
            <v>0</v>
          </cell>
          <cell r="FA76">
            <v>0</v>
          </cell>
          <cell r="FB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1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O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 t="e">
            <v>#REF!</v>
          </cell>
          <cell r="FZ76">
            <v>1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1</v>
          </cell>
          <cell r="GG76" t="e">
            <v>#REF!</v>
          </cell>
          <cell r="GH76" t="e">
            <v>#REF!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 t="e">
            <v>#REF!</v>
          </cell>
          <cell r="GN76">
            <v>0</v>
          </cell>
          <cell r="GO76">
            <v>0</v>
          </cell>
          <cell r="GP76">
            <v>0</v>
          </cell>
        </row>
        <row r="77">
          <cell r="Y77" t="str">
            <v>一次</v>
          </cell>
          <cell r="Z77" t="str">
            <v>一般</v>
          </cell>
          <cell r="AA77" t="str">
            <v>一般</v>
          </cell>
          <cell r="AK77" t="e">
            <v>#REF!</v>
          </cell>
          <cell r="BI77">
            <v>2</v>
          </cell>
          <cell r="BT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 t="e">
            <v>#REF!</v>
          </cell>
          <cell r="EL77" t="e">
            <v>#REF!</v>
          </cell>
          <cell r="EM77" t="e">
            <v>#REF!</v>
          </cell>
          <cell r="EO77">
            <v>0</v>
          </cell>
          <cell r="EP77">
            <v>0</v>
          </cell>
          <cell r="EQ77">
            <v>0</v>
          </cell>
          <cell r="FA77">
            <v>0</v>
          </cell>
          <cell r="FB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O77">
            <v>0</v>
          </cell>
          <cell r="FQ77">
            <v>0</v>
          </cell>
          <cell r="FR77">
            <v>1</v>
          </cell>
          <cell r="FS77">
            <v>1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 t="e">
            <v>#REF!</v>
          </cell>
          <cell r="FZ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 t="e">
            <v>#REF!</v>
          </cell>
          <cell r="GH77" t="e">
            <v>#REF!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 t="e">
            <v>#REF!</v>
          </cell>
          <cell r="GN77">
            <v>0</v>
          </cell>
          <cell r="GO77">
            <v>0</v>
          </cell>
          <cell r="GP77">
            <v>0</v>
          </cell>
        </row>
        <row r="78">
          <cell r="AK78" t="e">
            <v>#REF!</v>
          </cell>
          <cell r="BI78">
            <v>4</v>
          </cell>
          <cell r="BT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 t="e">
            <v>#REF!</v>
          </cell>
          <cell r="EL78" t="e">
            <v>#REF!</v>
          </cell>
          <cell r="EM78" t="e">
            <v>#REF!</v>
          </cell>
          <cell r="EO78">
            <v>0</v>
          </cell>
          <cell r="EP78">
            <v>0</v>
          </cell>
          <cell r="EQ78">
            <v>0</v>
          </cell>
          <cell r="FA78">
            <v>0</v>
          </cell>
          <cell r="FB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O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0</v>
          </cell>
          <cell r="FX78" t="e">
            <v>#REF!</v>
          </cell>
          <cell r="FZ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 t="e">
            <v>#REF!</v>
          </cell>
          <cell r="GH78" t="e">
            <v>#REF!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 t="e">
            <v>#REF!</v>
          </cell>
          <cell r="GN78">
            <v>0</v>
          </cell>
          <cell r="GO78">
            <v>0</v>
          </cell>
          <cell r="GP78">
            <v>0</v>
          </cell>
        </row>
        <row r="79">
          <cell r="Y79" t="str">
            <v>耐震</v>
          </cell>
          <cell r="Z79" t="str">
            <v>一般</v>
          </cell>
          <cell r="AA79" t="str">
            <v>一般</v>
          </cell>
          <cell r="AK79" t="e">
            <v>#REF!</v>
          </cell>
          <cell r="BI79">
            <v>4</v>
          </cell>
          <cell r="BT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 t="e">
            <v>#REF!</v>
          </cell>
          <cell r="EL79" t="e">
            <v>#REF!</v>
          </cell>
          <cell r="EM79" t="e">
            <v>#REF!</v>
          </cell>
          <cell r="EO79">
            <v>0</v>
          </cell>
          <cell r="EP79">
            <v>0</v>
          </cell>
          <cell r="EQ79">
            <v>0</v>
          </cell>
          <cell r="FA79">
            <v>0</v>
          </cell>
          <cell r="FB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1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O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0</v>
          </cell>
          <cell r="FW79">
            <v>0</v>
          </cell>
          <cell r="FX79" t="e">
            <v>#REF!</v>
          </cell>
          <cell r="FZ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 t="e">
            <v>#REF!</v>
          </cell>
          <cell r="GH79" t="e">
            <v>#REF!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 t="e">
            <v>#REF!</v>
          </cell>
          <cell r="GN79">
            <v>0</v>
          </cell>
          <cell r="GO79">
            <v>0</v>
          </cell>
          <cell r="GP79">
            <v>0</v>
          </cell>
        </row>
        <row r="80">
          <cell r="Y80" t="str">
            <v>耐震</v>
          </cell>
          <cell r="Z80" t="str">
            <v>一般</v>
          </cell>
          <cell r="AA80" t="str">
            <v>一般</v>
          </cell>
          <cell r="AK80" t="e">
            <v>#REF!</v>
          </cell>
          <cell r="BI80">
            <v>4</v>
          </cell>
          <cell r="BT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 t="e">
            <v>#REF!</v>
          </cell>
          <cell r="EL80" t="e">
            <v>#REF!</v>
          </cell>
          <cell r="EM80" t="e">
            <v>#REF!</v>
          </cell>
          <cell r="EO80">
            <v>0</v>
          </cell>
          <cell r="EP80">
            <v>0</v>
          </cell>
          <cell r="EQ80">
            <v>0</v>
          </cell>
          <cell r="FA80">
            <v>0</v>
          </cell>
          <cell r="FB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1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O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1</v>
          </cell>
          <cell r="FV80">
            <v>0</v>
          </cell>
          <cell r="FW80">
            <v>0</v>
          </cell>
          <cell r="FX80" t="e">
            <v>#REF!</v>
          </cell>
          <cell r="FZ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 t="e">
            <v>#REF!</v>
          </cell>
          <cell r="GH80" t="e">
            <v>#REF!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 t="e">
            <v>#REF!</v>
          </cell>
          <cell r="GN80">
            <v>0</v>
          </cell>
          <cell r="GO80">
            <v>0</v>
          </cell>
          <cell r="GP80">
            <v>0</v>
          </cell>
        </row>
        <row r="81">
          <cell r="AK81" t="e">
            <v>#REF!</v>
          </cell>
          <cell r="BI81">
            <v>2</v>
          </cell>
          <cell r="BT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1</v>
          </cell>
          <cell r="EJ81">
            <v>0</v>
          </cell>
          <cell r="EK81" t="e">
            <v>#REF!</v>
          </cell>
          <cell r="EL81" t="e">
            <v>#REF!</v>
          </cell>
          <cell r="EM81" t="e">
            <v>#REF!</v>
          </cell>
          <cell r="EO81">
            <v>0</v>
          </cell>
          <cell r="EP81">
            <v>0</v>
          </cell>
          <cell r="EQ81">
            <v>0</v>
          </cell>
          <cell r="FA81">
            <v>0</v>
          </cell>
          <cell r="FB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1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O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 t="e">
            <v>#REF!</v>
          </cell>
          <cell r="FZ81">
            <v>1</v>
          </cell>
          <cell r="GB81">
            <v>1</v>
          </cell>
          <cell r="GC81">
            <v>1</v>
          </cell>
          <cell r="GD81">
            <v>0</v>
          </cell>
          <cell r="GE81">
            <v>0</v>
          </cell>
          <cell r="GF81">
            <v>0</v>
          </cell>
          <cell r="GG81" t="e">
            <v>#REF!</v>
          </cell>
          <cell r="GH81" t="e">
            <v>#REF!</v>
          </cell>
          <cell r="GI81">
            <v>0</v>
          </cell>
          <cell r="GJ81">
            <v>1</v>
          </cell>
          <cell r="GK81">
            <v>0</v>
          </cell>
          <cell r="GL81">
            <v>0</v>
          </cell>
          <cell r="GM81" t="e">
            <v>#REF!</v>
          </cell>
          <cell r="GN81">
            <v>0</v>
          </cell>
          <cell r="GO81">
            <v>0</v>
          </cell>
          <cell r="GP81">
            <v>0</v>
          </cell>
        </row>
        <row r="82">
          <cell r="Y82" t="str">
            <v>A'</v>
          </cell>
          <cell r="Z82" t="str">
            <v>高規格</v>
          </cell>
          <cell r="AA82" t="str">
            <v>高規格</v>
          </cell>
          <cell r="AK82" t="e">
            <v>#REF!</v>
          </cell>
          <cell r="BI82">
            <v>2</v>
          </cell>
          <cell r="BT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1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0</v>
          </cell>
          <cell r="EK82" t="e">
            <v>#REF!</v>
          </cell>
          <cell r="EL82" t="e">
            <v>#REF!</v>
          </cell>
          <cell r="EM82" t="e">
            <v>#REF!</v>
          </cell>
          <cell r="EO82">
            <v>0</v>
          </cell>
          <cell r="EP82">
            <v>1</v>
          </cell>
          <cell r="EQ82">
            <v>0</v>
          </cell>
          <cell r="FA82">
            <v>0</v>
          </cell>
          <cell r="FB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O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 t="e">
            <v>#REF!</v>
          </cell>
          <cell r="FZ82">
            <v>0</v>
          </cell>
          <cell r="GB82">
            <v>1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 t="e">
            <v>#REF!</v>
          </cell>
          <cell r="GH82" t="e">
            <v>#REF!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 t="e">
            <v>#REF!</v>
          </cell>
          <cell r="GN82">
            <v>0</v>
          </cell>
          <cell r="GO82">
            <v>0</v>
          </cell>
          <cell r="GP82">
            <v>0</v>
          </cell>
        </row>
        <row r="83">
          <cell r="AK83" t="e">
            <v>#REF!</v>
          </cell>
          <cell r="BI83">
            <v>2</v>
          </cell>
          <cell r="BT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1</v>
          </cell>
          <cell r="EJ83">
            <v>0</v>
          </cell>
          <cell r="EK83" t="e">
            <v>#REF!</v>
          </cell>
          <cell r="EL83" t="e">
            <v>#REF!</v>
          </cell>
          <cell r="EM83" t="e">
            <v>#REF!</v>
          </cell>
          <cell r="EO83">
            <v>0</v>
          </cell>
          <cell r="EP83">
            <v>0</v>
          </cell>
          <cell r="EQ83">
            <v>0</v>
          </cell>
          <cell r="FA83">
            <v>0</v>
          </cell>
          <cell r="FB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O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 t="e">
            <v>#REF!</v>
          </cell>
          <cell r="FZ83">
            <v>1</v>
          </cell>
          <cell r="GB83">
            <v>1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 t="e">
            <v>#REF!</v>
          </cell>
          <cell r="GH83" t="e">
            <v>#REF!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 t="e">
            <v>#REF!</v>
          </cell>
          <cell r="GN83">
            <v>0</v>
          </cell>
          <cell r="GO83">
            <v>0</v>
          </cell>
          <cell r="GP83">
            <v>0</v>
          </cell>
        </row>
        <row r="84">
          <cell r="Y84" t="str">
            <v>A'</v>
          </cell>
          <cell r="Z84" t="str">
            <v>高規格</v>
          </cell>
          <cell r="AA84" t="str">
            <v>高規格</v>
          </cell>
          <cell r="AK84" t="e">
            <v>#REF!</v>
          </cell>
          <cell r="BI84">
            <v>2</v>
          </cell>
          <cell r="BT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1</v>
          </cell>
          <cell r="EF84">
            <v>0</v>
          </cell>
          <cell r="EG84">
            <v>1</v>
          </cell>
          <cell r="EH84">
            <v>0</v>
          </cell>
          <cell r="EI84">
            <v>1</v>
          </cell>
          <cell r="EJ84">
            <v>0</v>
          </cell>
          <cell r="EK84" t="e">
            <v>#REF!</v>
          </cell>
          <cell r="EL84" t="e">
            <v>#REF!</v>
          </cell>
          <cell r="EM84" t="e">
            <v>#REF!</v>
          </cell>
          <cell r="EO84">
            <v>0</v>
          </cell>
          <cell r="EP84">
            <v>0</v>
          </cell>
          <cell r="EQ84">
            <v>0</v>
          </cell>
          <cell r="FA84">
            <v>0</v>
          </cell>
          <cell r="FB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O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 t="e">
            <v>#REF!</v>
          </cell>
          <cell r="FZ84">
            <v>0</v>
          </cell>
          <cell r="GB84">
            <v>1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 t="e">
            <v>#REF!</v>
          </cell>
          <cell r="GH84" t="e">
            <v>#REF!</v>
          </cell>
          <cell r="GI84">
            <v>0</v>
          </cell>
          <cell r="GJ84">
            <v>0</v>
          </cell>
          <cell r="GK84">
            <v>0</v>
          </cell>
          <cell r="GL84">
            <v>1</v>
          </cell>
          <cell r="GM84" t="e">
            <v>#REF!</v>
          </cell>
          <cell r="GN84">
            <v>0</v>
          </cell>
          <cell r="GO84">
            <v>0</v>
          </cell>
          <cell r="GP84">
            <v>0</v>
          </cell>
        </row>
        <row r="85">
          <cell r="Y85" t="str">
            <v>A'</v>
          </cell>
          <cell r="Z85" t="str">
            <v>高規格</v>
          </cell>
          <cell r="AA85" t="str">
            <v>高規格</v>
          </cell>
          <cell r="AK85" t="e">
            <v>#REF!</v>
          </cell>
          <cell r="BI85">
            <v>2</v>
          </cell>
          <cell r="BT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1</v>
          </cell>
          <cell r="EF85">
            <v>0</v>
          </cell>
          <cell r="EG85">
            <v>1</v>
          </cell>
          <cell r="EH85">
            <v>0</v>
          </cell>
          <cell r="EI85">
            <v>0</v>
          </cell>
          <cell r="EJ85">
            <v>0</v>
          </cell>
          <cell r="EK85" t="e">
            <v>#REF!</v>
          </cell>
          <cell r="EL85" t="e">
            <v>#REF!</v>
          </cell>
          <cell r="EM85" t="e">
            <v>#REF!</v>
          </cell>
          <cell r="EO85">
            <v>0</v>
          </cell>
          <cell r="EP85">
            <v>1</v>
          </cell>
          <cell r="EQ85">
            <v>0</v>
          </cell>
          <cell r="FA85">
            <v>0</v>
          </cell>
          <cell r="FB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O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 t="e">
            <v>#REF!</v>
          </cell>
          <cell r="FZ85">
            <v>0</v>
          </cell>
          <cell r="GB85">
            <v>1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 t="e">
            <v>#REF!</v>
          </cell>
          <cell r="GH85" t="e">
            <v>#REF!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 t="e">
            <v>#REF!</v>
          </cell>
          <cell r="GN85">
            <v>0</v>
          </cell>
          <cell r="GO85">
            <v>0</v>
          </cell>
          <cell r="GP85">
            <v>0</v>
          </cell>
        </row>
        <row r="86">
          <cell r="Y86" t="str">
            <v>A'</v>
          </cell>
          <cell r="Z86" t="str">
            <v>高規格</v>
          </cell>
          <cell r="AK86" t="e">
            <v>#REF!</v>
          </cell>
          <cell r="BI86">
            <v>1</v>
          </cell>
          <cell r="BT86">
            <v>0.22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1</v>
          </cell>
          <cell r="EJ86">
            <v>0</v>
          </cell>
          <cell r="EK86" t="e">
            <v>#REF!</v>
          </cell>
          <cell r="EL86" t="e">
            <v>#REF!</v>
          </cell>
          <cell r="EM86" t="e">
            <v>#REF!</v>
          </cell>
          <cell r="EO86">
            <v>0</v>
          </cell>
          <cell r="EP86">
            <v>0</v>
          </cell>
          <cell r="EQ86">
            <v>0</v>
          </cell>
          <cell r="FA86">
            <v>0</v>
          </cell>
          <cell r="FB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O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 t="e">
            <v>#REF!</v>
          </cell>
          <cell r="FZ86">
            <v>0</v>
          </cell>
          <cell r="GB86">
            <v>1</v>
          </cell>
          <cell r="GC86">
            <v>0</v>
          </cell>
          <cell r="GD86">
            <v>0</v>
          </cell>
          <cell r="GE86">
            <v>1</v>
          </cell>
          <cell r="GF86">
            <v>1</v>
          </cell>
          <cell r="GG86" t="e">
            <v>#REF!</v>
          </cell>
          <cell r="GH86" t="e">
            <v>#REF!</v>
          </cell>
          <cell r="GI86">
            <v>0</v>
          </cell>
          <cell r="GJ86">
            <v>0</v>
          </cell>
          <cell r="GK86">
            <v>1</v>
          </cell>
          <cell r="GL86">
            <v>0</v>
          </cell>
          <cell r="GM86" t="e">
            <v>#REF!</v>
          </cell>
          <cell r="GN86">
            <v>0</v>
          </cell>
          <cell r="GO86">
            <v>0</v>
          </cell>
          <cell r="GP86">
            <v>0</v>
          </cell>
        </row>
        <row r="87">
          <cell r="Y87" t="str">
            <v>A'</v>
          </cell>
          <cell r="Z87" t="str">
            <v>高規格</v>
          </cell>
          <cell r="AA87" t="str">
            <v>一般</v>
          </cell>
          <cell r="AK87" t="e">
            <v>#REF!</v>
          </cell>
          <cell r="BI87">
            <v>1</v>
          </cell>
          <cell r="BT87">
            <v>0.25</v>
          </cell>
          <cell r="DZ87">
            <v>1</v>
          </cell>
          <cell r="EA87">
            <v>1</v>
          </cell>
          <cell r="EB87">
            <v>0</v>
          </cell>
          <cell r="EC87">
            <v>0</v>
          </cell>
          <cell r="ED87">
            <v>0</v>
          </cell>
          <cell r="EF87">
            <v>0</v>
          </cell>
          <cell r="EG87">
            <v>1</v>
          </cell>
          <cell r="EH87">
            <v>0</v>
          </cell>
          <cell r="EI87">
            <v>1</v>
          </cell>
          <cell r="EJ87">
            <v>0</v>
          </cell>
          <cell r="EK87" t="e">
            <v>#REF!</v>
          </cell>
          <cell r="EL87" t="e">
            <v>#REF!</v>
          </cell>
          <cell r="EM87" t="e">
            <v>#REF!</v>
          </cell>
          <cell r="EO87">
            <v>0</v>
          </cell>
          <cell r="EP87">
            <v>0</v>
          </cell>
          <cell r="EQ87">
            <v>0</v>
          </cell>
          <cell r="FA87">
            <v>1</v>
          </cell>
          <cell r="FB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O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 t="e">
            <v>#REF!</v>
          </cell>
          <cell r="FZ87">
            <v>1</v>
          </cell>
          <cell r="GB87">
            <v>1</v>
          </cell>
          <cell r="GC87">
            <v>1</v>
          </cell>
          <cell r="GD87">
            <v>0</v>
          </cell>
          <cell r="GE87">
            <v>1</v>
          </cell>
          <cell r="GF87">
            <v>1</v>
          </cell>
          <cell r="GG87" t="e">
            <v>#REF!</v>
          </cell>
          <cell r="GH87" t="e">
            <v>#REF!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 t="e">
            <v>#REF!</v>
          </cell>
          <cell r="GN87">
            <v>0</v>
          </cell>
          <cell r="GO87">
            <v>0</v>
          </cell>
          <cell r="GP87">
            <v>0</v>
          </cell>
        </row>
        <row r="88">
          <cell r="Y88" t="str">
            <v>地二</v>
          </cell>
          <cell r="Z88" t="str">
            <v>地高</v>
          </cell>
          <cell r="AA88" t="str">
            <v>地高</v>
          </cell>
          <cell r="AK88" t="e">
            <v>#REF!</v>
          </cell>
          <cell r="BI88">
            <v>2</v>
          </cell>
          <cell r="BT88">
            <v>0.25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1</v>
          </cell>
          <cell r="EJ88">
            <v>0</v>
          </cell>
          <cell r="EK88" t="e">
            <v>#REF!</v>
          </cell>
          <cell r="EL88" t="e">
            <v>#REF!</v>
          </cell>
          <cell r="EM88" t="e">
            <v>#REF!</v>
          </cell>
          <cell r="EO88">
            <v>0</v>
          </cell>
          <cell r="EP88">
            <v>0</v>
          </cell>
          <cell r="EQ88">
            <v>0</v>
          </cell>
          <cell r="FA88">
            <v>0</v>
          </cell>
          <cell r="FB88">
            <v>0</v>
          </cell>
          <cell r="FD88">
            <v>0</v>
          </cell>
          <cell r="FE88">
            <v>0</v>
          </cell>
          <cell r="FF88">
            <v>1</v>
          </cell>
          <cell r="FG88">
            <v>0</v>
          </cell>
          <cell r="FH88">
            <v>2</v>
          </cell>
          <cell r="FI88">
            <v>1</v>
          </cell>
          <cell r="FJ88">
            <v>0</v>
          </cell>
          <cell r="FK88">
            <v>0</v>
          </cell>
          <cell r="FL88">
            <v>0</v>
          </cell>
          <cell r="FO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 t="e">
            <v>#REF!</v>
          </cell>
          <cell r="FZ88">
            <v>0</v>
          </cell>
          <cell r="GB88">
            <v>1</v>
          </cell>
          <cell r="GC88">
            <v>0</v>
          </cell>
          <cell r="GD88">
            <v>0</v>
          </cell>
          <cell r="GE88">
            <v>0</v>
          </cell>
          <cell r="GF88">
            <v>1</v>
          </cell>
          <cell r="GG88" t="e">
            <v>#REF!</v>
          </cell>
          <cell r="GH88" t="e">
            <v>#REF!</v>
          </cell>
          <cell r="GI88">
            <v>0</v>
          </cell>
          <cell r="GJ88">
            <v>0</v>
          </cell>
          <cell r="GK88">
            <v>0</v>
          </cell>
          <cell r="GL88">
            <v>1</v>
          </cell>
          <cell r="GM88" t="e">
            <v>#REF!</v>
          </cell>
          <cell r="GN88">
            <v>0</v>
          </cell>
          <cell r="GO88">
            <v>0</v>
          </cell>
          <cell r="GP88">
            <v>0</v>
          </cell>
        </row>
        <row r="89">
          <cell r="Y89" t="str">
            <v>二次</v>
          </cell>
          <cell r="Z89" t="str">
            <v>一般</v>
          </cell>
          <cell r="AA89" t="str">
            <v>一般</v>
          </cell>
          <cell r="AK89" t="e">
            <v>#REF!</v>
          </cell>
          <cell r="BI89">
            <v>2</v>
          </cell>
          <cell r="BT89">
            <v>0.25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1</v>
          </cell>
          <cell r="EJ89">
            <v>0</v>
          </cell>
          <cell r="EK89" t="e">
            <v>#REF!</v>
          </cell>
          <cell r="EL89" t="e">
            <v>#REF!</v>
          </cell>
          <cell r="EM89" t="e">
            <v>#REF!</v>
          </cell>
          <cell r="EO89">
            <v>0</v>
          </cell>
          <cell r="EP89">
            <v>0</v>
          </cell>
          <cell r="EQ89">
            <v>0</v>
          </cell>
          <cell r="FA89">
            <v>0</v>
          </cell>
          <cell r="FB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1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O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 t="e">
            <v>#REF!</v>
          </cell>
          <cell r="FZ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1</v>
          </cell>
          <cell r="GG89" t="e">
            <v>#REF!</v>
          </cell>
          <cell r="GH89" t="e">
            <v>#REF!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 t="e">
            <v>#REF!</v>
          </cell>
          <cell r="GN89">
            <v>0</v>
          </cell>
          <cell r="GO89">
            <v>0</v>
          </cell>
          <cell r="GP89">
            <v>0</v>
          </cell>
        </row>
        <row r="90">
          <cell r="Y90" t="str">
            <v>二次</v>
          </cell>
          <cell r="Z90" t="str">
            <v>一般</v>
          </cell>
          <cell r="AA90" t="str">
            <v>一般</v>
          </cell>
          <cell r="AK90" t="e">
            <v>#REF!</v>
          </cell>
          <cell r="BI90">
            <v>2</v>
          </cell>
          <cell r="BT90">
            <v>0.33</v>
          </cell>
          <cell r="DZ90">
            <v>1</v>
          </cell>
          <cell r="EA90">
            <v>0</v>
          </cell>
          <cell r="EB90">
            <v>1</v>
          </cell>
          <cell r="EC90">
            <v>0</v>
          </cell>
          <cell r="ED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</v>
          </cell>
          <cell r="EJ90">
            <v>0</v>
          </cell>
          <cell r="EK90" t="e">
            <v>#REF!</v>
          </cell>
          <cell r="EL90" t="e">
            <v>#REF!</v>
          </cell>
          <cell r="EM90" t="e">
            <v>#REF!</v>
          </cell>
          <cell r="EO90">
            <v>0</v>
          </cell>
          <cell r="EP90">
            <v>0</v>
          </cell>
          <cell r="EQ90">
            <v>0</v>
          </cell>
          <cell r="FA90">
            <v>1</v>
          </cell>
          <cell r="FB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1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O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 t="e">
            <v>#REF!</v>
          </cell>
          <cell r="FZ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1</v>
          </cell>
          <cell r="GG90" t="e">
            <v>#REF!</v>
          </cell>
          <cell r="GH90" t="e">
            <v>#REF!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 t="e">
            <v>#REF!</v>
          </cell>
          <cell r="GN90">
            <v>0</v>
          </cell>
          <cell r="GO90">
            <v>0</v>
          </cell>
          <cell r="GP90">
            <v>0</v>
          </cell>
        </row>
        <row r="91">
          <cell r="Y91" t="str">
            <v>二次</v>
          </cell>
          <cell r="Z91" t="str">
            <v>一般</v>
          </cell>
          <cell r="AA91" t="str">
            <v>一般</v>
          </cell>
          <cell r="AK91" t="e">
            <v>#REF!</v>
          </cell>
          <cell r="BI91">
            <v>2</v>
          </cell>
          <cell r="BT91">
            <v>0.25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1</v>
          </cell>
          <cell r="EJ91">
            <v>0</v>
          </cell>
          <cell r="EK91" t="e">
            <v>#REF!</v>
          </cell>
          <cell r="EL91" t="e">
            <v>#REF!</v>
          </cell>
          <cell r="EM91" t="e">
            <v>#REF!</v>
          </cell>
          <cell r="EO91">
            <v>0</v>
          </cell>
          <cell r="EP91">
            <v>0</v>
          </cell>
          <cell r="EQ91">
            <v>0</v>
          </cell>
          <cell r="FA91">
            <v>0</v>
          </cell>
          <cell r="FB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1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O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 t="e">
            <v>#REF!</v>
          </cell>
          <cell r="FZ91">
            <v>1</v>
          </cell>
          <cell r="GB91">
            <v>1</v>
          </cell>
          <cell r="GC91">
            <v>0</v>
          </cell>
          <cell r="GD91">
            <v>0</v>
          </cell>
          <cell r="GE91">
            <v>0</v>
          </cell>
          <cell r="GF91">
            <v>1</v>
          </cell>
          <cell r="GG91" t="e">
            <v>#REF!</v>
          </cell>
          <cell r="GH91" t="e">
            <v>#REF!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 t="e">
            <v>#REF!</v>
          </cell>
          <cell r="GN91">
            <v>0</v>
          </cell>
          <cell r="GO91">
            <v>0</v>
          </cell>
          <cell r="GP91">
            <v>0</v>
          </cell>
        </row>
        <row r="92">
          <cell r="AK92" t="e">
            <v>#REF!</v>
          </cell>
          <cell r="BI92">
            <v>4</v>
          </cell>
          <cell r="BT92">
            <v>0.44</v>
          </cell>
          <cell r="DZ92">
            <v>1</v>
          </cell>
          <cell r="EA92">
            <v>1</v>
          </cell>
          <cell r="EB92">
            <v>0</v>
          </cell>
          <cell r="EC92">
            <v>0</v>
          </cell>
          <cell r="ED92">
            <v>0</v>
          </cell>
          <cell r="EF92">
            <v>0</v>
          </cell>
          <cell r="EG92">
            <v>1</v>
          </cell>
          <cell r="EH92">
            <v>0</v>
          </cell>
          <cell r="EI92">
            <v>0</v>
          </cell>
          <cell r="EJ92">
            <v>0</v>
          </cell>
          <cell r="EK92" t="e">
            <v>#REF!</v>
          </cell>
          <cell r="EL92" t="e">
            <v>#REF!</v>
          </cell>
          <cell r="EM92" t="e">
            <v>#REF!</v>
          </cell>
          <cell r="EO92">
            <v>0</v>
          </cell>
          <cell r="EP92">
            <v>0</v>
          </cell>
          <cell r="EQ92">
            <v>0</v>
          </cell>
          <cell r="FA92">
            <v>1</v>
          </cell>
          <cell r="FB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1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O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1</v>
          </cell>
          <cell r="FV92">
            <v>0</v>
          </cell>
          <cell r="FW92">
            <v>0</v>
          </cell>
          <cell r="FX92" t="e">
            <v>#REF!</v>
          </cell>
          <cell r="FZ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1</v>
          </cell>
          <cell r="GG92" t="e">
            <v>#REF!</v>
          </cell>
          <cell r="GH92" t="e">
            <v>#REF!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 t="e">
            <v>#REF!</v>
          </cell>
          <cell r="GN92">
            <v>0</v>
          </cell>
          <cell r="GO92">
            <v>0</v>
          </cell>
          <cell r="GP92">
            <v>0</v>
          </cell>
        </row>
        <row r="93">
          <cell r="Y93" t="str">
            <v>A'</v>
          </cell>
          <cell r="Z93" t="str">
            <v>高規格</v>
          </cell>
          <cell r="AA93" t="str">
            <v>高規格</v>
          </cell>
          <cell r="AK93" t="e">
            <v>#REF!</v>
          </cell>
          <cell r="BI93">
            <v>2</v>
          </cell>
          <cell r="BT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1</v>
          </cell>
          <cell r="EF93">
            <v>0</v>
          </cell>
          <cell r="EG93">
            <v>1</v>
          </cell>
          <cell r="EH93">
            <v>0</v>
          </cell>
          <cell r="EI93">
            <v>0</v>
          </cell>
          <cell r="EJ93">
            <v>0</v>
          </cell>
          <cell r="EK93" t="e">
            <v>#REF!</v>
          </cell>
          <cell r="EL93" t="e">
            <v>#REF!</v>
          </cell>
          <cell r="EM93" t="e">
            <v>#REF!</v>
          </cell>
          <cell r="EO93">
            <v>0</v>
          </cell>
          <cell r="EP93">
            <v>1</v>
          </cell>
          <cell r="EQ93">
            <v>0</v>
          </cell>
          <cell r="FA93">
            <v>0</v>
          </cell>
          <cell r="FB93">
            <v>0</v>
          </cell>
          <cell r="FD93">
            <v>0</v>
          </cell>
          <cell r="FE93">
            <v>0</v>
          </cell>
          <cell r="FF93">
            <v>1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O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 t="e">
            <v>#REF!</v>
          </cell>
          <cell r="FZ93">
            <v>0</v>
          </cell>
          <cell r="GB93">
            <v>1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 t="e">
            <v>#REF!</v>
          </cell>
          <cell r="GH93" t="e">
            <v>#REF!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 t="e">
            <v>#REF!</v>
          </cell>
          <cell r="GN93">
            <v>0</v>
          </cell>
          <cell r="GO93">
            <v>0</v>
          </cell>
          <cell r="GP93">
            <v>0</v>
          </cell>
        </row>
        <row r="94">
          <cell r="Y94" t="str">
            <v>A'</v>
          </cell>
          <cell r="Z94" t="str">
            <v>高規格</v>
          </cell>
          <cell r="AA94" t="str">
            <v>高規格</v>
          </cell>
          <cell r="AK94" t="e">
            <v>#REF!</v>
          </cell>
          <cell r="BI94">
            <v>2</v>
          </cell>
          <cell r="BT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1</v>
          </cell>
          <cell r="EF94">
            <v>0</v>
          </cell>
          <cell r="EG94">
            <v>1</v>
          </cell>
          <cell r="EH94">
            <v>0</v>
          </cell>
          <cell r="EI94">
            <v>0</v>
          </cell>
          <cell r="EJ94">
            <v>0</v>
          </cell>
          <cell r="EK94" t="e">
            <v>#REF!</v>
          </cell>
          <cell r="EL94" t="e">
            <v>#REF!</v>
          </cell>
          <cell r="EM94" t="e">
            <v>#REF!</v>
          </cell>
          <cell r="EO94">
            <v>0</v>
          </cell>
          <cell r="EP94">
            <v>1</v>
          </cell>
          <cell r="EQ94">
            <v>0</v>
          </cell>
          <cell r="FA94">
            <v>0</v>
          </cell>
          <cell r="FB94">
            <v>0</v>
          </cell>
          <cell r="FD94">
            <v>0</v>
          </cell>
          <cell r="FE94">
            <v>0</v>
          </cell>
          <cell r="FF94">
            <v>1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O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 t="e">
            <v>#REF!</v>
          </cell>
          <cell r="FZ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 t="e">
            <v>#REF!</v>
          </cell>
          <cell r="GH94" t="e">
            <v>#REF!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 t="e">
            <v>#REF!</v>
          </cell>
          <cell r="GN94">
            <v>0</v>
          </cell>
          <cell r="GO94">
            <v>0</v>
          </cell>
          <cell r="GP94">
            <v>0</v>
          </cell>
        </row>
        <row r="95">
          <cell r="Y95" t="str">
            <v>A'</v>
          </cell>
          <cell r="Z95" t="str">
            <v>高規格</v>
          </cell>
          <cell r="AA95" t="str">
            <v>高規格</v>
          </cell>
          <cell r="AK95" t="e">
            <v>#REF!</v>
          </cell>
          <cell r="BI95">
            <v>2</v>
          </cell>
          <cell r="BT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1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0</v>
          </cell>
          <cell r="EK95" t="e">
            <v>#REF!</v>
          </cell>
          <cell r="EL95" t="e">
            <v>#REF!</v>
          </cell>
          <cell r="EM95" t="e">
            <v>#REF!</v>
          </cell>
          <cell r="EO95">
            <v>0</v>
          </cell>
          <cell r="EP95">
            <v>1</v>
          </cell>
          <cell r="EQ95">
            <v>0</v>
          </cell>
          <cell r="FA95">
            <v>0</v>
          </cell>
          <cell r="FB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O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 t="e">
            <v>#REF!</v>
          </cell>
          <cell r="FZ95">
            <v>0</v>
          </cell>
          <cell r="GB95">
            <v>1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 t="e">
            <v>#REF!</v>
          </cell>
          <cell r="GH95" t="e">
            <v>#REF!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 t="e">
            <v>#REF!</v>
          </cell>
          <cell r="GN95">
            <v>0</v>
          </cell>
          <cell r="GO95">
            <v>0</v>
          </cell>
          <cell r="GP95">
            <v>0</v>
          </cell>
        </row>
        <row r="96">
          <cell r="Y96" t="str">
            <v>A'</v>
          </cell>
          <cell r="Z96" t="str">
            <v>高規格</v>
          </cell>
          <cell r="AA96" t="str">
            <v>高規格</v>
          </cell>
          <cell r="AK96" t="e">
            <v>#REF!</v>
          </cell>
          <cell r="BI96">
            <v>2</v>
          </cell>
          <cell r="BT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1</v>
          </cell>
          <cell r="EF96">
            <v>0</v>
          </cell>
          <cell r="EG96">
            <v>1</v>
          </cell>
          <cell r="EH96">
            <v>0</v>
          </cell>
          <cell r="EI96">
            <v>0</v>
          </cell>
          <cell r="EJ96">
            <v>0</v>
          </cell>
          <cell r="EK96" t="e">
            <v>#REF!</v>
          </cell>
          <cell r="EL96" t="e">
            <v>#REF!</v>
          </cell>
          <cell r="EM96" t="e">
            <v>#REF!</v>
          </cell>
          <cell r="EO96">
            <v>0</v>
          </cell>
          <cell r="EP96">
            <v>1</v>
          </cell>
          <cell r="EQ96">
            <v>0</v>
          </cell>
          <cell r="FA96">
            <v>0</v>
          </cell>
          <cell r="FB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O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 t="e">
            <v>#REF!</v>
          </cell>
          <cell r="FZ96">
            <v>0</v>
          </cell>
          <cell r="GB96">
            <v>1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 t="e">
            <v>#REF!</v>
          </cell>
          <cell r="GH96" t="e">
            <v>#REF!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 t="e">
            <v>#REF!</v>
          </cell>
          <cell r="GN96">
            <v>0</v>
          </cell>
          <cell r="GO96">
            <v>0</v>
          </cell>
          <cell r="GP96">
            <v>0</v>
          </cell>
        </row>
        <row r="97">
          <cell r="Y97" t="str">
            <v>A'</v>
          </cell>
          <cell r="Z97" t="str">
            <v>高規格</v>
          </cell>
          <cell r="AA97" t="str">
            <v>高規格</v>
          </cell>
          <cell r="AK97" t="e">
            <v>#REF!</v>
          </cell>
          <cell r="BI97">
            <v>2</v>
          </cell>
          <cell r="BT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1</v>
          </cell>
          <cell r="EF97">
            <v>0</v>
          </cell>
          <cell r="EG97">
            <v>1</v>
          </cell>
          <cell r="EH97">
            <v>0</v>
          </cell>
          <cell r="EI97">
            <v>0</v>
          </cell>
          <cell r="EJ97">
            <v>0</v>
          </cell>
          <cell r="EK97" t="e">
            <v>#REF!</v>
          </cell>
          <cell r="EL97" t="e">
            <v>#REF!</v>
          </cell>
          <cell r="EM97" t="e">
            <v>#REF!</v>
          </cell>
          <cell r="EO97">
            <v>0</v>
          </cell>
          <cell r="EP97">
            <v>1</v>
          </cell>
          <cell r="EQ97">
            <v>0</v>
          </cell>
          <cell r="FA97">
            <v>0</v>
          </cell>
          <cell r="FB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O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 t="e">
            <v>#REF!</v>
          </cell>
          <cell r="FZ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 t="e">
            <v>#REF!</v>
          </cell>
          <cell r="GH97" t="e">
            <v>#REF!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 t="e">
            <v>#REF!</v>
          </cell>
          <cell r="GN97">
            <v>0</v>
          </cell>
          <cell r="GO97">
            <v>0</v>
          </cell>
          <cell r="GP97">
            <v>0</v>
          </cell>
        </row>
        <row r="98">
          <cell r="AK98" t="e">
            <v>#REF!</v>
          </cell>
          <cell r="BI98">
            <v>4</v>
          </cell>
          <cell r="BT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 t="e">
            <v>#REF!</v>
          </cell>
          <cell r="EL98" t="e">
            <v>#REF!</v>
          </cell>
          <cell r="EM98" t="e">
            <v>#REF!</v>
          </cell>
          <cell r="EO98">
            <v>0</v>
          </cell>
          <cell r="EP98">
            <v>0</v>
          </cell>
          <cell r="EQ98">
            <v>0</v>
          </cell>
          <cell r="FA98">
            <v>0</v>
          </cell>
          <cell r="FB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1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O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1</v>
          </cell>
          <cell r="FV98">
            <v>0</v>
          </cell>
          <cell r="FW98">
            <v>0</v>
          </cell>
          <cell r="FX98" t="e">
            <v>#REF!</v>
          </cell>
          <cell r="FZ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 t="e">
            <v>#REF!</v>
          </cell>
          <cell r="GH98" t="e">
            <v>#REF!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 t="e">
            <v>#REF!</v>
          </cell>
          <cell r="GN98">
            <v>0</v>
          </cell>
          <cell r="GO98">
            <v>0</v>
          </cell>
          <cell r="GP98">
            <v>0</v>
          </cell>
        </row>
        <row r="99">
          <cell r="AK99" t="e">
            <v>#REF!</v>
          </cell>
          <cell r="BI99">
            <v>4</v>
          </cell>
          <cell r="BT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 t="e">
            <v>#REF!</v>
          </cell>
          <cell r="EL99" t="e">
            <v>#REF!</v>
          </cell>
          <cell r="EM99" t="e">
            <v>#REF!</v>
          </cell>
          <cell r="EO99">
            <v>0</v>
          </cell>
          <cell r="EP99">
            <v>0</v>
          </cell>
          <cell r="EQ99">
            <v>0</v>
          </cell>
          <cell r="FA99">
            <v>0</v>
          </cell>
          <cell r="FB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1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O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1</v>
          </cell>
          <cell r="FV99">
            <v>0</v>
          </cell>
          <cell r="FW99">
            <v>0</v>
          </cell>
          <cell r="FX99" t="e">
            <v>#REF!</v>
          </cell>
          <cell r="FZ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 t="e">
            <v>#REF!</v>
          </cell>
          <cell r="GH99" t="e">
            <v>#REF!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 t="e">
            <v>#REF!</v>
          </cell>
          <cell r="GN99">
            <v>0</v>
          </cell>
          <cell r="GO99">
            <v>0</v>
          </cell>
          <cell r="GP99">
            <v>0</v>
          </cell>
        </row>
        <row r="100">
          <cell r="AK100" t="e">
            <v>#REF!</v>
          </cell>
          <cell r="BI100">
            <v>4</v>
          </cell>
          <cell r="BT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 t="e">
            <v>#REF!</v>
          </cell>
          <cell r="EL100" t="e">
            <v>#REF!</v>
          </cell>
          <cell r="EM100" t="e">
            <v>#REF!</v>
          </cell>
          <cell r="EO100">
            <v>0</v>
          </cell>
          <cell r="EP100">
            <v>0</v>
          </cell>
          <cell r="EQ100">
            <v>0</v>
          </cell>
          <cell r="FA100">
            <v>0</v>
          </cell>
          <cell r="FB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1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O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1</v>
          </cell>
          <cell r="FV100">
            <v>0</v>
          </cell>
          <cell r="FW100">
            <v>0</v>
          </cell>
          <cell r="FX100" t="e">
            <v>#REF!</v>
          </cell>
          <cell r="FZ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 t="e">
            <v>#REF!</v>
          </cell>
          <cell r="GH100" t="e">
            <v>#REF!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 t="e">
            <v>#REF!</v>
          </cell>
          <cell r="GN100">
            <v>0</v>
          </cell>
          <cell r="GO100">
            <v>0</v>
          </cell>
          <cell r="GP100">
            <v>0</v>
          </cell>
        </row>
        <row r="101">
          <cell r="Y101" t="str">
            <v>A'</v>
          </cell>
          <cell r="Z101" t="str">
            <v>高規格</v>
          </cell>
          <cell r="AA101" t="str">
            <v>高規格</v>
          </cell>
          <cell r="AK101" t="e">
            <v>#REF!</v>
          </cell>
          <cell r="BI101">
            <v>2</v>
          </cell>
          <cell r="BT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</v>
          </cell>
          <cell r="EF101">
            <v>0</v>
          </cell>
          <cell r="EG101">
            <v>1</v>
          </cell>
          <cell r="EH101">
            <v>0</v>
          </cell>
          <cell r="EI101">
            <v>1</v>
          </cell>
          <cell r="EJ101">
            <v>0</v>
          </cell>
          <cell r="EK101" t="e">
            <v>#REF!</v>
          </cell>
          <cell r="EL101" t="e">
            <v>#REF!</v>
          </cell>
          <cell r="EM101" t="e">
            <v>#REF!</v>
          </cell>
          <cell r="EO101">
            <v>0</v>
          </cell>
          <cell r="EP101">
            <v>0</v>
          </cell>
          <cell r="EQ101">
            <v>0</v>
          </cell>
          <cell r="FA101">
            <v>0</v>
          </cell>
          <cell r="FB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O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 t="e">
            <v>#REF!</v>
          </cell>
          <cell r="FZ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 t="e">
            <v>#REF!</v>
          </cell>
          <cell r="GH101" t="e">
            <v>#REF!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 t="e">
            <v>#REF!</v>
          </cell>
          <cell r="GN101">
            <v>0</v>
          </cell>
          <cell r="GO101">
            <v>0</v>
          </cell>
          <cell r="GP101">
            <v>0</v>
          </cell>
        </row>
        <row r="102">
          <cell r="AK102" t="e">
            <v>#REF!</v>
          </cell>
          <cell r="BI102">
            <v>2</v>
          </cell>
          <cell r="BT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1</v>
          </cell>
          <cell r="EF102">
            <v>0</v>
          </cell>
          <cell r="EG102">
            <v>1</v>
          </cell>
          <cell r="EH102">
            <v>0</v>
          </cell>
          <cell r="EI102">
            <v>0</v>
          </cell>
          <cell r="EJ102">
            <v>0</v>
          </cell>
          <cell r="EK102" t="e">
            <v>#REF!</v>
          </cell>
          <cell r="EL102" t="e">
            <v>#REF!</v>
          </cell>
          <cell r="EM102" t="e">
            <v>#REF!</v>
          </cell>
          <cell r="EO102">
            <v>0</v>
          </cell>
          <cell r="EP102">
            <v>0</v>
          </cell>
          <cell r="EQ102">
            <v>0</v>
          </cell>
          <cell r="FA102">
            <v>0</v>
          </cell>
          <cell r="FB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O102">
            <v>0</v>
          </cell>
          <cell r="FQ102">
            <v>1</v>
          </cell>
          <cell r="FR102">
            <v>1</v>
          </cell>
          <cell r="FS102">
            <v>0</v>
          </cell>
          <cell r="FT102">
            <v>0</v>
          </cell>
          <cell r="FU102">
            <v>0</v>
          </cell>
          <cell r="FV102">
            <v>1</v>
          </cell>
          <cell r="FW102">
            <v>0</v>
          </cell>
          <cell r="FX102" t="e">
            <v>#REF!</v>
          </cell>
          <cell r="FZ102">
            <v>1</v>
          </cell>
          <cell r="GB102">
            <v>1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 t="e">
            <v>#REF!</v>
          </cell>
          <cell r="GH102" t="e">
            <v>#REF!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 t="e">
            <v>#REF!</v>
          </cell>
          <cell r="GN102">
            <v>0</v>
          </cell>
          <cell r="GO102">
            <v>0</v>
          </cell>
          <cell r="GP102">
            <v>0</v>
          </cell>
        </row>
        <row r="103">
          <cell r="Y103" t="str">
            <v>A'</v>
          </cell>
          <cell r="Z103" t="str">
            <v>高規格</v>
          </cell>
          <cell r="AA103" t="str">
            <v>高規格</v>
          </cell>
          <cell r="AK103" t="e">
            <v>#REF!</v>
          </cell>
          <cell r="BI103">
            <v>2</v>
          </cell>
          <cell r="BT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0</v>
          </cell>
          <cell r="EK103" t="e">
            <v>#REF!</v>
          </cell>
          <cell r="EL103" t="e">
            <v>#REF!</v>
          </cell>
          <cell r="EM103" t="e">
            <v>#REF!</v>
          </cell>
          <cell r="EO103">
            <v>0</v>
          </cell>
          <cell r="EP103">
            <v>1</v>
          </cell>
          <cell r="EQ103">
            <v>0</v>
          </cell>
          <cell r="FA103">
            <v>0</v>
          </cell>
          <cell r="FB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O103">
            <v>0</v>
          </cell>
          <cell r="FQ103">
            <v>0</v>
          </cell>
          <cell r="FR103">
            <v>0</v>
          </cell>
          <cell r="FS103">
            <v>1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 t="e">
            <v>#REF!</v>
          </cell>
          <cell r="FZ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 t="e">
            <v>#REF!</v>
          </cell>
          <cell r="GH103" t="e">
            <v>#REF!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 t="e">
            <v>#REF!</v>
          </cell>
          <cell r="GN103">
            <v>0</v>
          </cell>
          <cell r="GO103">
            <v>0</v>
          </cell>
          <cell r="GP103">
            <v>0</v>
          </cell>
        </row>
        <row r="104">
          <cell r="Y104" t="str">
            <v>A'</v>
          </cell>
          <cell r="Z104" t="str">
            <v>高規格</v>
          </cell>
          <cell r="AA104" t="str">
            <v>高規格</v>
          </cell>
          <cell r="AK104" t="e">
            <v>#REF!</v>
          </cell>
          <cell r="BI104">
            <v>2</v>
          </cell>
          <cell r="BT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1</v>
          </cell>
          <cell r="EF104">
            <v>0</v>
          </cell>
          <cell r="EG104">
            <v>1</v>
          </cell>
          <cell r="EH104">
            <v>0</v>
          </cell>
          <cell r="EI104">
            <v>0</v>
          </cell>
          <cell r="EJ104">
            <v>0</v>
          </cell>
          <cell r="EK104" t="e">
            <v>#REF!</v>
          </cell>
          <cell r="EL104" t="e">
            <v>#REF!</v>
          </cell>
          <cell r="EM104" t="e">
            <v>#REF!</v>
          </cell>
          <cell r="EO104">
            <v>0</v>
          </cell>
          <cell r="EP104">
            <v>1</v>
          </cell>
          <cell r="EQ104">
            <v>0</v>
          </cell>
          <cell r="FA104">
            <v>0</v>
          </cell>
          <cell r="FB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O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 t="e">
            <v>#REF!</v>
          </cell>
          <cell r="FZ104">
            <v>0</v>
          </cell>
          <cell r="GB104">
            <v>1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 t="e">
            <v>#REF!</v>
          </cell>
          <cell r="GH104" t="e">
            <v>#REF!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 t="e">
            <v>#REF!</v>
          </cell>
          <cell r="GN104">
            <v>0</v>
          </cell>
          <cell r="GO104">
            <v>0</v>
          </cell>
          <cell r="GP104">
            <v>0</v>
          </cell>
        </row>
        <row r="105">
          <cell r="Y105" t="str">
            <v>A'</v>
          </cell>
          <cell r="Z105" t="str">
            <v>高規格</v>
          </cell>
          <cell r="AA105" t="str">
            <v>高規格</v>
          </cell>
          <cell r="AK105" t="e">
            <v>#REF!</v>
          </cell>
          <cell r="BI105">
            <v>2</v>
          </cell>
          <cell r="BT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1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0</v>
          </cell>
          <cell r="EK105" t="e">
            <v>#REF!</v>
          </cell>
          <cell r="EL105" t="e">
            <v>#REF!</v>
          </cell>
          <cell r="EM105" t="e">
            <v>#REF!</v>
          </cell>
          <cell r="EO105">
            <v>0</v>
          </cell>
          <cell r="EP105">
            <v>1</v>
          </cell>
          <cell r="EQ105">
            <v>0</v>
          </cell>
          <cell r="FA105">
            <v>0</v>
          </cell>
          <cell r="FB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O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 t="e">
            <v>#REF!</v>
          </cell>
          <cell r="FZ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 t="e">
            <v>#REF!</v>
          </cell>
          <cell r="GH105" t="e">
            <v>#REF!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 t="e">
            <v>#REF!</v>
          </cell>
          <cell r="GN105">
            <v>0</v>
          </cell>
          <cell r="GO105">
            <v>0</v>
          </cell>
          <cell r="GP105">
            <v>0</v>
          </cell>
        </row>
        <row r="106">
          <cell r="Y106" t="str">
            <v>A'</v>
          </cell>
          <cell r="Z106" t="str">
            <v>高規格</v>
          </cell>
          <cell r="AA106" t="str">
            <v>一般</v>
          </cell>
          <cell r="AK106" t="e">
            <v>#REF!</v>
          </cell>
          <cell r="BI106">
            <v>5</v>
          </cell>
          <cell r="BT106">
            <v>0</v>
          </cell>
          <cell r="DZ106">
            <v>1</v>
          </cell>
          <cell r="EA106">
            <v>1</v>
          </cell>
          <cell r="EB106">
            <v>0</v>
          </cell>
          <cell r="EC106">
            <v>0</v>
          </cell>
          <cell r="ED106">
            <v>0</v>
          </cell>
          <cell r="EF106">
            <v>0</v>
          </cell>
          <cell r="EG106">
            <v>1</v>
          </cell>
          <cell r="EH106">
            <v>0</v>
          </cell>
          <cell r="EI106">
            <v>1</v>
          </cell>
          <cell r="EJ106">
            <v>0</v>
          </cell>
          <cell r="EK106" t="e">
            <v>#REF!</v>
          </cell>
          <cell r="EL106" t="e">
            <v>#REF!</v>
          </cell>
          <cell r="EM106" t="e">
            <v>#REF!</v>
          </cell>
          <cell r="EO106">
            <v>0</v>
          </cell>
          <cell r="EP106">
            <v>0</v>
          </cell>
          <cell r="EQ106">
            <v>0</v>
          </cell>
          <cell r="FA106">
            <v>1</v>
          </cell>
          <cell r="FB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O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 t="e">
            <v>#REF!</v>
          </cell>
          <cell r="FZ106">
            <v>0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 t="e">
            <v>#REF!</v>
          </cell>
          <cell r="GH106" t="e">
            <v>#REF!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 t="e">
            <v>#REF!</v>
          </cell>
          <cell r="GN106">
            <v>0</v>
          </cell>
          <cell r="GO106">
            <v>0</v>
          </cell>
          <cell r="GP106">
            <v>0</v>
          </cell>
        </row>
        <row r="107">
          <cell r="Y107" t="str">
            <v>A'</v>
          </cell>
          <cell r="Z107" t="str">
            <v>高規格</v>
          </cell>
          <cell r="AA107" t="str">
            <v>一般</v>
          </cell>
          <cell r="AK107" t="e">
            <v>#REF!</v>
          </cell>
          <cell r="BI107">
            <v>2</v>
          </cell>
          <cell r="BT107">
            <v>0.25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</v>
          </cell>
          <cell r="EJ107">
            <v>0</v>
          </cell>
          <cell r="EK107" t="e">
            <v>#REF!</v>
          </cell>
          <cell r="EL107" t="e">
            <v>#REF!</v>
          </cell>
          <cell r="EM107" t="e">
            <v>#REF!</v>
          </cell>
          <cell r="EO107">
            <v>0</v>
          </cell>
          <cell r="EP107">
            <v>0</v>
          </cell>
          <cell r="EQ107">
            <v>0</v>
          </cell>
          <cell r="FA107">
            <v>0</v>
          </cell>
          <cell r="FB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O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 t="e">
            <v>#REF!</v>
          </cell>
          <cell r="FZ107">
            <v>0</v>
          </cell>
          <cell r="GB107">
            <v>1</v>
          </cell>
          <cell r="GC107">
            <v>0</v>
          </cell>
          <cell r="GD107">
            <v>0</v>
          </cell>
          <cell r="GE107">
            <v>0</v>
          </cell>
          <cell r="GF107">
            <v>1</v>
          </cell>
          <cell r="GG107" t="e">
            <v>#REF!</v>
          </cell>
          <cell r="GH107" t="e">
            <v>#REF!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 t="e">
            <v>#REF!</v>
          </cell>
          <cell r="GN107">
            <v>0</v>
          </cell>
          <cell r="GO107">
            <v>0</v>
          </cell>
          <cell r="GP107">
            <v>0</v>
          </cell>
        </row>
        <row r="108">
          <cell r="Y108" t="str">
            <v>A'</v>
          </cell>
          <cell r="Z108" t="str">
            <v>高規格</v>
          </cell>
          <cell r="AA108" t="str">
            <v>一般</v>
          </cell>
          <cell r="AK108" t="e">
            <v>#REF!</v>
          </cell>
          <cell r="BI108">
            <v>1</v>
          </cell>
          <cell r="BT108">
            <v>0.35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1</v>
          </cell>
          <cell r="EJ108">
            <v>0</v>
          </cell>
          <cell r="EK108" t="e">
            <v>#REF!</v>
          </cell>
          <cell r="EL108" t="e">
            <v>#REF!</v>
          </cell>
          <cell r="EM108" t="e">
            <v>#REF!</v>
          </cell>
          <cell r="EO108">
            <v>0</v>
          </cell>
          <cell r="EP108">
            <v>0</v>
          </cell>
          <cell r="EQ108">
            <v>0</v>
          </cell>
          <cell r="FA108">
            <v>0</v>
          </cell>
          <cell r="FB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O108">
            <v>0</v>
          </cell>
          <cell r="FQ108">
            <v>1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 t="e">
            <v>#REF!</v>
          </cell>
          <cell r="FZ108">
            <v>0</v>
          </cell>
          <cell r="GB108">
            <v>1</v>
          </cell>
          <cell r="GC108">
            <v>0</v>
          </cell>
          <cell r="GD108">
            <v>1</v>
          </cell>
          <cell r="GE108">
            <v>1</v>
          </cell>
          <cell r="GF108">
            <v>1</v>
          </cell>
          <cell r="GG108" t="e">
            <v>#REF!</v>
          </cell>
          <cell r="GH108" t="e">
            <v>#REF!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 t="e">
            <v>#REF!</v>
          </cell>
          <cell r="GN108">
            <v>0</v>
          </cell>
          <cell r="GO108">
            <v>0</v>
          </cell>
          <cell r="GP108">
            <v>0</v>
          </cell>
        </row>
        <row r="109">
          <cell r="Y109" t="str">
            <v>A'</v>
          </cell>
          <cell r="Z109" t="str">
            <v>高規格</v>
          </cell>
          <cell r="AA109" t="str">
            <v>一般</v>
          </cell>
          <cell r="AK109" t="e">
            <v>#REF!</v>
          </cell>
          <cell r="BI109">
            <v>1</v>
          </cell>
          <cell r="BT109">
            <v>0.25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 t="e">
            <v>#REF!</v>
          </cell>
          <cell r="EL109" t="e">
            <v>#REF!</v>
          </cell>
          <cell r="EM109" t="e">
            <v>#REF!</v>
          </cell>
          <cell r="EO109">
            <v>0</v>
          </cell>
          <cell r="EP109">
            <v>1</v>
          </cell>
          <cell r="EQ109">
            <v>0</v>
          </cell>
          <cell r="FA109">
            <v>0</v>
          </cell>
          <cell r="FB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O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 t="e">
            <v>#REF!</v>
          </cell>
          <cell r="FZ109">
            <v>0</v>
          </cell>
          <cell r="GB109">
            <v>1</v>
          </cell>
          <cell r="GC109">
            <v>0</v>
          </cell>
          <cell r="GD109">
            <v>0</v>
          </cell>
          <cell r="GE109">
            <v>1</v>
          </cell>
          <cell r="GF109">
            <v>1</v>
          </cell>
          <cell r="GG109" t="e">
            <v>#REF!</v>
          </cell>
          <cell r="GH109" t="e">
            <v>#REF!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 t="e">
            <v>#REF!</v>
          </cell>
          <cell r="GN109">
            <v>0</v>
          </cell>
          <cell r="GO109">
            <v>0</v>
          </cell>
          <cell r="GP109">
            <v>0</v>
          </cell>
        </row>
        <row r="110">
          <cell r="Y110" t="str">
            <v>A'</v>
          </cell>
          <cell r="Z110" t="str">
            <v>高規格</v>
          </cell>
          <cell r="AA110" t="str">
            <v>一般</v>
          </cell>
          <cell r="AK110" t="e">
            <v>#REF!</v>
          </cell>
          <cell r="BI110">
            <v>4</v>
          </cell>
          <cell r="BT110">
            <v>0.19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 t="e">
            <v>#REF!</v>
          </cell>
          <cell r="EL110" t="e">
            <v>#REF!</v>
          </cell>
          <cell r="EM110" t="e">
            <v>#REF!</v>
          </cell>
          <cell r="EO110">
            <v>0</v>
          </cell>
          <cell r="EP110">
            <v>1</v>
          </cell>
          <cell r="EQ110">
            <v>0</v>
          </cell>
          <cell r="FA110">
            <v>0</v>
          </cell>
          <cell r="FB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O110">
            <v>0</v>
          </cell>
          <cell r="FQ110">
            <v>1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 t="e">
            <v>#REF!</v>
          </cell>
          <cell r="FZ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 t="e">
            <v>#REF!</v>
          </cell>
          <cell r="GH110" t="e">
            <v>#REF!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 t="e">
            <v>#REF!</v>
          </cell>
          <cell r="GN110">
            <v>0</v>
          </cell>
          <cell r="GO110">
            <v>0</v>
          </cell>
          <cell r="GP110">
            <v>0</v>
          </cell>
        </row>
        <row r="111">
          <cell r="AK111" t="e">
            <v>#REF!</v>
          </cell>
          <cell r="BI111">
            <v>2</v>
          </cell>
          <cell r="BT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 t="e">
            <v>#REF!</v>
          </cell>
          <cell r="EL111" t="e">
            <v>#REF!</v>
          </cell>
          <cell r="EM111" t="e">
            <v>#REF!</v>
          </cell>
          <cell r="EO111">
            <v>0</v>
          </cell>
          <cell r="EP111">
            <v>0</v>
          </cell>
          <cell r="EQ111">
            <v>0</v>
          </cell>
          <cell r="FA111">
            <v>0</v>
          </cell>
          <cell r="FB111">
            <v>0</v>
          </cell>
          <cell r="FD111">
            <v>0</v>
          </cell>
          <cell r="FE111">
            <v>0</v>
          </cell>
          <cell r="FF111">
            <v>1</v>
          </cell>
          <cell r="FG111">
            <v>0</v>
          </cell>
          <cell r="FH111">
            <v>1</v>
          </cell>
          <cell r="FI111">
            <v>1</v>
          </cell>
          <cell r="FJ111">
            <v>0</v>
          </cell>
          <cell r="FK111">
            <v>0</v>
          </cell>
          <cell r="FL111">
            <v>0</v>
          </cell>
          <cell r="FO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 t="e">
            <v>#REF!</v>
          </cell>
          <cell r="FZ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 t="e">
            <v>#REF!</v>
          </cell>
          <cell r="GH111" t="e">
            <v>#REF!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 t="e">
            <v>#REF!</v>
          </cell>
          <cell r="GN111">
            <v>0</v>
          </cell>
          <cell r="GO111">
            <v>0</v>
          </cell>
          <cell r="GP111">
            <v>0</v>
          </cell>
        </row>
        <row r="112">
          <cell r="Y112" t="str">
            <v>地二</v>
          </cell>
          <cell r="Z112" t="str">
            <v>地高</v>
          </cell>
          <cell r="AA112" t="str">
            <v>地高</v>
          </cell>
          <cell r="AK112" t="e">
            <v>#REF!</v>
          </cell>
          <cell r="BI112">
            <v>2</v>
          </cell>
          <cell r="BT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 t="e">
            <v>#REF!</v>
          </cell>
          <cell r="EL112" t="e">
            <v>#REF!</v>
          </cell>
          <cell r="EM112" t="e">
            <v>#REF!</v>
          </cell>
          <cell r="EO112">
            <v>0</v>
          </cell>
          <cell r="EP112">
            <v>1</v>
          </cell>
          <cell r="EQ112">
            <v>0</v>
          </cell>
          <cell r="FA112">
            <v>0</v>
          </cell>
          <cell r="FB112">
            <v>0</v>
          </cell>
          <cell r="FD112">
            <v>0</v>
          </cell>
          <cell r="FE112">
            <v>0</v>
          </cell>
          <cell r="FF112">
            <v>1</v>
          </cell>
          <cell r="FG112">
            <v>0</v>
          </cell>
          <cell r="FH112">
            <v>2</v>
          </cell>
          <cell r="FI112">
            <v>1</v>
          </cell>
          <cell r="FJ112">
            <v>0</v>
          </cell>
          <cell r="FK112">
            <v>0</v>
          </cell>
          <cell r="FL112">
            <v>0</v>
          </cell>
          <cell r="FO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 t="e">
            <v>#REF!</v>
          </cell>
          <cell r="FZ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 t="e">
            <v>#REF!</v>
          </cell>
          <cell r="GH112" t="e">
            <v>#REF!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 t="e">
            <v>#REF!</v>
          </cell>
          <cell r="GN112">
            <v>0</v>
          </cell>
          <cell r="GO112">
            <v>0</v>
          </cell>
          <cell r="GP112">
            <v>0</v>
          </cell>
        </row>
        <row r="113">
          <cell r="Y113" t="str">
            <v>地二</v>
          </cell>
          <cell r="Z113" t="str">
            <v>地高</v>
          </cell>
          <cell r="AA113" t="str">
            <v>地高</v>
          </cell>
          <cell r="AK113" t="e">
            <v>#REF!</v>
          </cell>
          <cell r="BI113">
            <v>2</v>
          </cell>
          <cell r="BT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 t="e">
            <v>#REF!</v>
          </cell>
          <cell r="EL113" t="e">
            <v>#REF!</v>
          </cell>
          <cell r="EM113" t="e">
            <v>#REF!</v>
          </cell>
          <cell r="EO113">
            <v>1</v>
          </cell>
          <cell r="EP113">
            <v>1</v>
          </cell>
          <cell r="EQ113">
            <v>0</v>
          </cell>
          <cell r="FA113">
            <v>0</v>
          </cell>
          <cell r="FB113">
            <v>0</v>
          </cell>
          <cell r="FD113">
            <v>0</v>
          </cell>
          <cell r="FE113">
            <v>0</v>
          </cell>
          <cell r="FF113">
            <v>1</v>
          </cell>
          <cell r="FG113">
            <v>0</v>
          </cell>
          <cell r="FH113">
            <v>2</v>
          </cell>
          <cell r="FI113">
            <v>1</v>
          </cell>
          <cell r="FJ113">
            <v>0</v>
          </cell>
          <cell r="FK113">
            <v>0</v>
          </cell>
          <cell r="FL113">
            <v>0</v>
          </cell>
          <cell r="FO113">
            <v>0</v>
          </cell>
          <cell r="FQ113">
            <v>1</v>
          </cell>
          <cell r="FR113">
            <v>1</v>
          </cell>
          <cell r="FS113">
            <v>0</v>
          </cell>
          <cell r="FT113">
            <v>0</v>
          </cell>
          <cell r="FU113">
            <v>0</v>
          </cell>
          <cell r="FV113">
            <v>1</v>
          </cell>
          <cell r="FW113">
            <v>0</v>
          </cell>
          <cell r="FX113" t="e">
            <v>#REF!</v>
          </cell>
          <cell r="FZ113">
            <v>0</v>
          </cell>
          <cell r="GB113">
            <v>1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 t="e">
            <v>#REF!</v>
          </cell>
          <cell r="GH113" t="e">
            <v>#REF!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 t="e">
            <v>#REF!</v>
          </cell>
          <cell r="GN113">
            <v>0</v>
          </cell>
          <cell r="GO113">
            <v>0</v>
          </cell>
          <cell r="GP113">
            <v>0</v>
          </cell>
        </row>
        <row r="114">
          <cell r="Y114" t="str">
            <v>地二</v>
          </cell>
          <cell r="Z114" t="str">
            <v>地高</v>
          </cell>
          <cell r="AA114" t="str">
            <v>地高</v>
          </cell>
          <cell r="AK114" t="e">
            <v>#REF!</v>
          </cell>
          <cell r="BI114">
            <v>2</v>
          </cell>
          <cell r="BT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 t="e">
            <v>#REF!</v>
          </cell>
          <cell r="EL114" t="e">
            <v>#REF!</v>
          </cell>
          <cell r="EM114" t="e">
            <v>#REF!</v>
          </cell>
          <cell r="EO114">
            <v>0</v>
          </cell>
          <cell r="EP114">
            <v>1</v>
          </cell>
          <cell r="EQ114">
            <v>0</v>
          </cell>
          <cell r="FA114">
            <v>0</v>
          </cell>
          <cell r="FB114">
            <v>0</v>
          </cell>
          <cell r="FD114">
            <v>0</v>
          </cell>
          <cell r="FE114">
            <v>0</v>
          </cell>
          <cell r="FF114">
            <v>1</v>
          </cell>
          <cell r="FG114">
            <v>0</v>
          </cell>
          <cell r="FH114">
            <v>2</v>
          </cell>
          <cell r="FI114">
            <v>1</v>
          </cell>
          <cell r="FJ114">
            <v>0</v>
          </cell>
          <cell r="FK114">
            <v>0</v>
          </cell>
          <cell r="FL114">
            <v>0</v>
          </cell>
          <cell r="FO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0</v>
          </cell>
          <cell r="FV114">
            <v>1</v>
          </cell>
          <cell r="FW114">
            <v>0</v>
          </cell>
          <cell r="FX114" t="e">
            <v>#REF!</v>
          </cell>
          <cell r="FZ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 t="e">
            <v>#REF!</v>
          </cell>
          <cell r="GH114" t="e">
            <v>#REF!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 t="e">
            <v>#REF!</v>
          </cell>
          <cell r="GN114">
            <v>0</v>
          </cell>
          <cell r="GO114">
            <v>0</v>
          </cell>
          <cell r="GP114">
            <v>0</v>
          </cell>
        </row>
        <row r="115">
          <cell r="Y115" t="str">
            <v>地二</v>
          </cell>
          <cell r="Z115" t="str">
            <v>地高</v>
          </cell>
          <cell r="AA115" t="str">
            <v>地高</v>
          </cell>
          <cell r="AK115" t="e">
            <v>#REF!</v>
          </cell>
          <cell r="BI115">
            <v>2</v>
          </cell>
          <cell r="BT115">
            <v>0</v>
          </cell>
          <cell r="DZ115">
            <v>1</v>
          </cell>
          <cell r="EA115">
            <v>0</v>
          </cell>
          <cell r="EB115">
            <v>1</v>
          </cell>
          <cell r="EC115">
            <v>0</v>
          </cell>
          <cell r="ED115">
            <v>0</v>
          </cell>
          <cell r="EF115">
            <v>0</v>
          </cell>
          <cell r="EG115">
            <v>1</v>
          </cell>
          <cell r="EH115">
            <v>0</v>
          </cell>
          <cell r="EI115">
            <v>1</v>
          </cell>
          <cell r="EJ115">
            <v>0</v>
          </cell>
          <cell r="EK115" t="e">
            <v>#REF!</v>
          </cell>
          <cell r="EL115" t="e">
            <v>#REF!</v>
          </cell>
          <cell r="EM115" t="e">
            <v>#REF!</v>
          </cell>
          <cell r="EO115">
            <v>1</v>
          </cell>
          <cell r="EP115">
            <v>0</v>
          </cell>
          <cell r="EQ115">
            <v>0</v>
          </cell>
          <cell r="FA115">
            <v>1</v>
          </cell>
          <cell r="FB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2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O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 t="e">
            <v>#REF!</v>
          </cell>
          <cell r="FZ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 t="e">
            <v>#REF!</v>
          </cell>
          <cell r="GH115" t="e">
            <v>#REF!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 t="e">
            <v>#REF!</v>
          </cell>
          <cell r="GN115">
            <v>0</v>
          </cell>
          <cell r="GO115">
            <v>0</v>
          </cell>
          <cell r="GP115">
            <v>0</v>
          </cell>
        </row>
        <row r="116">
          <cell r="Y116" t="str">
            <v>二次</v>
          </cell>
          <cell r="Z116" t="str">
            <v>一般</v>
          </cell>
          <cell r="AA116" t="str">
            <v>一般</v>
          </cell>
          <cell r="AK116" t="e">
            <v>#REF!</v>
          </cell>
          <cell r="BI116">
            <v>2</v>
          </cell>
          <cell r="BT116">
            <v>0.25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 t="e">
            <v>#REF!</v>
          </cell>
          <cell r="EL116" t="e">
            <v>#REF!</v>
          </cell>
          <cell r="EM116" t="e">
            <v>#REF!</v>
          </cell>
          <cell r="EO116">
            <v>0</v>
          </cell>
          <cell r="EP116">
            <v>0</v>
          </cell>
          <cell r="EQ116">
            <v>0</v>
          </cell>
          <cell r="FA116">
            <v>0</v>
          </cell>
          <cell r="FB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1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O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 t="e">
            <v>#REF!</v>
          </cell>
          <cell r="FZ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1</v>
          </cell>
          <cell r="GG116" t="e">
            <v>#REF!</v>
          </cell>
          <cell r="GH116" t="e">
            <v>#REF!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 t="e">
            <v>#REF!</v>
          </cell>
          <cell r="GN116">
            <v>0</v>
          </cell>
          <cell r="GO116">
            <v>0</v>
          </cell>
          <cell r="GP116">
            <v>0</v>
          </cell>
        </row>
        <row r="117">
          <cell r="Y117" t="str">
            <v>二次</v>
          </cell>
          <cell r="Z117" t="str">
            <v>一般</v>
          </cell>
          <cell r="AA117" t="str">
            <v>一般</v>
          </cell>
          <cell r="AK117" t="e">
            <v>#REF!</v>
          </cell>
          <cell r="BI117">
            <v>2</v>
          </cell>
          <cell r="BT117">
            <v>0.25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1</v>
          </cell>
          <cell r="EJ117">
            <v>0</v>
          </cell>
          <cell r="EK117" t="e">
            <v>#REF!</v>
          </cell>
          <cell r="EL117" t="e">
            <v>#REF!</v>
          </cell>
          <cell r="EM117" t="e">
            <v>#REF!</v>
          </cell>
          <cell r="EO117">
            <v>0</v>
          </cell>
          <cell r="EP117">
            <v>0</v>
          </cell>
          <cell r="EQ117">
            <v>0</v>
          </cell>
          <cell r="FA117">
            <v>0</v>
          </cell>
          <cell r="FB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1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O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 t="e">
            <v>#REF!</v>
          </cell>
          <cell r="FZ117">
            <v>1</v>
          </cell>
          <cell r="GB117">
            <v>1</v>
          </cell>
          <cell r="GC117">
            <v>0</v>
          </cell>
          <cell r="GD117">
            <v>0</v>
          </cell>
          <cell r="GE117">
            <v>0</v>
          </cell>
          <cell r="GF117">
            <v>1</v>
          </cell>
          <cell r="GG117" t="e">
            <v>#REF!</v>
          </cell>
          <cell r="GH117" t="e">
            <v>#REF!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 t="e">
            <v>#REF!</v>
          </cell>
          <cell r="GN117">
            <v>0</v>
          </cell>
          <cell r="GO117">
            <v>0</v>
          </cell>
          <cell r="GP117">
            <v>0</v>
          </cell>
        </row>
        <row r="118">
          <cell r="AK118" t="e">
            <v>#REF!</v>
          </cell>
          <cell r="BI118">
            <v>4</v>
          </cell>
          <cell r="BT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 t="e">
            <v>#REF!</v>
          </cell>
          <cell r="EL118" t="e">
            <v>#REF!</v>
          </cell>
          <cell r="EM118" t="e">
            <v>#REF!</v>
          </cell>
          <cell r="EO118">
            <v>0</v>
          </cell>
          <cell r="EP118">
            <v>0</v>
          </cell>
          <cell r="EQ118">
            <v>0</v>
          </cell>
          <cell r="FA118">
            <v>0</v>
          </cell>
          <cell r="FB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O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1</v>
          </cell>
          <cell r="FV118">
            <v>0</v>
          </cell>
          <cell r="FW118">
            <v>0</v>
          </cell>
          <cell r="FX118" t="e">
            <v>#REF!</v>
          </cell>
          <cell r="FZ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 t="e">
            <v>#REF!</v>
          </cell>
          <cell r="GH118" t="e">
            <v>#REF!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 t="e">
            <v>#REF!</v>
          </cell>
          <cell r="GN118">
            <v>0</v>
          </cell>
          <cell r="GO118">
            <v>0</v>
          </cell>
          <cell r="GP118">
            <v>0</v>
          </cell>
        </row>
        <row r="119">
          <cell r="AK119" t="e">
            <v>#REF!</v>
          </cell>
          <cell r="BI119">
            <v>4</v>
          </cell>
          <cell r="BT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 t="e">
            <v>#REF!</v>
          </cell>
          <cell r="EL119" t="e">
            <v>#REF!</v>
          </cell>
          <cell r="EM119" t="e">
            <v>#REF!</v>
          </cell>
          <cell r="EO119">
            <v>0</v>
          </cell>
          <cell r="EP119">
            <v>0</v>
          </cell>
          <cell r="EQ119">
            <v>0</v>
          </cell>
          <cell r="FA119">
            <v>0</v>
          </cell>
          <cell r="FB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1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O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1</v>
          </cell>
          <cell r="FV119">
            <v>0</v>
          </cell>
          <cell r="FW119">
            <v>0</v>
          </cell>
          <cell r="FX119" t="e">
            <v>#REF!</v>
          </cell>
          <cell r="FZ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 t="e">
            <v>#REF!</v>
          </cell>
          <cell r="GH119" t="e">
            <v>#REF!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 t="e">
            <v>#REF!</v>
          </cell>
          <cell r="GN119">
            <v>0</v>
          </cell>
          <cell r="GO119">
            <v>0</v>
          </cell>
          <cell r="GP119">
            <v>0</v>
          </cell>
        </row>
        <row r="120">
          <cell r="AK120" t="e">
            <v>#REF!</v>
          </cell>
          <cell r="BI120">
            <v>4</v>
          </cell>
          <cell r="BT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 t="e">
            <v>#REF!</v>
          </cell>
          <cell r="EL120" t="e">
            <v>#REF!</v>
          </cell>
          <cell r="EM120" t="e">
            <v>#REF!</v>
          </cell>
          <cell r="EO120">
            <v>0</v>
          </cell>
          <cell r="EP120">
            <v>0</v>
          </cell>
          <cell r="EQ120">
            <v>0</v>
          </cell>
          <cell r="FA120">
            <v>0</v>
          </cell>
          <cell r="FB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1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O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1</v>
          </cell>
          <cell r="FV120">
            <v>0</v>
          </cell>
          <cell r="FW120">
            <v>0</v>
          </cell>
          <cell r="FX120" t="e">
            <v>#REF!</v>
          </cell>
          <cell r="FZ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 t="e">
            <v>#REF!</v>
          </cell>
          <cell r="GH120" t="e">
            <v>#REF!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 t="e">
            <v>#REF!</v>
          </cell>
          <cell r="GN120">
            <v>0</v>
          </cell>
          <cell r="GO120">
            <v>0</v>
          </cell>
          <cell r="GP120">
            <v>0</v>
          </cell>
        </row>
        <row r="121">
          <cell r="Y121" t="str">
            <v>A'</v>
          </cell>
          <cell r="Z121" t="str">
            <v>高規格</v>
          </cell>
          <cell r="AA121" t="str">
            <v>高規格</v>
          </cell>
          <cell r="AK121" t="e">
            <v>#REF!</v>
          </cell>
          <cell r="BI121">
            <v>2</v>
          </cell>
          <cell r="BT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1</v>
          </cell>
          <cell r="EF121">
            <v>0</v>
          </cell>
          <cell r="EG121">
            <v>1</v>
          </cell>
          <cell r="EH121">
            <v>0</v>
          </cell>
          <cell r="EI121">
            <v>0</v>
          </cell>
          <cell r="EJ121">
            <v>0</v>
          </cell>
          <cell r="EK121" t="e">
            <v>#REF!</v>
          </cell>
          <cell r="EL121" t="e">
            <v>#REF!</v>
          </cell>
          <cell r="EM121" t="e">
            <v>#REF!</v>
          </cell>
          <cell r="EO121">
            <v>0</v>
          </cell>
          <cell r="EP121">
            <v>1</v>
          </cell>
          <cell r="EQ121">
            <v>0</v>
          </cell>
          <cell r="FA121">
            <v>0</v>
          </cell>
          <cell r="FB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O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 t="e">
            <v>#REF!</v>
          </cell>
          <cell r="FZ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 t="e">
            <v>#REF!</v>
          </cell>
          <cell r="GH121" t="e">
            <v>#REF!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 t="e">
            <v>#REF!</v>
          </cell>
          <cell r="GN121">
            <v>0</v>
          </cell>
          <cell r="GO121">
            <v>0</v>
          </cell>
          <cell r="GP121">
            <v>0</v>
          </cell>
        </row>
        <row r="122">
          <cell r="Y122" t="str">
            <v>A'</v>
          </cell>
          <cell r="Z122" t="str">
            <v>高規格</v>
          </cell>
          <cell r="AA122" t="str">
            <v>高規格</v>
          </cell>
          <cell r="AK122" t="e">
            <v>#REF!</v>
          </cell>
          <cell r="BI122">
            <v>2</v>
          </cell>
          <cell r="BT122">
            <v>0</v>
          </cell>
          <cell r="DZ122">
            <v>1</v>
          </cell>
          <cell r="EA122">
            <v>0</v>
          </cell>
          <cell r="EB122">
            <v>1</v>
          </cell>
          <cell r="EC122">
            <v>0</v>
          </cell>
          <cell r="ED122">
            <v>1</v>
          </cell>
          <cell r="EF122">
            <v>0</v>
          </cell>
          <cell r="EG122">
            <v>1</v>
          </cell>
          <cell r="EH122">
            <v>0</v>
          </cell>
          <cell r="EI122">
            <v>0</v>
          </cell>
          <cell r="EJ122">
            <v>0</v>
          </cell>
          <cell r="EK122" t="e">
            <v>#REF!</v>
          </cell>
          <cell r="EL122" t="e">
            <v>#REF!</v>
          </cell>
          <cell r="EM122" t="e">
            <v>#REF!</v>
          </cell>
          <cell r="EO122">
            <v>0</v>
          </cell>
          <cell r="EP122">
            <v>1</v>
          </cell>
          <cell r="EQ122">
            <v>0</v>
          </cell>
          <cell r="FA122">
            <v>1</v>
          </cell>
          <cell r="FB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O122">
            <v>0</v>
          </cell>
          <cell r="FQ122">
            <v>1</v>
          </cell>
          <cell r="FR122">
            <v>1</v>
          </cell>
          <cell r="FS122">
            <v>0</v>
          </cell>
          <cell r="FT122">
            <v>0</v>
          </cell>
          <cell r="FU122">
            <v>0</v>
          </cell>
          <cell r="FV122">
            <v>1</v>
          </cell>
          <cell r="FW122">
            <v>0</v>
          </cell>
          <cell r="FX122" t="e">
            <v>#REF!</v>
          </cell>
          <cell r="FZ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 t="e">
            <v>#REF!</v>
          </cell>
          <cell r="GH122" t="e">
            <v>#REF!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 t="e">
            <v>#REF!</v>
          </cell>
          <cell r="GN122">
            <v>0</v>
          </cell>
          <cell r="GO122">
            <v>0</v>
          </cell>
          <cell r="GP122">
            <v>0</v>
          </cell>
        </row>
        <row r="123">
          <cell r="Y123" t="str">
            <v>A'</v>
          </cell>
          <cell r="Z123" t="str">
            <v>高規格</v>
          </cell>
          <cell r="AA123" t="str">
            <v>高規格</v>
          </cell>
          <cell r="AK123" t="e">
            <v>#REF!</v>
          </cell>
          <cell r="BI123">
            <v>2</v>
          </cell>
          <cell r="BT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1</v>
          </cell>
          <cell r="EF123">
            <v>0</v>
          </cell>
          <cell r="EG123">
            <v>1</v>
          </cell>
          <cell r="EH123">
            <v>0</v>
          </cell>
          <cell r="EI123">
            <v>0</v>
          </cell>
          <cell r="EJ123">
            <v>0</v>
          </cell>
          <cell r="EK123" t="e">
            <v>#REF!</v>
          </cell>
          <cell r="EL123" t="e">
            <v>#REF!</v>
          </cell>
          <cell r="EM123" t="e">
            <v>#REF!</v>
          </cell>
          <cell r="EO123">
            <v>0</v>
          </cell>
          <cell r="EP123">
            <v>1</v>
          </cell>
          <cell r="EQ123">
            <v>0</v>
          </cell>
          <cell r="FA123">
            <v>0</v>
          </cell>
          <cell r="FB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O123">
            <v>0</v>
          </cell>
          <cell r="FQ123">
            <v>1</v>
          </cell>
          <cell r="FR123">
            <v>1</v>
          </cell>
          <cell r="FS123">
            <v>0</v>
          </cell>
          <cell r="FT123">
            <v>0</v>
          </cell>
          <cell r="FU123">
            <v>0</v>
          </cell>
          <cell r="FV123">
            <v>1</v>
          </cell>
          <cell r="FW123">
            <v>0</v>
          </cell>
          <cell r="FX123" t="e">
            <v>#REF!</v>
          </cell>
          <cell r="FZ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 t="e">
            <v>#REF!</v>
          </cell>
          <cell r="GH123" t="e">
            <v>#REF!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 t="e">
            <v>#REF!</v>
          </cell>
          <cell r="GN123">
            <v>0</v>
          </cell>
          <cell r="GO123">
            <v>0</v>
          </cell>
          <cell r="GP123">
            <v>0</v>
          </cell>
        </row>
        <row r="124">
          <cell r="Y124" t="str">
            <v>A'</v>
          </cell>
          <cell r="Z124" t="str">
            <v>高規格</v>
          </cell>
          <cell r="AA124" t="str">
            <v>一般</v>
          </cell>
          <cell r="AK124" t="e">
            <v>#REF!</v>
          </cell>
          <cell r="BI124">
            <v>2</v>
          </cell>
          <cell r="BT124">
            <v>0.27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1</v>
          </cell>
          <cell r="EJ124">
            <v>0</v>
          </cell>
          <cell r="EK124" t="e">
            <v>#REF!</v>
          </cell>
          <cell r="EL124" t="e">
            <v>#REF!</v>
          </cell>
          <cell r="EM124" t="e">
            <v>#REF!</v>
          </cell>
          <cell r="EO124">
            <v>0</v>
          </cell>
          <cell r="EP124">
            <v>0</v>
          </cell>
          <cell r="EQ124">
            <v>0</v>
          </cell>
          <cell r="FA124">
            <v>0</v>
          </cell>
          <cell r="FB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O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 t="e">
            <v>#REF!</v>
          </cell>
          <cell r="FZ124">
            <v>0</v>
          </cell>
          <cell r="GB124">
            <v>1</v>
          </cell>
          <cell r="GC124">
            <v>0</v>
          </cell>
          <cell r="GD124">
            <v>0</v>
          </cell>
          <cell r="GE124">
            <v>0</v>
          </cell>
          <cell r="GF124">
            <v>1</v>
          </cell>
          <cell r="GG124" t="e">
            <v>#REF!</v>
          </cell>
          <cell r="GH124" t="e">
            <v>#REF!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 t="e">
            <v>#REF!</v>
          </cell>
          <cell r="GN124">
            <v>0</v>
          </cell>
          <cell r="GO124">
            <v>0</v>
          </cell>
          <cell r="GP124">
            <v>0</v>
          </cell>
        </row>
        <row r="125">
          <cell r="AK125" t="e">
            <v>#REF!</v>
          </cell>
          <cell r="BI125">
            <v>2</v>
          </cell>
          <cell r="BT125">
            <v>0.27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1</v>
          </cell>
          <cell r="EJ125">
            <v>0</v>
          </cell>
          <cell r="EK125" t="e">
            <v>#REF!</v>
          </cell>
          <cell r="EL125" t="e">
            <v>#REF!</v>
          </cell>
          <cell r="EM125" t="e">
            <v>#REF!</v>
          </cell>
          <cell r="EO125">
            <v>0</v>
          </cell>
          <cell r="EP125">
            <v>0</v>
          </cell>
          <cell r="EQ125">
            <v>0</v>
          </cell>
          <cell r="FA125">
            <v>0</v>
          </cell>
          <cell r="FB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1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O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 t="e">
            <v>#REF!</v>
          </cell>
          <cell r="FZ125">
            <v>1</v>
          </cell>
          <cell r="GB125">
            <v>1</v>
          </cell>
          <cell r="GC125">
            <v>0</v>
          </cell>
          <cell r="GD125">
            <v>0</v>
          </cell>
          <cell r="GE125">
            <v>0</v>
          </cell>
          <cell r="GF125">
            <v>1</v>
          </cell>
          <cell r="GG125" t="e">
            <v>#REF!</v>
          </cell>
          <cell r="GH125" t="e">
            <v>#REF!</v>
          </cell>
          <cell r="GI125">
            <v>0</v>
          </cell>
          <cell r="GJ125">
            <v>0</v>
          </cell>
          <cell r="GK125">
            <v>0</v>
          </cell>
          <cell r="GL125">
            <v>1</v>
          </cell>
          <cell r="GM125" t="e">
            <v>#REF!</v>
          </cell>
          <cell r="GN125">
            <v>0</v>
          </cell>
          <cell r="GO125">
            <v>0</v>
          </cell>
          <cell r="GP125">
            <v>0</v>
          </cell>
        </row>
        <row r="126">
          <cell r="Y126" t="str">
            <v>A'</v>
          </cell>
          <cell r="Z126" t="str">
            <v>高規格</v>
          </cell>
          <cell r="AA126" t="str">
            <v>一般</v>
          </cell>
          <cell r="AK126" t="e">
            <v>#REF!</v>
          </cell>
          <cell r="BI126">
            <v>2</v>
          </cell>
          <cell r="BT126">
            <v>0.41</v>
          </cell>
          <cell r="DZ126">
            <v>1</v>
          </cell>
          <cell r="EA126">
            <v>0</v>
          </cell>
          <cell r="EB126">
            <v>1</v>
          </cell>
          <cell r="EC126">
            <v>0</v>
          </cell>
          <cell r="ED126">
            <v>1</v>
          </cell>
          <cell r="EF126">
            <v>1</v>
          </cell>
          <cell r="EG126">
            <v>1</v>
          </cell>
          <cell r="EH126">
            <v>0</v>
          </cell>
          <cell r="EI126">
            <v>0</v>
          </cell>
          <cell r="EJ126">
            <v>0</v>
          </cell>
          <cell r="EK126" t="e">
            <v>#REF!</v>
          </cell>
          <cell r="EL126" t="e">
            <v>#REF!</v>
          </cell>
          <cell r="EM126" t="e">
            <v>#REF!</v>
          </cell>
          <cell r="EO126">
            <v>0</v>
          </cell>
          <cell r="EP126">
            <v>1</v>
          </cell>
          <cell r="EQ126">
            <v>0</v>
          </cell>
          <cell r="FA126">
            <v>1</v>
          </cell>
          <cell r="FB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O126">
            <v>0</v>
          </cell>
          <cell r="FQ126">
            <v>1</v>
          </cell>
          <cell r="FR126">
            <v>1</v>
          </cell>
          <cell r="FS126">
            <v>0</v>
          </cell>
          <cell r="FT126">
            <v>0</v>
          </cell>
          <cell r="FU126">
            <v>0</v>
          </cell>
          <cell r="FV126">
            <v>1</v>
          </cell>
          <cell r="FW126">
            <v>0</v>
          </cell>
          <cell r="FX126" t="e">
            <v>#REF!</v>
          </cell>
          <cell r="FZ126">
            <v>0</v>
          </cell>
          <cell r="GB126">
            <v>1</v>
          </cell>
          <cell r="GC126">
            <v>0</v>
          </cell>
          <cell r="GD126">
            <v>0</v>
          </cell>
          <cell r="GE126">
            <v>0</v>
          </cell>
          <cell r="GF126">
            <v>1</v>
          </cell>
          <cell r="GG126" t="e">
            <v>#REF!</v>
          </cell>
          <cell r="GH126" t="e">
            <v>#REF!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 t="e">
            <v>#REF!</v>
          </cell>
          <cell r="GN126">
            <v>0</v>
          </cell>
          <cell r="GO126">
            <v>0</v>
          </cell>
          <cell r="GP126">
            <v>0</v>
          </cell>
        </row>
        <row r="127">
          <cell r="Y127" t="str">
            <v>A'</v>
          </cell>
          <cell r="Z127" t="str">
            <v>高規格</v>
          </cell>
          <cell r="AA127" t="str">
            <v>一般</v>
          </cell>
          <cell r="AK127" t="e">
            <v>#REF!</v>
          </cell>
          <cell r="BI127">
            <v>1</v>
          </cell>
          <cell r="BT127">
            <v>0.24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1</v>
          </cell>
          <cell r="EJ127">
            <v>0</v>
          </cell>
          <cell r="EK127" t="e">
            <v>#REF!</v>
          </cell>
          <cell r="EL127" t="e">
            <v>#REF!</v>
          </cell>
          <cell r="EM127" t="e">
            <v>#REF!</v>
          </cell>
          <cell r="EO127">
            <v>0</v>
          </cell>
          <cell r="EP127">
            <v>0</v>
          </cell>
          <cell r="EQ127">
            <v>0</v>
          </cell>
          <cell r="FA127">
            <v>0</v>
          </cell>
          <cell r="FB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O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 t="e">
            <v>#REF!</v>
          </cell>
          <cell r="FZ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 t="e">
            <v>#REF!</v>
          </cell>
          <cell r="GH127" t="e">
            <v>#REF!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 t="e">
            <v>#REF!</v>
          </cell>
          <cell r="GN127">
            <v>0</v>
          </cell>
          <cell r="GO127">
            <v>0</v>
          </cell>
          <cell r="GP127">
            <v>0</v>
          </cell>
        </row>
        <row r="128">
          <cell r="Y128" t="str">
            <v>二次</v>
          </cell>
          <cell r="Z128" t="str">
            <v>一般</v>
          </cell>
          <cell r="AA128" t="str">
            <v>一般</v>
          </cell>
          <cell r="AK128" t="e">
            <v>#REF!</v>
          </cell>
          <cell r="BI128">
            <v>1</v>
          </cell>
          <cell r="BT128">
            <v>0.24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 t="e">
            <v>#REF!</v>
          </cell>
          <cell r="EL128" t="e">
            <v>#REF!</v>
          </cell>
          <cell r="EM128" t="e">
            <v>#REF!</v>
          </cell>
          <cell r="EO128">
            <v>0</v>
          </cell>
          <cell r="EP128">
            <v>0</v>
          </cell>
          <cell r="EQ128">
            <v>0</v>
          </cell>
          <cell r="FA128">
            <v>0</v>
          </cell>
          <cell r="FB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1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O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 t="e">
            <v>#REF!</v>
          </cell>
          <cell r="FZ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1</v>
          </cell>
          <cell r="GG128" t="e">
            <v>#REF!</v>
          </cell>
          <cell r="GH128" t="e">
            <v>#REF!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 t="e">
            <v>#REF!</v>
          </cell>
          <cell r="GN128">
            <v>0</v>
          </cell>
          <cell r="GO128">
            <v>0</v>
          </cell>
          <cell r="GP128">
            <v>0</v>
          </cell>
        </row>
        <row r="129">
          <cell r="Y129" t="str">
            <v>A'</v>
          </cell>
          <cell r="Z129" t="str">
            <v>高規格</v>
          </cell>
          <cell r="AA129" t="str">
            <v>一般</v>
          </cell>
          <cell r="AK129" t="e">
            <v>#REF!</v>
          </cell>
          <cell r="BI129">
            <v>1</v>
          </cell>
          <cell r="BT129">
            <v>0.25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1</v>
          </cell>
          <cell r="EJ129">
            <v>0</v>
          </cell>
          <cell r="EK129" t="e">
            <v>#REF!</v>
          </cell>
          <cell r="EL129" t="e">
            <v>#REF!</v>
          </cell>
          <cell r="EM129" t="e">
            <v>#REF!</v>
          </cell>
          <cell r="EO129">
            <v>0</v>
          </cell>
          <cell r="EP129">
            <v>0</v>
          </cell>
          <cell r="EQ129">
            <v>0</v>
          </cell>
          <cell r="FA129">
            <v>0</v>
          </cell>
          <cell r="FB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O129">
            <v>0</v>
          </cell>
          <cell r="FQ129">
            <v>1</v>
          </cell>
          <cell r="FR129">
            <v>1</v>
          </cell>
          <cell r="FS129">
            <v>0</v>
          </cell>
          <cell r="FT129">
            <v>0</v>
          </cell>
          <cell r="FU129">
            <v>0</v>
          </cell>
          <cell r="FV129">
            <v>1</v>
          </cell>
          <cell r="FW129">
            <v>0</v>
          </cell>
          <cell r="FX129" t="e">
            <v>#REF!</v>
          </cell>
          <cell r="FZ129">
            <v>0</v>
          </cell>
          <cell r="GB129">
            <v>1</v>
          </cell>
          <cell r="GC129">
            <v>0</v>
          </cell>
          <cell r="GD129">
            <v>0</v>
          </cell>
          <cell r="GE129">
            <v>0</v>
          </cell>
          <cell r="GF129">
            <v>1</v>
          </cell>
          <cell r="GG129" t="e">
            <v>#REF!</v>
          </cell>
          <cell r="GH129" t="e">
            <v>#REF!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 t="e">
            <v>#REF!</v>
          </cell>
          <cell r="GN129">
            <v>0</v>
          </cell>
          <cell r="GO129">
            <v>0</v>
          </cell>
          <cell r="GP129">
            <v>0</v>
          </cell>
        </row>
        <row r="130">
          <cell r="Y130" t="str">
            <v>地二</v>
          </cell>
          <cell r="Z130" t="str">
            <v>地高</v>
          </cell>
          <cell r="AA130" t="str">
            <v>地高</v>
          </cell>
          <cell r="AK130" t="e">
            <v>#REF!</v>
          </cell>
          <cell r="BI130">
            <v>1</v>
          </cell>
          <cell r="BT130">
            <v>0.23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1</v>
          </cell>
          <cell r="EJ130">
            <v>0</v>
          </cell>
          <cell r="EK130" t="e">
            <v>#REF!</v>
          </cell>
          <cell r="EL130" t="e">
            <v>#REF!</v>
          </cell>
          <cell r="EM130" t="e">
            <v>#REF!</v>
          </cell>
          <cell r="EO130">
            <v>1</v>
          </cell>
          <cell r="EP130">
            <v>0</v>
          </cell>
          <cell r="EQ130">
            <v>0</v>
          </cell>
          <cell r="FA130">
            <v>0</v>
          </cell>
          <cell r="FB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2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O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 t="e">
            <v>#REF!</v>
          </cell>
          <cell r="FZ130">
            <v>0</v>
          </cell>
          <cell r="GB130">
            <v>1</v>
          </cell>
          <cell r="GC130">
            <v>0</v>
          </cell>
          <cell r="GD130">
            <v>0</v>
          </cell>
          <cell r="GE130">
            <v>0</v>
          </cell>
          <cell r="GF130">
            <v>1</v>
          </cell>
          <cell r="GG130" t="e">
            <v>#REF!</v>
          </cell>
          <cell r="GH130" t="e">
            <v>#REF!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 t="e">
            <v>#REF!</v>
          </cell>
          <cell r="GN130">
            <v>0</v>
          </cell>
          <cell r="GO130">
            <v>0</v>
          </cell>
          <cell r="GP130">
            <v>0</v>
          </cell>
        </row>
        <row r="131">
          <cell r="Y131" t="str">
            <v>地二</v>
          </cell>
          <cell r="Z131" t="str">
            <v>地高</v>
          </cell>
          <cell r="AA131" t="str">
            <v>地高</v>
          </cell>
          <cell r="AK131" t="e">
            <v>#REF!</v>
          </cell>
          <cell r="BI131">
            <v>2</v>
          </cell>
          <cell r="BT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 t="e">
            <v>#REF!</v>
          </cell>
          <cell r="EL131" t="e">
            <v>#REF!</v>
          </cell>
          <cell r="EM131" t="e">
            <v>#REF!</v>
          </cell>
          <cell r="EO131">
            <v>0</v>
          </cell>
          <cell r="EP131">
            <v>1</v>
          </cell>
          <cell r="EQ131">
            <v>0</v>
          </cell>
          <cell r="FA131">
            <v>0</v>
          </cell>
          <cell r="FB131">
            <v>0</v>
          </cell>
          <cell r="FD131">
            <v>0</v>
          </cell>
          <cell r="FE131">
            <v>0</v>
          </cell>
          <cell r="FF131">
            <v>1</v>
          </cell>
          <cell r="FG131">
            <v>0</v>
          </cell>
          <cell r="FH131">
            <v>2</v>
          </cell>
          <cell r="FI131">
            <v>1</v>
          </cell>
          <cell r="FJ131">
            <v>0</v>
          </cell>
          <cell r="FK131">
            <v>0</v>
          </cell>
          <cell r="FL131">
            <v>0</v>
          </cell>
          <cell r="FO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 t="e">
            <v>#REF!</v>
          </cell>
          <cell r="FZ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 t="e">
            <v>#REF!</v>
          </cell>
          <cell r="GH131" t="e">
            <v>#REF!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 t="e">
            <v>#REF!</v>
          </cell>
          <cell r="GN131">
            <v>0</v>
          </cell>
          <cell r="GO131">
            <v>0</v>
          </cell>
          <cell r="GP131">
            <v>0</v>
          </cell>
        </row>
        <row r="132">
          <cell r="AK132" t="e">
            <v>#REF!</v>
          </cell>
          <cell r="BI132">
            <v>2</v>
          </cell>
          <cell r="BT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 t="e">
            <v>#REF!</v>
          </cell>
          <cell r="EL132" t="e">
            <v>#REF!</v>
          </cell>
          <cell r="EM132" t="e">
            <v>#REF!</v>
          </cell>
          <cell r="EO132">
            <v>0</v>
          </cell>
          <cell r="EP132">
            <v>0</v>
          </cell>
          <cell r="EQ132">
            <v>0</v>
          </cell>
          <cell r="FA132">
            <v>0</v>
          </cell>
          <cell r="FB132">
            <v>0</v>
          </cell>
          <cell r="FD132">
            <v>0</v>
          </cell>
          <cell r="FE132">
            <v>0</v>
          </cell>
          <cell r="FF132">
            <v>1</v>
          </cell>
          <cell r="FG132">
            <v>0</v>
          </cell>
          <cell r="FH132">
            <v>1</v>
          </cell>
          <cell r="FI132">
            <v>1</v>
          </cell>
          <cell r="FJ132">
            <v>0</v>
          </cell>
          <cell r="FK132">
            <v>0</v>
          </cell>
          <cell r="FL132">
            <v>0</v>
          </cell>
          <cell r="FO132">
            <v>0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 t="e">
            <v>#REF!</v>
          </cell>
          <cell r="FZ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 t="e">
            <v>#REF!</v>
          </cell>
          <cell r="GH132" t="e">
            <v>#REF!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 t="e">
            <v>#REF!</v>
          </cell>
          <cell r="GN132">
            <v>0</v>
          </cell>
          <cell r="GO132">
            <v>0</v>
          </cell>
          <cell r="GP132">
            <v>0</v>
          </cell>
        </row>
        <row r="133">
          <cell r="Y133" t="str">
            <v>A'</v>
          </cell>
          <cell r="Z133" t="str">
            <v>高規格</v>
          </cell>
          <cell r="AA133" t="str">
            <v>一般</v>
          </cell>
          <cell r="AK133" t="e">
            <v>#REF!</v>
          </cell>
          <cell r="BI133">
            <v>1</v>
          </cell>
          <cell r="BT133">
            <v>0.33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1</v>
          </cell>
          <cell r="EJ133">
            <v>0</v>
          </cell>
          <cell r="EK133" t="e">
            <v>#REF!</v>
          </cell>
          <cell r="EL133" t="e">
            <v>#REF!</v>
          </cell>
          <cell r="EM133" t="e">
            <v>#REF!</v>
          </cell>
          <cell r="EO133">
            <v>0</v>
          </cell>
          <cell r="EP133">
            <v>0</v>
          </cell>
          <cell r="EQ133">
            <v>0</v>
          </cell>
          <cell r="FA133">
            <v>0</v>
          </cell>
          <cell r="FB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O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 t="e">
            <v>#REF!</v>
          </cell>
          <cell r="FZ133">
            <v>0</v>
          </cell>
          <cell r="GB133">
            <v>1</v>
          </cell>
          <cell r="GC133">
            <v>0</v>
          </cell>
          <cell r="GD133">
            <v>1</v>
          </cell>
          <cell r="GE133">
            <v>0</v>
          </cell>
          <cell r="GF133">
            <v>1</v>
          </cell>
          <cell r="GG133" t="e">
            <v>#REF!</v>
          </cell>
          <cell r="GH133" t="e">
            <v>#REF!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 t="e">
            <v>#REF!</v>
          </cell>
          <cell r="GN133">
            <v>0</v>
          </cell>
          <cell r="GO133">
            <v>0</v>
          </cell>
          <cell r="GP133">
            <v>0</v>
          </cell>
        </row>
        <row r="134">
          <cell r="Y134" t="str">
            <v>A'</v>
          </cell>
          <cell r="Z134" t="str">
            <v>高規格</v>
          </cell>
          <cell r="AK134" t="e">
            <v>#REF!</v>
          </cell>
          <cell r="BI134">
            <v>1</v>
          </cell>
          <cell r="BT134">
            <v>0.24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1</v>
          </cell>
          <cell r="EJ134">
            <v>0</v>
          </cell>
          <cell r="EK134" t="e">
            <v>#REF!</v>
          </cell>
          <cell r="EL134" t="e">
            <v>#REF!</v>
          </cell>
          <cell r="EM134" t="e">
            <v>#REF!</v>
          </cell>
          <cell r="EO134">
            <v>0</v>
          </cell>
          <cell r="EP134">
            <v>0</v>
          </cell>
          <cell r="EQ134">
            <v>0</v>
          </cell>
          <cell r="FA134">
            <v>0</v>
          </cell>
          <cell r="FB134">
            <v>1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O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 t="e">
            <v>#REF!</v>
          </cell>
          <cell r="FZ134">
            <v>0</v>
          </cell>
          <cell r="GB134">
            <v>1</v>
          </cell>
          <cell r="GC134">
            <v>0</v>
          </cell>
          <cell r="GD134">
            <v>0</v>
          </cell>
          <cell r="GE134">
            <v>1</v>
          </cell>
          <cell r="GF134">
            <v>1</v>
          </cell>
          <cell r="GG134" t="e">
            <v>#REF!</v>
          </cell>
          <cell r="GH134" t="e">
            <v>#REF!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 t="e">
            <v>#REF!</v>
          </cell>
          <cell r="GN134">
            <v>0</v>
          </cell>
          <cell r="GO134">
            <v>0</v>
          </cell>
          <cell r="GP134">
            <v>0</v>
          </cell>
        </row>
        <row r="135">
          <cell r="Y135" t="str">
            <v>A'</v>
          </cell>
          <cell r="Z135" t="str">
            <v>高規格</v>
          </cell>
          <cell r="AA135" t="str">
            <v>一般</v>
          </cell>
          <cell r="AK135" t="e">
            <v>#REF!</v>
          </cell>
          <cell r="BI135">
            <v>1</v>
          </cell>
          <cell r="BT135">
            <v>0.24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1</v>
          </cell>
          <cell r="EJ135">
            <v>0</v>
          </cell>
          <cell r="EK135" t="e">
            <v>#REF!</v>
          </cell>
          <cell r="EL135" t="e">
            <v>#REF!</v>
          </cell>
          <cell r="EM135" t="e">
            <v>#REF!</v>
          </cell>
          <cell r="EO135">
            <v>0</v>
          </cell>
          <cell r="EP135">
            <v>0</v>
          </cell>
          <cell r="EQ135">
            <v>0</v>
          </cell>
          <cell r="FA135">
            <v>0</v>
          </cell>
          <cell r="FB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O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 t="e">
            <v>#REF!</v>
          </cell>
          <cell r="FZ135">
            <v>0</v>
          </cell>
          <cell r="GB135">
            <v>1</v>
          </cell>
          <cell r="GC135">
            <v>0</v>
          </cell>
          <cell r="GD135">
            <v>0</v>
          </cell>
          <cell r="GE135">
            <v>1</v>
          </cell>
          <cell r="GF135">
            <v>1</v>
          </cell>
          <cell r="GG135" t="e">
            <v>#REF!</v>
          </cell>
          <cell r="GH135" t="e">
            <v>#REF!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 t="e">
            <v>#REF!</v>
          </cell>
          <cell r="GN135">
            <v>0</v>
          </cell>
          <cell r="GO135">
            <v>0</v>
          </cell>
          <cell r="GP135">
            <v>0</v>
          </cell>
        </row>
        <row r="136">
          <cell r="Y136" t="str">
            <v>二次</v>
          </cell>
          <cell r="Z136" t="str">
            <v>一般</v>
          </cell>
          <cell r="AA136" t="str">
            <v>一般</v>
          </cell>
          <cell r="AK136" t="e">
            <v>#REF!</v>
          </cell>
          <cell r="BI136">
            <v>1</v>
          </cell>
          <cell r="BT136">
            <v>0.24</v>
          </cell>
          <cell r="DZ136">
            <v>1</v>
          </cell>
          <cell r="EA136">
            <v>0</v>
          </cell>
          <cell r="EB136">
            <v>1</v>
          </cell>
          <cell r="EC136">
            <v>0</v>
          </cell>
          <cell r="ED136">
            <v>0</v>
          </cell>
          <cell r="EF136">
            <v>0</v>
          </cell>
          <cell r="EG136">
            <v>1</v>
          </cell>
          <cell r="EH136">
            <v>0</v>
          </cell>
          <cell r="EI136">
            <v>1</v>
          </cell>
          <cell r="EJ136">
            <v>0</v>
          </cell>
          <cell r="EK136" t="e">
            <v>#REF!</v>
          </cell>
          <cell r="EL136" t="e">
            <v>#REF!</v>
          </cell>
          <cell r="EM136" t="e">
            <v>#REF!</v>
          </cell>
          <cell r="EO136">
            <v>0</v>
          </cell>
          <cell r="EP136">
            <v>0</v>
          </cell>
          <cell r="EQ136">
            <v>0</v>
          </cell>
          <cell r="FA136">
            <v>1</v>
          </cell>
          <cell r="FB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O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 t="e">
            <v>#REF!</v>
          </cell>
          <cell r="FZ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1</v>
          </cell>
          <cell r="GG136" t="e">
            <v>#REF!</v>
          </cell>
          <cell r="GH136" t="e">
            <v>#REF!</v>
          </cell>
          <cell r="GI136">
            <v>0</v>
          </cell>
          <cell r="GJ136">
            <v>0</v>
          </cell>
          <cell r="GK136">
            <v>1</v>
          </cell>
          <cell r="GL136">
            <v>0</v>
          </cell>
          <cell r="GM136" t="e">
            <v>#REF!</v>
          </cell>
          <cell r="GN136">
            <v>0</v>
          </cell>
          <cell r="GO136">
            <v>0</v>
          </cell>
          <cell r="GP136">
            <v>0</v>
          </cell>
        </row>
        <row r="137">
          <cell r="Y137" t="str">
            <v>A'</v>
          </cell>
          <cell r="Z137" t="str">
            <v>高規格</v>
          </cell>
          <cell r="AK137" t="e">
            <v>#REF!</v>
          </cell>
          <cell r="BI137">
            <v>2</v>
          </cell>
          <cell r="BT137">
            <v>0.2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1</v>
          </cell>
          <cell r="EK137" t="e">
            <v>#REF!</v>
          </cell>
          <cell r="EL137" t="e">
            <v>#REF!</v>
          </cell>
          <cell r="EM137" t="e">
            <v>#REF!</v>
          </cell>
          <cell r="EO137">
            <v>1</v>
          </cell>
          <cell r="EP137">
            <v>1</v>
          </cell>
          <cell r="EQ137">
            <v>0</v>
          </cell>
          <cell r="FA137">
            <v>0</v>
          </cell>
          <cell r="FB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O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 t="e">
            <v>#REF!</v>
          </cell>
          <cell r="FZ137">
            <v>1</v>
          </cell>
          <cell r="GB137">
            <v>0</v>
          </cell>
          <cell r="GC137">
            <v>1</v>
          </cell>
          <cell r="GD137">
            <v>1</v>
          </cell>
          <cell r="GE137">
            <v>0</v>
          </cell>
          <cell r="GF137">
            <v>1</v>
          </cell>
          <cell r="GG137" t="e">
            <v>#REF!</v>
          </cell>
          <cell r="GH137" t="e">
            <v>#REF!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 t="e">
            <v>#REF!</v>
          </cell>
          <cell r="GN137">
            <v>0</v>
          </cell>
          <cell r="GO137">
            <v>0</v>
          </cell>
          <cell r="GP137">
            <v>0</v>
          </cell>
        </row>
        <row r="138">
          <cell r="Y138" t="str">
            <v>二次</v>
          </cell>
          <cell r="Z138" t="str">
            <v>一般</v>
          </cell>
          <cell r="AA138" t="str">
            <v>一般</v>
          </cell>
          <cell r="AK138" t="e">
            <v>#REF!</v>
          </cell>
          <cell r="BI138">
            <v>2</v>
          </cell>
          <cell r="BT138">
            <v>0.2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 t="e">
            <v>#REF!</v>
          </cell>
          <cell r="EL138" t="e">
            <v>#REF!</v>
          </cell>
          <cell r="EM138" t="e">
            <v>#REF!</v>
          </cell>
          <cell r="EO138">
            <v>1</v>
          </cell>
          <cell r="EP138">
            <v>0</v>
          </cell>
          <cell r="EQ138">
            <v>0</v>
          </cell>
          <cell r="FA138">
            <v>0</v>
          </cell>
          <cell r="FB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1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O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 t="e">
            <v>#REF!</v>
          </cell>
          <cell r="FZ138">
            <v>0</v>
          </cell>
          <cell r="GB138">
            <v>0</v>
          </cell>
          <cell r="GC138">
            <v>0</v>
          </cell>
          <cell r="GD138">
            <v>1</v>
          </cell>
          <cell r="GE138">
            <v>0</v>
          </cell>
          <cell r="GF138">
            <v>1</v>
          </cell>
          <cell r="GG138" t="e">
            <v>#REF!</v>
          </cell>
          <cell r="GH138" t="e">
            <v>#REF!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 t="e">
            <v>#REF!</v>
          </cell>
          <cell r="GN138">
            <v>0</v>
          </cell>
          <cell r="GO138">
            <v>0</v>
          </cell>
          <cell r="GP138">
            <v>0</v>
          </cell>
        </row>
        <row r="139">
          <cell r="Y139" t="str">
            <v>二次</v>
          </cell>
          <cell r="Z139" t="str">
            <v>一般</v>
          </cell>
          <cell r="AA139" t="str">
            <v>一般</v>
          </cell>
          <cell r="AK139" t="e">
            <v>#REF!</v>
          </cell>
          <cell r="BI139">
            <v>1</v>
          </cell>
          <cell r="BT139">
            <v>0.33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1</v>
          </cell>
          <cell r="EJ139">
            <v>0</v>
          </cell>
          <cell r="EK139" t="e">
            <v>#REF!</v>
          </cell>
          <cell r="EL139" t="e">
            <v>#REF!</v>
          </cell>
          <cell r="EM139" t="e">
            <v>#REF!</v>
          </cell>
          <cell r="EO139">
            <v>0</v>
          </cell>
          <cell r="EP139">
            <v>0</v>
          </cell>
          <cell r="EQ139">
            <v>0</v>
          </cell>
          <cell r="FA139">
            <v>0</v>
          </cell>
          <cell r="FB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1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O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 t="e">
            <v>#REF!</v>
          </cell>
          <cell r="FZ139">
            <v>1</v>
          </cell>
          <cell r="GB139">
            <v>1</v>
          </cell>
          <cell r="GC139">
            <v>0</v>
          </cell>
          <cell r="GD139">
            <v>0</v>
          </cell>
          <cell r="GE139">
            <v>1</v>
          </cell>
          <cell r="GF139">
            <v>1</v>
          </cell>
          <cell r="GG139" t="e">
            <v>#REF!</v>
          </cell>
          <cell r="GH139" t="e">
            <v>#REF!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 t="e">
            <v>#REF!</v>
          </cell>
          <cell r="GN139">
            <v>0</v>
          </cell>
          <cell r="GO139">
            <v>0</v>
          </cell>
          <cell r="GP139">
            <v>0</v>
          </cell>
        </row>
        <row r="140">
          <cell r="AK140" t="e">
            <v>#REF!</v>
          </cell>
          <cell r="BI140">
            <v>4</v>
          </cell>
          <cell r="BT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 t="e">
            <v>#REF!</v>
          </cell>
          <cell r="EL140" t="e">
            <v>#REF!</v>
          </cell>
          <cell r="EM140" t="e">
            <v>#REF!</v>
          </cell>
          <cell r="EO140">
            <v>0</v>
          </cell>
          <cell r="EP140">
            <v>0</v>
          </cell>
          <cell r="EQ140">
            <v>0</v>
          </cell>
          <cell r="FA140">
            <v>0</v>
          </cell>
          <cell r="FB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1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O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1</v>
          </cell>
          <cell r="FV140">
            <v>0</v>
          </cell>
          <cell r="FW140">
            <v>0</v>
          </cell>
          <cell r="FX140" t="e">
            <v>#REF!</v>
          </cell>
          <cell r="FZ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 t="e">
            <v>#REF!</v>
          </cell>
          <cell r="GH140" t="e">
            <v>#REF!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 t="e">
            <v>#REF!</v>
          </cell>
          <cell r="GN140">
            <v>0</v>
          </cell>
          <cell r="GO140">
            <v>0</v>
          </cell>
          <cell r="GP140">
            <v>0</v>
          </cell>
        </row>
        <row r="141">
          <cell r="AK141" t="e">
            <v>#REF!</v>
          </cell>
          <cell r="BI141">
            <v>4</v>
          </cell>
          <cell r="BT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 t="e">
            <v>#REF!</v>
          </cell>
          <cell r="EL141" t="e">
            <v>#REF!</v>
          </cell>
          <cell r="EM141" t="e">
            <v>#REF!</v>
          </cell>
          <cell r="EO141">
            <v>0</v>
          </cell>
          <cell r="EP141">
            <v>0</v>
          </cell>
          <cell r="EQ141">
            <v>0</v>
          </cell>
          <cell r="FA141">
            <v>0</v>
          </cell>
          <cell r="FB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1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O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1</v>
          </cell>
          <cell r="FV141">
            <v>0</v>
          </cell>
          <cell r="FW141">
            <v>0</v>
          </cell>
          <cell r="FX141" t="e">
            <v>#REF!</v>
          </cell>
          <cell r="FZ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 t="e">
            <v>#REF!</v>
          </cell>
          <cell r="GH141" t="e">
            <v>#REF!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 t="e">
            <v>#REF!</v>
          </cell>
          <cell r="GN141">
            <v>0</v>
          </cell>
          <cell r="GO141">
            <v>0</v>
          </cell>
          <cell r="GP141">
            <v>0</v>
          </cell>
        </row>
        <row r="142">
          <cell r="AK142" t="e">
            <v>#REF!</v>
          </cell>
          <cell r="BI142">
            <v>4</v>
          </cell>
          <cell r="BT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 t="e">
            <v>#REF!</v>
          </cell>
          <cell r="EL142" t="e">
            <v>#REF!</v>
          </cell>
          <cell r="EM142" t="e">
            <v>#REF!</v>
          </cell>
          <cell r="EO142">
            <v>0</v>
          </cell>
          <cell r="EP142">
            <v>0</v>
          </cell>
          <cell r="EQ142">
            <v>0</v>
          </cell>
          <cell r="FA142">
            <v>0</v>
          </cell>
          <cell r="FB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1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O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1</v>
          </cell>
          <cell r="FV142">
            <v>0</v>
          </cell>
          <cell r="FW142">
            <v>0</v>
          </cell>
          <cell r="FX142" t="e">
            <v>#REF!</v>
          </cell>
          <cell r="FZ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 t="e">
            <v>#REF!</v>
          </cell>
          <cell r="GH142" t="e">
            <v>#REF!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 t="e">
            <v>#REF!</v>
          </cell>
          <cell r="GN142">
            <v>0</v>
          </cell>
          <cell r="GO142">
            <v>0</v>
          </cell>
          <cell r="GP142">
            <v>0</v>
          </cell>
        </row>
        <row r="143">
          <cell r="AK143" t="e">
            <v>#REF!</v>
          </cell>
          <cell r="BI143">
            <v>4</v>
          </cell>
          <cell r="BT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 t="e">
            <v>#REF!</v>
          </cell>
          <cell r="EL143" t="e">
            <v>#REF!</v>
          </cell>
          <cell r="EM143" t="e">
            <v>#REF!</v>
          </cell>
          <cell r="EO143">
            <v>0</v>
          </cell>
          <cell r="EP143">
            <v>0</v>
          </cell>
          <cell r="EQ143">
            <v>0</v>
          </cell>
          <cell r="FA143">
            <v>0</v>
          </cell>
          <cell r="FB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1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O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1</v>
          </cell>
          <cell r="FV143">
            <v>0</v>
          </cell>
          <cell r="FW143">
            <v>0</v>
          </cell>
          <cell r="FX143" t="e">
            <v>#REF!</v>
          </cell>
          <cell r="FZ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 t="e">
            <v>#REF!</v>
          </cell>
          <cell r="GH143" t="e">
            <v>#REF!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 t="e">
            <v>#REF!</v>
          </cell>
          <cell r="GN143">
            <v>0</v>
          </cell>
          <cell r="GO143">
            <v>0</v>
          </cell>
          <cell r="GP143">
            <v>0</v>
          </cell>
        </row>
        <row r="144">
          <cell r="Y144" t="str">
            <v>二次</v>
          </cell>
          <cell r="Z144" t="str">
            <v>一般</v>
          </cell>
          <cell r="AA144" t="str">
            <v>一般</v>
          </cell>
          <cell r="AK144" t="e">
            <v>#REF!</v>
          </cell>
          <cell r="BI144">
            <v>1</v>
          </cell>
          <cell r="BT144">
            <v>0.4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 t="e">
            <v>#REF!</v>
          </cell>
          <cell r="EL144" t="e">
            <v>#REF!</v>
          </cell>
          <cell r="EM144" t="e">
            <v>#REF!</v>
          </cell>
          <cell r="EO144">
            <v>0</v>
          </cell>
          <cell r="EP144">
            <v>0</v>
          </cell>
          <cell r="EQ144">
            <v>0</v>
          </cell>
          <cell r="FA144">
            <v>0</v>
          </cell>
          <cell r="FB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O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 t="e">
            <v>#REF!</v>
          </cell>
          <cell r="FZ144">
            <v>1</v>
          </cell>
          <cell r="GB144">
            <v>1</v>
          </cell>
          <cell r="GC144">
            <v>0</v>
          </cell>
          <cell r="GD144">
            <v>1</v>
          </cell>
          <cell r="GE144">
            <v>0</v>
          </cell>
          <cell r="GF144">
            <v>1</v>
          </cell>
          <cell r="GG144" t="e">
            <v>#REF!</v>
          </cell>
          <cell r="GH144" t="e">
            <v>#REF!</v>
          </cell>
          <cell r="GI144">
            <v>0</v>
          </cell>
          <cell r="GJ144">
            <v>0</v>
          </cell>
          <cell r="GK144">
            <v>0</v>
          </cell>
          <cell r="GL144">
            <v>1</v>
          </cell>
          <cell r="GM144" t="e">
            <v>#REF!</v>
          </cell>
          <cell r="GN144">
            <v>0</v>
          </cell>
          <cell r="GO144">
            <v>0</v>
          </cell>
          <cell r="GP144">
            <v>0</v>
          </cell>
        </row>
        <row r="145">
          <cell r="Y145" t="str">
            <v>直轄高速</v>
          </cell>
          <cell r="Z145" t="str">
            <v>高規格</v>
          </cell>
          <cell r="AA145" t="str">
            <v>高規格</v>
          </cell>
          <cell r="AK145" t="e">
            <v>#REF!</v>
          </cell>
          <cell r="BT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 t="e">
            <v>#REF!</v>
          </cell>
          <cell r="EL145" t="e">
            <v>#REF!</v>
          </cell>
          <cell r="EM145" t="e">
            <v>#REF!</v>
          </cell>
          <cell r="EO145">
            <v>0</v>
          </cell>
          <cell r="EP145">
            <v>0</v>
          </cell>
          <cell r="EQ145">
            <v>0</v>
          </cell>
          <cell r="FA145">
            <v>0</v>
          </cell>
          <cell r="FB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O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 t="e">
            <v>#REF!</v>
          </cell>
          <cell r="FZ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 t="e">
            <v>#REF!</v>
          </cell>
          <cell r="GH145" t="e">
            <v>#REF!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 t="e">
            <v>#REF!</v>
          </cell>
          <cell r="GN145">
            <v>0</v>
          </cell>
          <cell r="GO145">
            <v>0</v>
          </cell>
          <cell r="GP145">
            <v>0</v>
          </cell>
        </row>
        <row r="146">
          <cell r="Y146" t="str">
            <v>直轄高速</v>
          </cell>
          <cell r="Z146" t="str">
            <v>高規格</v>
          </cell>
          <cell r="AA146" t="str">
            <v>高規格</v>
          </cell>
          <cell r="AK146" t="e">
            <v>#REF!</v>
          </cell>
          <cell r="BT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1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 t="e">
            <v>#REF!</v>
          </cell>
          <cell r="EL146" t="e">
            <v>#REF!</v>
          </cell>
          <cell r="EM146" t="e">
            <v>#REF!</v>
          </cell>
          <cell r="EO146">
            <v>0</v>
          </cell>
          <cell r="EP146">
            <v>0</v>
          </cell>
          <cell r="EQ146">
            <v>0</v>
          </cell>
          <cell r="FA146">
            <v>0</v>
          </cell>
          <cell r="FB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O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 t="e">
            <v>#REF!</v>
          </cell>
          <cell r="FZ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 t="e">
            <v>#REF!</v>
          </cell>
          <cell r="GH146" t="e">
            <v>#REF!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 t="e">
            <v>#REF!</v>
          </cell>
          <cell r="GN146">
            <v>0</v>
          </cell>
          <cell r="GO146">
            <v>0</v>
          </cell>
          <cell r="GP146">
            <v>0</v>
          </cell>
        </row>
        <row r="147">
          <cell r="Y147" t="str">
            <v>直轄高速</v>
          </cell>
          <cell r="Z147" t="str">
            <v>高規格</v>
          </cell>
          <cell r="AA147" t="str">
            <v>高規格</v>
          </cell>
          <cell r="AK147" t="e">
            <v>#REF!</v>
          </cell>
          <cell r="BT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1</v>
          </cell>
          <cell r="EF147">
            <v>1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 t="e">
            <v>#REF!</v>
          </cell>
          <cell r="EL147" t="e">
            <v>#REF!</v>
          </cell>
          <cell r="EM147" t="e">
            <v>#REF!</v>
          </cell>
          <cell r="EO147">
            <v>0</v>
          </cell>
          <cell r="EP147">
            <v>0</v>
          </cell>
          <cell r="EQ147">
            <v>0</v>
          </cell>
          <cell r="FA147">
            <v>0</v>
          </cell>
          <cell r="FB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O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 t="e">
            <v>#REF!</v>
          </cell>
          <cell r="FZ147">
            <v>0</v>
          </cell>
          <cell r="GB147">
            <v>1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 t="e">
            <v>#REF!</v>
          </cell>
          <cell r="GH147" t="e">
            <v>#REF!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 t="e">
            <v>#REF!</v>
          </cell>
          <cell r="GN147">
            <v>0</v>
          </cell>
          <cell r="GO147">
            <v>0</v>
          </cell>
          <cell r="GP147">
            <v>0</v>
          </cell>
        </row>
        <row r="148">
          <cell r="Y148" t="str">
            <v>直轄高速</v>
          </cell>
          <cell r="Z148" t="str">
            <v>高規格</v>
          </cell>
          <cell r="AA148" t="str">
            <v>高規格</v>
          </cell>
          <cell r="AK148" t="e">
            <v>#REF!</v>
          </cell>
          <cell r="BT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 t="e">
            <v>#REF!</v>
          </cell>
          <cell r="EL148" t="e">
            <v>#REF!</v>
          </cell>
          <cell r="EM148" t="e">
            <v>#REF!</v>
          </cell>
          <cell r="EO148">
            <v>0</v>
          </cell>
          <cell r="EP148">
            <v>0</v>
          </cell>
          <cell r="EQ148">
            <v>0</v>
          </cell>
          <cell r="FA148">
            <v>0</v>
          </cell>
          <cell r="FB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O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 t="e">
            <v>#REF!</v>
          </cell>
          <cell r="FZ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 t="e">
            <v>#REF!</v>
          </cell>
          <cell r="GH148" t="e">
            <v>#REF!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 t="e">
            <v>#REF!</v>
          </cell>
          <cell r="GN148">
            <v>0</v>
          </cell>
          <cell r="GO148">
            <v>0</v>
          </cell>
          <cell r="GP148">
            <v>0</v>
          </cell>
        </row>
        <row r="149">
          <cell r="AK149" t="e">
            <v>#REF!</v>
          </cell>
          <cell r="BT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1</v>
          </cell>
          <cell r="EF149">
            <v>0</v>
          </cell>
          <cell r="EG149">
            <v>1</v>
          </cell>
          <cell r="EH149">
            <v>0</v>
          </cell>
          <cell r="EI149">
            <v>0</v>
          </cell>
          <cell r="EJ149">
            <v>0</v>
          </cell>
          <cell r="EK149" t="e">
            <v>#REF!</v>
          </cell>
          <cell r="EL149" t="e">
            <v>#REF!</v>
          </cell>
          <cell r="EM149" t="e">
            <v>#REF!</v>
          </cell>
          <cell r="EO149">
            <v>0</v>
          </cell>
          <cell r="EP149">
            <v>0</v>
          </cell>
          <cell r="EQ149">
            <v>0</v>
          </cell>
          <cell r="FA149">
            <v>0</v>
          </cell>
          <cell r="FB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O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 t="e">
            <v>#REF!</v>
          </cell>
          <cell r="FZ149">
            <v>1</v>
          </cell>
          <cell r="GB149">
            <v>1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 t="e">
            <v>#REF!</v>
          </cell>
          <cell r="GH149" t="e">
            <v>#REF!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 t="e">
            <v>#REF!</v>
          </cell>
          <cell r="GN149">
            <v>0</v>
          </cell>
          <cell r="GO149">
            <v>0</v>
          </cell>
          <cell r="GP149">
            <v>0</v>
          </cell>
        </row>
        <row r="150">
          <cell r="Y150" t="str">
            <v>直轄高速</v>
          </cell>
          <cell r="Z150" t="str">
            <v>高規格</v>
          </cell>
          <cell r="AA150" t="str">
            <v>高規格</v>
          </cell>
          <cell r="AK150" t="e">
            <v>#REF!</v>
          </cell>
          <cell r="BT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1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 t="e">
            <v>#REF!</v>
          </cell>
          <cell r="EL150" t="e">
            <v>#REF!</v>
          </cell>
          <cell r="EM150" t="e">
            <v>#REF!</v>
          </cell>
          <cell r="EO150">
            <v>0</v>
          </cell>
          <cell r="EP150">
            <v>0</v>
          </cell>
          <cell r="EQ150">
            <v>0</v>
          </cell>
          <cell r="FA150">
            <v>0</v>
          </cell>
          <cell r="FB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O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 t="e">
            <v>#REF!</v>
          </cell>
          <cell r="FZ150">
            <v>0</v>
          </cell>
          <cell r="GB150">
            <v>1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 t="e">
            <v>#REF!</v>
          </cell>
          <cell r="GH150" t="e">
            <v>#REF!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 t="e">
            <v>#REF!</v>
          </cell>
          <cell r="GN150">
            <v>0</v>
          </cell>
          <cell r="GO150">
            <v>0</v>
          </cell>
          <cell r="GP150">
            <v>0</v>
          </cell>
        </row>
        <row r="151">
          <cell r="Y151" t="str">
            <v>直轄高速</v>
          </cell>
          <cell r="Z151" t="str">
            <v>高規格</v>
          </cell>
          <cell r="AA151" t="str">
            <v>高規格</v>
          </cell>
          <cell r="AK151" t="e">
            <v>#REF!</v>
          </cell>
          <cell r="BT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 t="e">
            <v>#REF!</v>
          </cell>
          <cell r="EL151" t="e">
            <v>#REF!</v>
          </cell>
          <cell r="EM151" t="e">
            <v>#REF!</v>
          </cell>
          <cell r="EO151">
            <v>0</v>
          </cell>
          <cell r="EP151">
            <v>0</v>
          </cell>
          <cell r="EQ151">
            <v>0</v>
          </cell>
          <cell r="FA151">
            <v>0</v>
          </cell>
          <cell r="FB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O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 t="e">
            <v>#REF!</v>
          </cell>
          <cell r="FZ151">
            <v>0</v>
          </cell>
          <cell r="GB151">
            <v>1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 t="e">
            <v>#REF!</v>
          </cell>
          <cell r="GH151" t="e">
            <v>#REF!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 t="e">
            <v>#REF!</v>
          </cell>
          <cell r="GN151">
            <v>0</v>
          </cell>
          <cell r="GO151">
            <v>0</v>
          </cell>
          <cell r="GP151">
            <v>0</v>
          </cell>
        </row>
        <row r="152">
          <cell r="Y152" t="str">
            <v>直轄高速</v>
          </cell>
          <cell r="Z152" t="str">
            <v>高規格</v>
          </cell>
          <cell r="AA152" t="str">
            <v>高規格</v>
          </cell>
          <cell r="AK152" t="e">
            <v>#REF!</v>
          </cell>
          <cell r="BT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 t="e">
            <v>#REF!</v>
          </cell>
          <cell r="EL152" t="e">
            <v>#REF!</v>
          </cell>
          <cell r="EM152" t="e">
            <v>#REF!</v>
          </cell>
          <cell r="EO152">
            <v>0</v>
          </cell>
          <cell r="EP152">
            <v>0</v>
          </cell>
          <cell r="EQ152">
            <v>0</v>
          </cell>
          <cell r="FA152">
            <v>0</v>
          </cell>
          <cell r="FB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O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 t="e">
            <v>#REF!</v>
          </cell>
          <cell r="FZ152">
            <v>0</v>
          </cell>
          <cell r="GB152">
            <v>1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 t="e">
            <v>#REF!</v>
          </cell>
          <cell r="GH152" t="e">
            <v>#REF!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 t="e">
            <v>#REF!</v>
          </cell>
          <cell r="GN152">
            <v>0</v>
          </cell>
          <cell r="GO152">
            <v>0</v>
          </cell>
          <cell r="GP152">
            <v>0</v>
          </cell>
        </row>
        <row r="153">
          <cell r="Y153" t="str">
            <v>直轄高速</v>
          </cell>
          <cell r="Z153" t="str">
            <v>高規格</v>
          </cell>
          <cell r="AA153" t="str">
            <v>高規格</v>
          </cell>
          <cell r="AK153" t="e">
            <v>#REF!</v>
          </cell>
          <cell r="BT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1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 t="e">
            <v>#REF!</v>
          </cell>
          <cell r="EL153" t="e">
            <v>#REF!</v>
          </cell>
          <cell r="EM153" t="e">
            <v>#REF!</v>
          </cell>
          <cell r="EO153">
            <v>0</v>
          </cell>
          <cell r="EP153">
            <v>0</v>
          </cell>
          <cell r="EQ153">
            <v>0</v>
          </cell>
          <cell r="FA153">
            <v>0</v>
          </cell>
          <cell r="FB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O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 t="e">
            <v>#REF!</v>
          </cell>
          <cell r="FZ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 t="e">
            <v>#REF!</v>
          </cell>
          <cell r="GH153" t="e">
            <v>#REF!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 t="e">
            <v>#REF!</v>
          </cell>
          <cell r="GN153">
            <v>0</v>
          </cell>
          <cell r="GO153">
            <v>0</v>
          </cell>
          <cell r="GP153">
            <v>0</v>
          </cell>
        </row>
        <row r="154">
          <cell r="Y154" t="str">
            <v>直轄高速</v>
          </cell>
          <cell r="Z154" t="str">
            <v>高規格</v>
          </cell>
          <cell r="AA154" t="str">
            <v>高規格</v>
          </cell>
          <cell r="AK154" t="e">
            <v>#REF!</v>
          </cell>
          <cell r="BT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 t="e">
            <v>#REF!</v>
          </cell>
          <cell r="EL154" t="e">
            <v>#REF!</v>
          </cell>
          <cell r="EM154" t="e">
            <v>#REF!</v>
          </cell>
          <cell r="EO154">
            <v>0</v>
          </cell>
          <cell r="EP154">
            <v>0</v>
          </cell>
          <cell r="EQ154">
            <v>0</v>
          </cell>
          <cell r="FA154">
            <v>0</v>
          </cell>
          <cell r="FB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O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 t="e">
            <v>#REF!</v>
          </cell>
          <cell r="FZ154">
            <v>0</v>
          </cell>
          <cell r="GB154">
            <v>1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 t="e">
            <v>#REF!</v>
          </cell>
          <cell r="GH154" t="e">
            <v>#REF!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 t="e">
            <v>#REF!</v>
          </cell>
          <cell r="GN154">
            <v>0</v>
          </cell>
          <cell r="GO154">
            <v>0</v>
          </cell>
          <cell r="GP154">
            <v>0</v>
          </cell>
        </row>
        <row r="155">
          <cell r="Y155" t="str">
            <v>二次</v>
          </cell>
          <cell r="Z155" t="str">
            <v>一般</v>
          </cell>
          <cell r="AA155" t="str">
            <v>一般</v>
          </cell>
          <cell r="AK155" t="e">
            <v>#REF!</v>
          </cell>
          <cell r="BT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 t="e">
            <v>#REF!</v>
          </cell>
          <cell r="EL155" t="e">
            <v>#REF!</v>
          </cell>
          <cell r="EM155" t="e">
            <v>#REF!</v>
          </cell>
          <cell r="EO155">
            <v>0</v>
          </cell>
          <cell r="EP155">
            <v>0</v>
          </cell>
          <cell r="EQ155">
            <v>0</v>
          </cell>
          <cell r="FA155">
            <v>0</v>
          </cell>
          <cell r="FB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O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 t="e">
            <v>#REF!</v>
          </cell>
          <cell r="FZ155">
            <v>1</v>
          </cell>
          <cell r="GB155">
            <v>1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 t="e">
            <v>#REF!</v>
          </cell>
          <cell r="GH155" t="e">
            <v>#REF!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 t="e">
            <v>#REF!</v>
          </cell>
          <cell r="GN155">
            <v>0</v>
          </cell>
          <cell r="GO155">
            <v>0</v>
          </cell>
          <cell r="GP155">
            <v>0</v>
          </cell>
        </row>
        <row r="156">
          <cell r="Y156" t="str">
            <v>B</v>
          </cell>
          <cell r="Z156" t="str">
            <v>高規格</v>
          </cell>
          <cell r="AA156" t="str">
            <v>高規格</v>
          </cell>
          <cell r="AK156" t="e">
            <v>#REF!</v>
          </cell>
          <cell r="AL156" t="str">
            <v>圏央道</v>
          </cell>
          <cell r="BT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1</v>
          </cell>
          <cell r="EF156">
            <v>0</v>
          </cell>
          <cell r="EG156">
            <v>1</v>
          </cell>
          <cell r="EH156">
            <v>1</v>
          </cell>
          <cell r="EI156">
            <v>1</v>
          </cell>
          <cell r="EJ156">
            <v>0</v>
          </cell>
          <cell r="EK156" t="e">
            <v>#REF!</v>
          </cell>
          <cell r="EL156" t="e">
            <v>#REF!</v>
          </cell>
          <cell r="EM156" t="e">
            <v>#REF!</v>
          </cell>
          <cell r="EO156">
            <v>0</v>
          </cell>
          <cell r="EP156">
            <v>0</v>
          </cell>
          <cell r="EQ156">
            <v>0</v>
          </cell>
          <cell r="FA156">
            <v>0</v>
          </cell>
          <cell r="FB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O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 t="e">
            <v>#REF!</v>
          </cell>
          <cell r="FZ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 t="e">
            <v>#REF!</v>
          </cell>
          <cell r="GH156" t="e">
            <v>#REF!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 t="e">
            <v>#REF!</v>
          </cell>
          <cell r="GN156">
            <v>0</v>
          </cell>
          <cell r="GO156">
            <v>0</v>
          </cell>
          <cell r="GP156">
            <v>0</v>
          </cell>
        </row>
        <row r="157">
          <cell r="Y157" t="str">
            <v>B</v>
          </cell>
          <cell r="Z157" t="str">
            <v>高規格</v>
          </cell>
          <cell r="AA157" t="str">
            <v>高規格</v>
          </cell>
          <cell r="AK157" t="e">
            <v>#REF!</v>
          </cell>
          <cell r="AL157" t="str">
            <v>圏央道</v>
          </cell>
          <cell r="BT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1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 t="e">
            <v>#REF!</v>
          </cell>
          <cell r="EL157" t="e">
            <v>#REF!</v>
          </cell>
          <cell r="EM157" t="e">
            <v>#REF!</v>
          </cell>
          <cell r="EO157">
            <v>0</v>
          </cell>
          <cell r="EP157">
            <v>0</v>
          </cell>
          <cell r="EQ157">
            <v>0</v>
          </cell>
          <cell r="FA157">
            <v>0</v>
          </cell>
          <cell r="FB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O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 t="e">
            <v>#REF!</v>
          </cell>
          <cell r="FZ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 t="e">
            <v>#REF!</v>
          </cell>
          <cell r="GH157" t="e">
            <v>#REF!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 t="e">
            <v>#REF!</v>
          </cell>
          <cell r="GN157">
            <v>0</v>
          </cell>
          <cell r="GO157">
            <v>0</v>
          </cell>
          <cell r="GP157">
            <v>0</v>
          </cell>
        </row>
        <row r="158">
          <cell r="Y158" t="str">
            <v>B</v>
          </cell>
          <cell r="Z158" t="str">
            <v>高規格</v>
          </cell>
          <cell r="AA158" t="str">
            <v>高規格</v>
          </cell>
          <cell r="AK158" t="e">
            <v>#REF!</v>
          </cell>
          <cell r="AL158" t="str">
            <v>圏央道</v>
          </cell>
          <cell r="BT158">
            <v>0</v>
          </cell>
          <cell r="DZ158">
            <v>1</v>
          </cell>
          <cell r="EA158">
            <v>1</v>
          </cell>
          <cell r="EB158">
            <v>0</v>
          </cell>
          <cell r="EC158">
            <v>0</v>
          </cell>
          <cell r="ED158">
            <v>1</v>
          </cell>
          <cell r="EF158">
            <v>0</v>
          </cell>
          <cell r="EG158">
            <v>1</v>
          </cell>
          <cell r="EH158">
            <v>1</v>
          </cell>
          <cell r="EI158">
            <v>1</v>
          </cell>
          <cell r="EJ158">
            <v>0</v>
          </cell>
          <cell r="EK158" t="e">
            <v>#REF!</v>
          </cell>
          <cell r="EL158" t="e">
            <v>#REF!</v>
          </cell>
          <cell r="EM158" t="e">
            <v>#REF!</v>
          </cell>
          <cell r="EO158">
            <v>0</v>
          </cell>
          <cell r="EP158">
            <v>0</v>
          </cell>
          <cell r="EQ158">
            <v>0</v>
          </cell>
          <cell r="FA158">
            <v>1</v>
          </cell>
          <cell r="FB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O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 t="e">
            <v>#REF!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 t="e">
            <v>#REF!</v>
          </cell>
          <cell r="GH158" t="e">
            <v>#REF!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 t="e">
            <v>#REF!</v>
          </cell>
          <cell r="GN158">
            <v>0</v>
          </cell>
          <cell r="GO158">
            <v>0</v>
          </cell>
          <cell r="GP158">
            <v>0</v>
          </cell>
        </row>
        <row r="159">
          <cell r="Y159" t="str">
            <v>A'</v>
          </cell>
          <cell r="Z159" t="str">
            <v>高規格</v>
          </cell>
          <cell r="AA159" t="str">
            <v>一般</v>
          </cell>
          <cell r="AK159" t="e">
            <v>#REF!</v>
          </cell>
          <cell r="BI159">
            <v>1</v>
          </cell>
          <cell r="BT159">
            <v>0.23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 t="e">
            <v>#REF!</v>
          </cell>
          <cell r="EL159" t="e">
            <v>#REF!</v>
          </cell>
          <cell r="EM159" t="e">
            <v>#REF!</v>
          </cell>
          <cell r="EO159">
            <v>0</v>
          </cell>
          <cell r="EP159">
            <v>1</v>
          </cell>
          <cell r="EQ159">
            <v>0</v>
          </cell>
          <cell r="FA159">
            <v>0</v>
          </cell>
          <cell r="FB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O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 t="e">
            <v>#REF!</v>
          </cell>
          <cell r="FZ159">
            <v>0</v>
          </cell>
          <cell r="GB159">
            <v>1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 t="e">
            <v>#REF!</v>
          </cell>
          <cell r="GH159" t="e">
            <v>#REF!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 t="e">
            <v>#REF!</v>
          </cell>
          <cell r="GN159">
            <v>0</v>
          </cell>
          <cell r="GO159">
            <v>0</v>
          </cell>
          <cell r="GP159">
            <v>0</v>
          </cell>
        </row>
        <row r="160">
          <cell r="Y160" t="str">
            <v>B</v>
          </cell>
          <cell r="Z160" t="str">
            <v>高規格</v>
          </cell>
          <cell r="AA160" t="str">
            <v>一般</v>
          </cell>
          <cell r="AK160" t="e">
            <v>#REF!</v>
          </cell>
          <cell r="AL160" t="str">
            <v>圏央道（ｽﾓｰﾙ）</v>
          </cell>
          <cell r="BI160">
            <v>2</v>
          </cell>
          <cell r="BT160">
            <v>0.23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1</v>
          </cell>
          <cell r="EJ160">
            <v>0</v>
          </cell>
          <cell r="EK160" t="e">
            <v>#REF!</v>
          </cell>
          <cell r="EL160" t="e">
            <v>#REF!</v>
          </cell>
          <cell r="EM160" t="e">
            <v>#REF!</v>
          </cell>
          <cell r="EO160">
            <v>0</v>
          </cell>
          <cell r="EP160">
            <v>0</v>
          </cell>
          <cell r="EQ160">
            <v>0</v>
          </cell>
          <cell r="FA160">
            <v>0</v>
          </cell>
          <cell r="FB160">
            <v>1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O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 t="e">
            <v>#REF!</v>
          </cell>
          <cell r="FZ160">
            <v>0</v>
          </cell>
          <cell r="GB160">
            <v>1</v>
          </cell>
          <cell r="GC160">
            <v>0</v>
          </cell>
          <cell r="GD160">
            <v>0</v>
          </cell>
          <cell r="GE160">
            <v>0</v>
          </cell>
          <cell r="GF160">
            <v>1</v>
          </cell>
          <cell r="GG160" t="e">
            <v>#REF!</v>
          </cell>
          <cell r="GH160" t="e">
            <v>#REF!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 t="e">
            <v>#REF!</v>
          </cell>
          <cell r="GN160">
            <v>0</v>
          </cell>
          <cell r="GO160">
            <v>0</v>
          </cell>
          <cell r="GP160">
            <v>0</v>
          </cell>
        </row>
        <row r="161">
          <cell r="Y161" t="str">
            <v>B</v>
          </cell>
          <cell r="Z161" t="str">
            <v>高規格</v>
          </cell>
          <cell r="AA161" t="str">
            <v>一般</v>
          </cell>
          <cell r="AK161" t="e">
            <v>#REF!</v>
          </cell>
          <cell r="AL161" t="str">
            <v>圏央道（ｽﾓｰﾙ）</v>
          </cell>
          <cell r="BI161">
            <v>2</v>
          </cell>
          <cell r="BT161">
            <v>0.24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1</v>
          </cell>
          <cell r="EJ161">
            <v>0</v>
          </cell>
          <cell r="EK161" t="e">
            <v>#REF!</v>
          </cell>
          <cell r="EL161" t="e">
            <v>#REF!</v>
          </cell>
          <cell r="EM161" t="e">
            <v>#REF!</v>
          </cell>
          <cell r="EO161">
            <v>0</v>
          </cell>
          <cell r="EP161">
            <v>0</v>
          </cell>
          <cell r="EQ161">
            <v>0</v>
          </cell>
          <cell r="FA161">
            <v>0</v>
          </cell>
          <cell r="FB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O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 t="e">
            <v>#REF!</v>
          </cell>
          <cell r="FZ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1</v>
          </cell>
          <cell r="GG161" t="e">
            <v>#REF!</v>
          </cell>
          <cell r="GH161" t="e">
            <v>#REF!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 t="e">
            <v>#REF!</v>
          </cell>
          <cell r="GN161">
            <v>0</v>
          </cell>
          <cell r="GO161">
            <v>0</v>
          </cell>
          <cell r="GP161">
            <v>0</v>
          </cell>
        </row>
        <row r="162">
          <cell r="Y162" t="str">
            <v>二次</v>
          </cell>
          <cell r="Z162" t="str">
            <v>一般</v>
          </cell>
          <cell r="AA162" t="str">
            <v>一般</v>
          </cell>
          <cell r="AK162" t="e">
            <v>#REF!</v>
          </cell>
          <cell r="BI162">
            <v>1</v>
          </cell>
          <cell r="BT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 t="e">
            <v>#REF!</v>
          </cell>
          <cell r="EL162" t="e">
            <v>#REF!</v>
          </cell>
          <cell r="EM162" t="e">
            <v>#REF!</v>
          </cell>
          <cell r="EO162">
            <v>0</v>
          </cell>
          <cell r="EP162">
            <v>0</v>
          </cell>
          <cell r="EQ162">
            <v>0</v>
          </cell>
          <cell r="FA162">
            <v>0</v>
          </cell>
          <cell r="FB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O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 t="e">
            <v>#REF!</v>
          </cell>
          <cell r="FZ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 t="e">
            <v>#REF!</v>
          </cell>
          <cell r="GH162" t="e">
            <v>#REF!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 t="e">
            <v>#REF!</v>
          </cell>
          <cell r="GN162">
            <v>0</v>
          </cell>
          <cell r="GO162">
            <v>0</v>
          </cell>
          <cell r="GP162">
            <v>0</v>
          </cell>
        </row>
        <row r="163">
          <cell r="Y163" t="str">
            <v>地二</v>
          </cell>
          <cell r="Z163" t="str">
            <v>地高</v>
          </cell>
          <cell r="AA163" t="str">
            <v>地高</v>
          </cell>
          <cell r="AK163" t="e">
            <v>#REF!</v>
          </cell>
          <cell r="BI163">
            <v>1</v>
          </cell>
          <cell r="BT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 t="e">
            <v>#REF!</v>
          </cell>
          <cell r="EL163" t="e">
            <v>#REF!</v>
          </cell>
          <cell r="EM163" t="e">
            <v>#REF!</v>
          </cell>
          <cell r="EO163">
            <v>0</v>
          </cell>
          <cell r="EP163">
            <v>1</v>
          </cell>
          <cell r="EQ163">
            <v>0</v>
          </cell>
          <cell r="FA163">
            <v>0</v>
          </cell>
          <cell r="FB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2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O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 t="e">
            <v>#REF!</v>
          </cell>
          <cell r="FZ163">
            <v>1</v>
          </cell>
          <cell r="GB163">
            <v>0</v>
          </cell>
          <cell r="GC163">
            <v>1</v>
          </cell>
          <cell r="GD163">
            <v>0</v>
          </cell>
          <cell r="GE163">
            <v>0</v>
          </cell>
          <cell r="GF163">
            <v>0</v>
          </cell>
          <cell r="GG163" t="e">
            <v>#REF!</v>
          </cell>
          <cell r="GH163" t="e">
            <v>#REF!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 t="e">
            <v>#REF!</v>
          </cell>
          <cell r="GN163">
            <v>0</v>
          </cell>
          <cell r="GO163">
            <v>0</v>
          </cell>
          <cell r="GP163">
            <v>0</v>
          </cell>
        </row>
        <row r="164">
          <cell r="Y164" t="str">
            <v>地二</v>
          </cell>
          <cell r="Z164" t="str">
            <v>地高</v>
          </cell>
          <cell r="AA164" t="str">
            <v>地高</v>
          </cell>
          <cell r="AK164" t="e">
            <v>#REF!</v>
          </cell>
          <cell r="BI164">
            <v>1</v>
          </cell>
          <cell r="BT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 t="e">
            <v>#REF!</v>
          </cell>
          <cell r="EL164" t="e">
            <v>#REF!</v>
          </cell>
          <cell r="EM164" t="e">
            <v>#REF!</v>
          </cell>
          <cell r="EO164">
            <v>1</v>
          </cell>
          <cell r="EP164">
            <v>1</v>
          </cell>
          <cell r="EQ164">
            <v>0</v>
          </cell>
          <cell r="FA164">
            <v>0</v>
          </cell>
          <cell r="FB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2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O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 t="e">
            <v>#REF!</v>
          </cell>
          <cell r="FZ164">
            <v>1</v>
          </cell>
          <cell r="GB164">
            <v>0</v>
          </cell>
          <cell r="GC164">
            <v>1</v>
          </cell>
          <cell r="GD164">
            <v>0</v>
          </cell>
          <cell r="GE164">
            <v>0</v>
          </cell>
          <cell r="GF164">
            <v>0</v>
          </cell>
          <cell r="GG164" t="e">
            <v>#REF!</v>
          </cell>
          <cell r="GH164" t="e">
            <v>#REF!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 t="e">
            <v>#REF!</v>
          </cell>
          <cell r="GN164">
            <v>0</v>
          </cell>
          <cell r="GO164">
            <v>0</v>
          </cell>
          <cell r="GP164">
            <v>0</v>
          </cell>
        </row>
        <row r="165">
          <cell r="Y165" t="str">
            <v>地二</v>
          </cell>
          <cell r="Z165" t="str">
            <v>地高</v>
          </cell>
          <cell r="AA165" t="str">
            <v>地高</v>
          </cell>
          <cell r="AK165" t="e">
            <v>#REF!</v>
          </cell>
          <cell r="BI165">
            <v>1</v>
          </cell>
          <cell r="BT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 t="e">
            <v>#REF!</v>
          </cell>
          <cell r="EL165" t="e">
            <v>#REF!</v>
          </cell>
          <cell r="EM165" t="e">
            <v>#REF!</v>
          </cell>
          <cell r="EO165">
            <v>0</v>
          </cell>
          <cell r="EP165">
            <v>1</v>
          </cell>
          <cell r="EQ165">
            <v>0</v>
          </cell>
          <cell r="FA165">
            <v>0</v>
          </cell>
          <cell r="FB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2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O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 t="e">
            <v>#REF!</v>
          </cell>
          <cell r="FZ165">
            <v>1</v>
          </cell>
          <cell r="GB165">
            <v>0</v>
          </cell>
          <cell r="GC165">
            <v>1</v>
          </cell>
          <cell r="GD165">
            <v>0</v>
          </cell>
          <cell r="GE165">
            <v>0</v>
          </cell>
          <cell r="GF165">
            <v>0</v>
          </cell>
          <cell r="GG165" t="e">
            <v>#REF!</v>
          </cell>
          <cell r="GH165" t="e">
            <v>#REF!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 t="e">
            <v>#REF!</v>
          </cell>
          <cell r="GN165">
            <v>0</v>
          </cell>
          <cell r="GO165">
            <v>0</v>
          </cell>
          <cell r="GP165">
            <v>0</v>
          </cell>
        </row>
        <row r="166">
          <cell r="Y166" t="str">
            <v>地二</v>
          </cell>
          <cell r="Z166" t="str">
            <v>地高</v>
          </cell>
          <cell r="AA166" t="str">
            <v>地高</v>
          </cell>
          <cell r="AK166" t="e">
            <v>#REF!</v>
          </cell>
          <cell r="BI166">
            <v>2</v>
          </cell>
          <cell r="BT166">
            <v>0.23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1</v>
          </cell>
          <cell r="EJ166">
            <v>0</v>
          </cell>
          <cell r="EK166" t="e">
            <v>#REF!</v>
          </cell>
          <cell r="EL166" t="e">
            <v>#REF!</v>
          </cell>
          <cell r="EM166" t="e">
            <v>#REF!</v>
          </cell>
          <cell r="EO166">
            <v>0</v>
          </cell>
          <cell r="EP166">
            <v>0</v>
          </cell>
          <cell r="EQ166">
            <v>0</v>
          </cell>
          <cell r="FA166">
            <v>0</v>
          </cell>
          <cell r="FB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2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O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 t="e">
            <v>#REF!</v>
          </cell>
          <cell r="FZ166">
            <v>0</v>
          </cell>
          <cell r="GB166">
            <v>1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 t="e">
            <v>#REF!</v>
          </cell>
          <cell r="GH166" t="e">
            <v>#REF!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 t="e">
            <v>#REF!</v>
          </cell>
          <cell r="GN166">
            <v>0</v>
          </cell>
          <cell r="GO166">
            <v>0</v>
          </cell>
          <cell r="GP166">
            <v>0</v>
          </cell>
        </row>
        <row r="167">
          <cell r="Y167" t="str">
            <v>二次</v>
          </cell>
          <cell r="Z167" t="str">
            <v>一般</v>
          </cell>
          <cell r="AA167" t="str">
            <v>一般</v>
          </cell>
          <cell r="AK167" t="e">
            <v>#REF!</v>
          </cell>
          <cell r="BI167">
            <v>4</v>
          </cell>
          <cell r="BT167">
            <v>0.27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 t="e">
            <v>#REF!</v>
          </cell>
          <cell r="EL167" t="e">
            <v>#REF!</v>
          </cell>
          <cell r="EM167" t="e">
            <v>#REF!</v>
          </cell>
          <cell r="EO167">
            <v>0</v>
          </cell>
          <cell r="EP167">
            <v>0</v>
          </cell>
          <cell r="EQ167">
            <v>0</v>
          </cell>
          <cell r="FA167">
            <v>0</v>
          </cell>
          <cell r="FB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O167">
            <v>1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 t="e">
            <v>#REF!</v>
          </cell>
          <cell r="FZ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1</v>
          </cell>
          <cell r="GG167" t="e">
            <v>#REF!</v>
          </cell>
          <cell r="GH167" t="e">
            <v>#REF!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 t="e">
            <v>#REF!</v>
          </cell>
          <cell r="GN167">
            <v>0</v>
          </cell>
          <cell r="GO167">
            <v>0</v>
          </cell>
          <cell r="GP167">
            <v>0</v>
          </cell>
        </row>
        <row r="168">
          <cell r="Y168" t="str">
            <v>A'</v>
          </cell>
          <cell r="Z168" t="str">
            <v>高規格</v>
          </cell>
          <cell r="AA168" t="str">
            <v>一般</v>
          </cell>
          <cell r="AK168" t="e">
            <v>#REF!</v>
          </cell>
          <cell r="BI168">
            <v>1</v>
          </cell>
          <cell r="BT168">
            <v>0.26</v>
          </cell>
          <cell r="DZ168">
            <v>1</v>
          </cell>
          <cell r="EA168">
            <v>0</v>
          </cell>
          <cell r="EB168">
            <v>1</v>
          </cell>
          <cell r="EC168">
            <v>0</v>
          </cell>
          <cell r="ED168">
            <v>0</v>
          </cell>
          <cell r="EF168">
            <v>0</v>
          </cell>
          <cell r="EG168">
            <v>1</v>
          </cell>
          <cell r="EH168">
            <v>0</v>
          </cell>
          <cell r="EI168">
            <v>1</v>
          </cell>
          <cell r="EJ168">
            <v>0</v>
          </cell>
          <cell r="EK168" t="e">
            <v>#REF!</v>
          </cell>
          <cell r="EL168" t="e">
            <v>#REF!</v>
          </cell>
          <cell r="EM168" t="e">
            <v>#REF!</v>
          </cell>
          <cell r="EO168">
            <v>0</v>
          </cell>
          <cell r="EP168">
            <v>0</v>
          </cell>
          <cell r="EQ168">
            <v>0</v>
          </cell>
          <cell r="FA168">
            <v>1</v>
          </cell>
          <cell r="FB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O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 t="e">
            <v>#REF!</v>
          </cell>
          <cell r="FZ168">
            <v>0</v>
          </cell>
          <cell r="GB168">
            <v>1</v>
          </cell>
          <cell r="GC168">
            <v>0</v>
          </cell>
          <cell r="GD168">
            <v>0</v>
          </cell>
          <cell r="GE168">
            <v>0</v>
          </cell>
          <cell r="GF168">
            <v>1</v>
          </cell>
          <cell r="GG168" t="e">
            <v>#REF!</v>
          </cell>
          <cell r="GH168" t="e">
            <v>#REF!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 t="e">
            <v>#REF!</v>
          </cell>
          <cell r="GN168">
            <v>0</v>
          </cell>
          <cell r="GO168">
            <v>0</v>
          </cell>
          <cell r="GP168">
            <v>0</v>
          </cell>
        </row>
        <row r="169">
          <cell r="Y169" t="str">
            <v>二次</v>
          </cell>
          <cell r="Z169" t="str">
            <v>一般</v>
          </cell>
          <cell r="AA169" t="str">
            <v>一般</v>
          </cell>
          <cell r="AK169" t="e">
            <v>#REF!</v>
          </cell>
          <cell r="BI169">
            <v>2</v>
          </cell>
          <cell r="BT169">
            <v>0.23</v>
          </cell>
          <cell r="DZ169">
            <v>1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F169">
            <v>0</v>
          </cell>
          <cell r="EG169">
            <v>1</v>
          </cell>
          <cell r="EH169">
            <v>1</v>
          </cell>
          <cell r="EI169">
            <v>1</v>
          </cell>
          <cell r="EJ169">
            <v>0</v>
          </cell>
          <cell r="EK169" t="e">
            <v>#REF!</v>
          </cell>
          <cell r="EL169" t="e">
            <v>#REF!</v>
          </cell>
          <cell r="EM169" t="e">
            <v>#REF!</v>
          </cell>
          <cell r="EO169">
            <v>0</v>
          </cell>
          <cell r="EP169">
            <v>0</v>
          </cell>
          <cell r="EQ169">
            <v>0</v>
          </cell>
          <cell r="FA169">
            <v>1</v>
          </cell>
          <cell r="FB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1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O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 t="e">
            <v>#REF!</v>
          </cell>
          <cell r="FZ169">
            <v>1</v>
          </cell>
          <cell r="GB169">
            <v>1</v>
          </cell>
          <cell r="GC169">
            <v>0</v>
          </cell>
          <cell r="GD169">
            <v>0</v>
          </cell>
          <cell r="GE169">
            <v>1</v>
          </cell>
          <cell r="GF169">
            <v>1</v>
          </cell>
          <cell r="GG169" t="e">
            <v>#REF!</v>
          </cell>
          <cell r="GH169" t="e">
            <v>#REF!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 t="e">
            <v>#REF!</v>
          </cell>
          <cell r="GN169">
            <v>0</v>
          </cell>
          <cell r="GO169">
            <v>0</v>
          </cell>
          <cell r="GP169">
            <v>0</v>
          </cell>
        </row>
        <row r="170">
          <cell r="Y170" t="str">
            <v>二次</v>
          </cell>
          <cell r="Z170" t="str">
            <v>一般</v>
          </cell>
          <cell r="AA170" t="str">
            <v>一般</v>
          </cell>
          <cell r="AK170" t="e">
            <v>#REF!</v>
          </cell>
          <cell r="BI170">
            <v>2</v>
          </cell>
          <cell r="BT170">
            <v>0.23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1</v>
          </cell>
          <cell r="EJ170">
            <v>0</v>
          </cell>
          <cell r="EK170" t="e">
            <v>#REF!</v>
          </cell>
          <cell r="EL170" t="e">
            <v>#REF!</v>
          </cell>
          <cell r="EM170" t="e">
            <v>#REF!</v>
          </cell>
          <cell r="EO170">
            <v>0</v>
          </cell>
          <cell r="EP170">
            <v>0</v>
          </cell>
          <cell r="EQ170">
            <v>0</v>
          </cell>
          <cell r="FA170">
            <v>0</v>
          </cell>
          <cell r="FB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1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O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 t="e">
            <v>#REF!</v>
          </cell>
          <cell r="FZ170">
            <v>1</v>
          </cell>
          <cell r="GB170">
            <v>1</v>
          </cell>
          <cell r="GC170">
            <v>0</v>
          </cell>
          <cell r="GD170">
            <v>0</v>
          </cell>
          <cell r="GE170">
            <v>0</v>
          </cell>
          <cell r="GF170">
            <v>1</v>
          </cell>
          <cell r="GG170" t="e">
            <v>#REF!</v>
          </cell>
          <cell r="GH170" t="e">
            <v>#REF!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 t="e">
            <v>#REF!</v>
          </cell>
          <cell r="GN170">
            <v>0</v>
          </cell>
          <cell r="GO170">
            <v>0</v>
          </cell>
          <cell r="GP170">
            <v>0</v>
          </cell>
        </row>
        <row r="171">
          <cell r="Y171" t="str">
            <v>二次</v>
          </cell>
          <cell r="Z171" t="str">
            <v>一般</v>
          </cell>
          <cell r="AA171" t="str">
            <v>一般</v>
          </cell>
          <cell r="AK171" t="e">
            <v>#REF!</v>
          </cell>
          <cell r="BI171">
            <v>1</v>
          </cell>
          <cell r="BT171">
            <v>0.23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 t="e">
            <v>#REF!</v>
          </cell>
          <cell r="EL171" t="e">
            <v>#REF!</v>
          </cell>
          <cell r="EM171" t="e">
            <v>#REF!</v>
          </cell>
          <cell r="EO171">
            <v>0</v>
          </cell>
          <cell r="EP171">
            <v>0</v>
          </cell>
          <cell r="EQ171">
            <v>0</v>
          </cell>
          <cell r="FA171">
            <v>0</v>
          </cell>
          <cell r="FB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1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O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 t="e">
            <v>#REF!</v>
          </cell>
          <cell r="FZ171">
            <v>1</v>
          </cell>
          <cell r="GB171">
            <v>1</v>
          </cell>
          <cell r="GC171">
            <v>1</v>
          </cell>
          <cell r="GD171">
            <v>0</v>
          </cell>
          <cell r="GE171">
            <v>0</v>
          </cell>
          <cell r="GF171">
            <v>1</v>
          </cell>
          <cell r="GG171" t="e">
            <v>#REF!</v>
          </cell>
          <cell r="GH171" t="e">
            <v>#REF!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 t="e">
            <v>#REF!</v>
          </cell>
          <cell r="GN171">
            <v>0</v>
          </cell>
          <cell r="GO171">
            <v>0</v>
          </cell>
          <cell r="GP171">
            <v>0</v>
          </cell>
        </row>
        <row r="172">
          <cell r="Y172" t="str">
            <v>二次</v>
          </cell>
          <cell r="Z172" t="str">
            <v>一般</v>
          </cell>
          <cell r="AA172" t="str">
            <v>一般</v>
          </cell>
          <cell r="AK172" t="e">
            <v>#REF!</v>
          </cell>
          <cell r="BI172">
            <v>1</v>
          </cell>
          <cell r="BT172">
            <v>0.24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 t="e">
            <v>#REF!</v>
          </cell>
          <cell r="EL172" t="e">
            <v>#REF!</v>
          </cell>
          <cell r="EM172" t="e">
            <v>#REF!</v>
          </cell>
          <cell r="EO172">
            <v>0</v>
          </cell>
          <cell r="EP172">
            <v>0</v>
          </cell>
          <cell r="EQ172">
            <v>0</v>
          </cell>
          <cell r="FA172">
            <v>0</v>
          </cell>
          <cell r="FB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O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 t="e">
            <v>#REF!</v>
          </cell>
          <cell r="FZ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1</v>
          </cell>
          <cell r="GG172" t="e">
            <v>#REF!</v>
          </cell>
          <cell r="GH172" t="e">
            <v>#REF!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 t="e">
            <v>#REF!</v>
          </cell>
          <cell r="GN172">
            <v>0</v>
          </cell>
          <cell r="GO172">
            <v>0</v>
          </cell>
          <cell r="GP172">
            <v>0</v>
          </cell>
        </row>
        <row r="173">
          <cell r="Y173" t="str">
            <v>A'</v>
          </cell>
          <cell r="Z173" t="str">
            <v>高規格</v>
          </cell>
          <cell r="AA173" t="str">
            <v>一般</v>
          </cell>
          <cell r="AK173" t="e">
            <v>#REF!</v>
          </cell>
          <cell r="BI173">
            <v>2</v>
          </cell>
          <cell r="BT173">
            <v>0.12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 t="e">
            <v>#REF!</v>
          </cell>
          <cell r="EL173" t="e">
            <v>#REF!</v>
          </cell>
          <cell r="EM173" t="e">
            <v>#REF!</v>
          </cell>
          <cell r="EO173">
            <v>0</v>
          </cell>
          <cell r="EP173">
            <v>1</v>
          </cell>
          <cell r="EQ173">
            <v>0</v>
          </cell>
          <cell r="FA173">
            <v>0</v>
          </cell>
          <cell r="FB173">
            <v>0</v>
          </cell>
          <cell r="FD173">
            <v>0</v>
          </cell>
          <cell r="FE173">
            <v>0</v>
          </cell>
          <cell r="FF173">
            <v>1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O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 t="e">
            <v>#REF!</v>
          </cell>
          <cell r="FZ173">
            <v>0</v>
          </cell>
          <cell r="GB173">
            <v>1</v>
          </cell>
          <cell r="GC173">
            <v>0</v>
          </cell>
          <cell r="GD173">
            <v>0</v>
          </cell>
          <cell r="GE173">
            <v>0</v>
          </cell>
          <cell r="GF173">
            <v>1</v>
          </cell>
          <cell r="GG173" t="e">
            <v>#REF!</v>
          </cell>
          <cell r="GH173" t="e">
            <v>#REF!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 t="e">
            <v>#REF!</v>
          </cell>
          <cell r="GN173">
            <v>0</v>
          </cell>
          <cell r="GO173">
            <v>0</v>
          </cell>
          <cell r="GP173">
            <v>0</v>
          </cell>
        </row>
        <row r="174">
          <cell r="Y174" t="str">
            <v>A'</v>
          </cell>
          <cell r="Z174" t="str">
            <v>高規格</v>
          </cell>
          <cell r="AA174" t="str">
            <v>高規格</v>
          </cell>
          <cell r="AK174" t="e">
            <v>#REF!</v>
          </cell>
          <cell r="BT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1</v>
          </cell>
          <cell r="EF174">
            <v>0</v>
          </cell>
          <cell r="EG174">
            <v>1</v>
          </cell>
          <cell r="EH174">
            <v>0</v>
          </cell>
          <cell r="EI174">
            <v>0</v>
          </cell>
          <cell r="EJ174">
            <v>0</v>
          </cell>
          <cell r="EK174" t="e">
            <v>#REF!</v>
          </cell>
          <cell r="EL174" t="e">
            <v>#REF!</v>
          </cell>
          <cell r="EM174" t="e">
            <v>#REF!</v>
          </cell>
          <cell r="EO174">
            <v>0</v>
          </cell>
          <cell r="EP174">
            <v>1</v>
          </cell>
          <cell r="EQ174">
            <v>0</v>
          </cell>
          <cell r="FA174">
            <v>0</v>
          </cell>
          <cell r="FB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O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 t="e">
            <v>#REF!</v>
          </cell>
          <cell r="FZ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 t="e">
            <v>#REF!</v>
          </cell>
          <cell r="GH174" t="e">
            <v>#REF!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 t="e">
            <v>#REF!</v>
          </cell>
          <cell r="GN174">
            <v>0</v>
          </cell>
          <cell r="GO174">
            <v>0</v>
          </cell>
          <cell r="GP174">
            <v>0</v>
          </cell>
        </row>
        <row r="175">
          <cell r="Y175" t="str">
            <v>耐震</v>
          </cell>
          <cell r="Z175" t="str">
            <v>一般</v>
          </cell>
          <cell r="AA175" t="str">
            <v>一般</v>
          </cell>
          <cell r="AK175" t="e">
            <v>#REF!</v>
          </cell>
          <cell r="BI175">
            <v>4</v>
          </cell>
          <cell r="BT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 t="e">
            <v>#REF!</v>
          </cell>
          <cell r="EL175" t="e">
            <v>#REF!</v>
          </cell>
          <cell r="EM175" t="e">
            <v>#REF!</v>
          </cell>
          <cell r="EO175">
            <v>0</v>
          </cell>
          <cell r="EP175">
            <v>0</v>
          </cell>
          <cell r="EQ175">
            <v>0</v>
          </cell>
          <cell r="FA175">
            <v>0</v>
          </cell>
          <cell r="FB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O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1</v>
          </cell>
          <cell r="FU175">
            <v>0</v>
          </cell>
          <cell r="FV175">
            <v>0</v>
          </cell>
          <cell r="FW175">
            <v>0</v>
          </cell>
          <cell r="FX175" t="e">
            <v>#REF!</v>
          </cell>
          <cell r="FZ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 t="e">
            <v>#REF!</v>
          </cell>
          <cell r="GH175" t="e">
            <v>#REF!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 t="e">
            <v>#REF!</v>
          </cell>
          <cell r="GN175">
            <v>0</v>
          </cell>
          <cell r="GO175">
            <v>0</v>
          </cell>
          <cell r="GP175">
            <v>0</v>
          </cell>
        </row>
        <row r="176">
          <cell r="Y176" t="str">
            <v>耐震</v>
          </cell>
          <cell r="Z176" t="str">
            <v>一般</v>
          </cell>
          <cell r="AA176" t="str">
            <v>一般</v>
          </cell>
          <cell r="AK176" t="e">
            <v>#REF!</v>
          </cell>
          <cell r="BI176">
            <v>4</v>
          </cell>
          <cell r="BT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 t="e">
            <v>#REF!</v>
          </cell>
          <cell r="EL176" t="e">
            <v>#REF!</v>
          </cell>
          <cell r="EM176" t="e">
            <v>#REF!</v>
          </cell>
          <cell r="EO176">
            <v>0</v>
          </cell>
          <cell r="EP176">
            <v>0</v>
          </cell>
          <cell r="EQ176">
            <v>0</v>
          </cell>
          <cell r="FA176">
            <v>0</v>
          </cell>
          <cell r="FB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  <cell r="FO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1</v>
          </cell>
          <cell r="FU176">
            <v>0</v>
          </cell>
          <cell r="FV176">
            <v>0</v>
          </cell>
          <cell r="FW176">
            <v>0</v>
          </cell>
          <cell r="FX176" t="e">
            <v>#REF!</v>
          </cell>
          <cell r="FZ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 t="e">
            <v>#REF!</v>
          </cell>
          <cell r="GH176" t="e">
            <v>#REF!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 t="e">
            <v>#REF!</v>
          </cell>
          <cell r="GN176">
            <v>0</v>
          </cell>
          <cell r="GO176">
            <v>0</v>
          </cell>
          <cell r="GP176">
            <v>0</v>
          </cell>
        </row>
        <row r="177">
          <cell r="Y177" t="str">
            <v>耐震</v>
          </cell>
          <cell r="Z177" t="str">
            <v>一般</v>
          </cell>
          <cell r="AA177" t="str">
            <v>一般</v>
          </cell>
          <cell r="AK177" t="e">
            <v>#REF!</v>
          </cell>
          <cell r="BI177">
            <v>4</v>
          </cell>
          <cell r="BT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 t="e">
            <v>#REF!</v>
          </cell>
          <cell r="EL177" t="e">
            <v>#REF!</v>
          </cell>
          <cell r="EM177" t="e">
            <v>#REF!</v>
          </cell>
          <cell r="EO177">
            <v>0</v>
          </cell>
          <cell r="EP177">
            <v>0</v>
          </cell>
          <cell r="EQ177">
            <v>0</v>
          </cell>
          <cell r="FA177">
            <v>0</v>
          </cell>
          <cell r="FB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O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1</v>
          </cell>
          <cell r="FU177">
            <v>0</v>
          </cell>
          <cell r="FV177">
            <v>0</v>
          </cell>
          <cell r="FW177">
            <v>0</v>
          </cell>
          <cell r="FX177" t="e">
            <v>#REF!</v>
          </cell>
          <cell r="FZ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 t="e">
            <v>#REF!</v>
          </cell>
          <cell r="GH177" t="e">
            <v>#REF!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 t="e">
            <v>#REF!</v>
          </cell>
          <cell r="GN177">
            <v>0</v>
          </cell>
          <cell r="GO177">
            <v>0</v>
          </cell>
          <cell r="GP177">
            <v>0</v>
          </cell>
        </row>
        <row r="178">
          <cell r="Y178" t="str">
            <v>A'</v>
          </cell>
          <cell r="Z178" t="str">
            <v>高規格</v>
          </cell>
          <cell r="AA178" t="str">
            <v>一般</v>
          </cell>
          <cell r="AK178" t="e">
            <v>#REF!</v>
          </cell>
          <cell r="BI178">
            <v>2</v>
          </cell>
          <cell r="BT178">
            <v>0.24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1</v>
          </cell>
          <cell r="EJ178">
            <v>0</v>
          </cell>
          <cell r="EK178" t="e">
            <v>#REF!</v>
          </cell>
          <cell r="EL178" t="e">
            <v>#REF!</v>
          </cell>
          <cell r="EM178" t="e">
            <v>#REF!</v>
          </cell>
          <cell r="EO178">
            <v>0</v>
          </cell>
          <cell r="EP178">
            <v>0</v>
          </cell>
          <cell r="EQ178">
            <v>0</v>
          </cell>
          <cell r="FA178">
            <v>0</v>
          </cell>
          <cell r="FB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O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 t="e">
            <v>#REF!</v>
          </cell>
          <cell r="FZ178">
            <v>1</v>
          </cell>
          <cell r="GB178">
            <v>1</v>
          </cell>
          <cell r="GC178">
            <v>1</v>
          </cell>
          <cell r="GD178">
            <v>0</v>
          </cell>
          <cell r="GE178">
            <v>0</v>
          </cell>
          <cell r="GF178">
            <v>1</v>
          </cell>
          <cell r="GG178" t="e">
            <v>#REF!</v>
          </cell>
          <cell r="GH178" t="e">
            <v>#REF!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 t="e">
            <v>#REF!</v>
          </cell>
          <cell r="GN178">
            <v>0</v>
          </cell>
          <cell r="GO178">
            <v>0</v>
          </cell>
          <cell r="GP178">
            <v>0</v>
          </cell>
        </row>
        <row r="179">
          <cell r="Y179" t="str">
            <v>地二</v>
          </cell>
          <cell r="Z179" t="str">
            <v>地高</v>
          </cell>
          <cell r="AA179" t="str">
            <v>地高</v>
          </cell>
          <cell r="AK179" t="e">
            <v>#REF!</v>
          </cell>
          <cell r="BI179">
            <v>1</v>
          </cell>
          <cell r="BT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 t="e">
            <v>#REF!</v>
          </cell>
          <cell r="EL179" t="e">
            <v>#REF!</v>
          </cell>
          <cell r="EM179" t="e">
            <v>#REF!</v>
          </cell>
          <cell r="EO179">
            <v>0</v>
          </cell>
          <cell r="EP179">
            <v>1</v>
          </cell>
          <cell r="EQ179">
            <v>0</v>
          </cell>
          <cell r="FA179">
            <v>0</v>
          </cell>
          <cell r="FB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2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O179">
            <v>0</v>
          </cell>
          <cell r="FQ179">
            <v>0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 t="e">
            <v>#REF!</v>
          </cell>
          <cell r="FZ179">
            <v>1</v>
          </cell>
          <cell r="GB179">
            <v>0</v>
          </cell>
          <cell r="GC179">
            <v>1</v>
          </cell>
          <cell r="GD179">
            <v>0</v>
          </cell>
          <cell r="GE179">
            <v>0</v>
          </cell>
          <cell r="GF179">
            <v>0</v>
          </cell>
          <cell r="GG179" t="e">
            <v>#REF!</v>
          </cell>
          <cell r="GH179" t="e">
            <v>#REF!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 t="e">
            <v>#REF!</v>
          </cell>
          <cell r="GN179">
            <v>0</v>
          </cell>
          <cell r="GO179">
            <v>0</v>
          </cell>
          <cell r="GP179">
            <v>0</v>
          </cell>
        </row>
        <row r="180">
          <cell r="Y180" t="str">
            <v>地二</v>
          </cell>
          <cell r="Z180" t="str">
            <v>地高</v>
          </cell>
          <cell r="AA180" t="str">
            <v>地高</v>
          </cell>
          <cell r="AK180" t="e">
            <v>#REF!</v>
          </cell>
          <cell r="BI180">
            <v>1</v>
          </cell>
          <cell r="BT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1</v>
          </cell>
          <cell r="EJ180">
            <v>1</v>
          </cell>
          <cell r="EK180" t="e">
            <v>#REF!</v>
          </cell>
          <cell r="EL180" t="e">
            <v>#REF!</v>
          </cell>
          <cell r="EM180" t="e">
            <v>#REF!</v>
          </cell>
          <cell r="EO180">
            <v>1</v>
          </cell>
          <cell r="EP180">
            <v>0</v>
          </cell>
          <cell r="EQ180">
            <v>0</v>
          </cell>
          <cell r="FA180">
            <v>0</v>
          </cell>
          <cell r="FB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2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O180">
            <v>0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 t="e">
            <v>#REF!</v>
          </cell>
          <cell r="FZ180">
            <v>1</v>
          </cell>
          <cell r="GB180">
            <v>1</v>
          </cell>
          <cell r="GC180">
            <v>1</v>
          </cell>
          <cell r="GD180">
            <v>0</v>
          </cell>
          <cell r="GE180">
            <v>0</v>
          </cell>
          <cell r="GF180">
            <v>0</v>
          </cell>
          <cell r="GG180" t="e">
            <v>#REF!</v>
          </cell>
          <cell r="GH180" t="e">
            <v>#REF!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 t="e">
            <v>#REF!</v>
          </cell>
          <cell r="GN180">
            <v>0</v>
          </cell>
          <cell r="GO180">
            <v>0</v>
          </cell>
          <cell r="GP180">
            <v>0</v>
          </cell>
        </row>
        <row r="181">
          <cell r="Y181" t="str">
            <v>地二</v>
          </cell>
          <cell r="Z181" t="str">
            <v>地高</v>
          </cell>
          <cell r="AA181" t="str">
            <v>地高</v>
          </cell>
          <cell r="AK181" t="e">
            <v>#REF!</v>
          </cell>
          <cell r="BI181">
            <v>1</v>
          </cell>
          <cell r="BT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 t="e">
            <v>#REF!</v>
          </cell>
          <cell r="EL181" t="e">
            <v>#REF!</v>
          </cell>
          <cell r="EM181" t="e">
            <v>#REF!</v>
          </cell>
          <cell r="EO181">
            <v>1</v>
          </cell>
          <cell r="EP181">
            <v>1</v>
          </cell>
          <cell r="EQ181">
            <v>0</v>
          </cell>
          <cell r="FA181">
            <v>0</v>
          </cell>
          <cell r="FB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2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O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 t="e">
            <v>#REF!</v>
          </cell>
          <cell r="FZ181">
            <v>1</v>
          </cell>
          <cell r="GB181">
            <v>0</v>
          </cell>
          <cell r="GC181">
            <v>1</v>
          </cell>
          <cell r="GD181">
            <v>0</v>
          </cell>
          <cell r="GE181">
            <v>0</v>
          </cell>
          <cell r="GF181">
            <v>0</v>
          </cell>
          <cell r="GG181" t="e">
            <v>#REF!</v>
          </cell>
          <cell r="GH181" t="e">
            <v>#REF!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 t="e">
            <v>#REF!</v>
          </cell>
          <cell r="GN181">
            <v>0</v>
          </cell>
          <cell r="GO181">
            <v>0</v>
          </cell>
          <cell r="GP181">
            <v>0</v>
          </cell>
        </row>
        <row r="182">
          <cell r="Y182" t="str">
            <v>二次</v>
          </cell>
          <cell r="Z182" t="str">
            <v>一般</v>
          </cell>
          <cell r="AA182" t="str">
            <v>一般</v>
          </cell>
          <cell r="AK182" t="e">
            <v>#REF!</v>
          </cell>
          <cell r="BI182">
            <v>5</v>
          </cell>
          <cell r="BT182">
            <v>0.24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1</v>
          </cell>
          <cell r="EJ182">
            <v>1</v>
          </cell>
          <cell r="EK182" t="e">
            <v>#REF!</v>
          </cell>
          <cell r="EL182" t="e">
            <v>#REF!</v>
          </cell>
          <cell r="EM182" t="e">
            <v>#REF!</v>
          </cell>
          <cell r="EO182">
            <v>0</v>
          </cell>
          <cell r="EP182">
            <v>0</v>
          </cell>
          <cell r="EQ182">
            <v>0</v>
          </cell>
          <cell r="FA182">
            <v>0</v>
          </cell>
          <cell r="FB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O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 t="e">
            <v>#REF!</v>
          </cell>
          <cell r="FZ182">
            <v>1</v>
          </cell>
          <cell r="GB182">
            <v>1</v>
          </cell>
          <cell r="GC182">
            <v>1</v>
          </cell>
          <cell r="GD182">
            <v>0</v>
          </cell>
          <cell r="GE182">
            <v>0</v>
          </cell>
          <cell r="GF182">
            <v>1</v>
          </cell>
          <cell r="GG182" t="e">
            <v>#REF!</v>
          </cell>
          <cell r="GH182" t="e">
            <v>#REF!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 t="e">
            <v>#REF!</v>
          </cell>
          <cell r="GN182">
            <v>0</v>
          </cell>
          <cell r="GO182">
            <v>0</v>
          </cell>
          <cell r="GP182">
            <v>0</v>
          </cell>
        </row>
        <row r="183">
          <cell r="Y183" t="str">
            <v>二次</v>
          </cell>
          <cell r="Z183" t="str">
            <v>一般</v>
          </cell>
          <cell r="AA183" t="str">
            <v>一般</v>
          </cell>
          <cell r="AK183" t="e">
            <v>#REF!</v>
          </cell>
          <cell r="BI183">
            <v>1</v>
          </cell>
          <cell r="BT183">
            <v>0.23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 t="e">
            <v>#REF!</v>
          </cell>
          <cell r="EL183" t="e">
            <v>#REF!</v>
          </cell>
          <cell r="EM183" t="e">
            <v>#REF!</v>
          </cell>
          <cell r="EO183">
            <v>0</v>
          </cell>
          <cell r="EP183">
            <v>0</v>
          </cell>
          <cell r="EQ183">
            <v>0</v>
          </cell>
          <cell r="FA183">
            <v>0</v>
          </cell>
          <cell r="FB183">
            <v>1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1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O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 t="e">
            <v>#REF!</v>
          </cell>
          <cell r="FZ183">
            <v>1</v>
          </cell>
          <cell r="GB183">
            <v>1</v>
          </cell>
          <cell r="GC183">
            <v>1</v>
          </cell>
          <cell r="GD183">
            <v>0</v>
          </cell>
          <cell r="GE183">
            <v>0</v>
          </cell>
          <cell r="GF183">
            <v>1</v>
          </cell>
          <cell r="GG183" t="e">
            <v>#REF!</v>
          </cell>
          <cell r="GH183" t="e">
            <v>#REF!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 t="e">
            <v>#REF!</v>
          </cell>
          <cell r="GN183">
            <v>0</v>
          </cell>
          <cell r="GO183">
            <v>0</v>
          </cell>
          <cell r="GP183">
            <v>0</v>
          </cell>
        </row>
        <row r="184">
          <cell r="Y184" t="str">
            <v>二次</v>
          </cell>
          <cell r="Z184" t="str">
            <v>一般</v>
          </cell>
          <cell r="AA184" t="str">
            <v>一般</v>
          </cell>
          <cell r="AK184" t="e">
            <v>#REF!</v>
          </cell>
          <cell r="BI184">
            <v>1</v>
          </cell>
          <cell r="BT184">
            <v>0.22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 t="e">
            <v>#REF!</v>
          </cell>
          <cell r="EL184" t="e">
            <v>#REF!</v>
          </cell>
          <cell r="EM184" t="e">
            <v>#REF!</v>
          </cell>
          <cell r="EO184">
            <v>0</v>
          </cell>
          <cell r="EP184">
            <v>0</v>
          </cell>
          <cell r="EQ184">
            <v>0</v>
          </cell>
          <cell r="FA184">
            <v>0</v>
          </cell>
          <cell r="FB184">
            <v>1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  <cell r="FO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 t="e">
            <v>#REF!</v>
          </cell>
          <cell r="FZ184">
            <v>1</v>
          </cell>
          <cell r="GB184">
            <v>0</v>
          </cell>
          <cell r="GC184">
            <v>1</v>
          </cell>
          <cell r="GD184">
            <v>0</v>
          </cell>
          <cell r="GE184">
            <v>0</v>
          </cell>
          <cell r="GF184">
            <v>1</v>
          </cell>
          <cell r="GG184" t="e">
            <v>#REF!</v>
          </cell>
          <cell r="GH184" t="e">
            <v>#REF!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 t="e">
            <v>#REF!</v>
          </cell>
          <cell r="GN184">
            <v>0</v>
          </cell>
          <cell r="GO184">
            <v>0</v>
          </cell>
          <cell r="GP184">
            <v>0</v>
          </cell>
        </row>
        <row r="185">
          <cell r="Y185" t="str">
            <v>二次</v>
          </cell>
          <cell r="Z185" t="str">
            <v>一般</v>
          </cell>
          <cell r="AA185" t="str">
            <v>一般</v>
          </cell>
          <cell r="AK185" t="e">
            <v>#REF!</v>
          </cell>
          <cell r="BI185">
            <v>2</v>
          </cell>
          <cell r="BT185">
            <v>0.28999999999999998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0</v>
          </cell>
          <cell r="EK185" t="e">
            <v>#REF!</v>
          </cell>
          <cell r="EL185" t="e">
            <v>#REF!</v>
          </cell>
          <cell r="EM185" t="e">
            <v>#REF!</v>
          </cell>
          <cell r="EO185">
            <v>0</v>
          </cell>
          <cell r="EP185">
            <v>0</v>
          </cell>
          <cell r="EQ185">
            <v>0</v>
          </cell>
          <cell r="FA185">
            <v>0</v>
          </cell>
          <cell r="FB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1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  <cell r="FO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 t="e">
            <v>#REF!</v>
          </cell>
          <cell r="FZ185">
            <v>1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1</v>
          </cell>
          <cell r="GG185" t="e">
            <v>#REF!</v>
          </cell>
          <cell r="GH185" t="e">
            <v>#REF!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 t="e">
            <v>#REF!</v>
          </cell>
          <cell r="GN185">
            <v>0</v>
          </cell>
          <cell r="GO185">
            <v>0</v>
          </cell>
          <cell r="GP185">
            <v>0</v>
          </cell>
        </row>
        <row r="186">
          <cell r="Y186" t="str">
            <v>二次</v>
          </cell>
          <cell r="Z186" t="str">
            <v>一般</v>
          </cell>
          <cell r="AA186" t="str">
            <v>一般</v>
          </cell>
          <cell r="AK186" t="e">
            <v>#REF!</v>
          </cell>
          <cell r="BI186">
            <v>1</v>
          </cell>
          <cell r="BT186">
            <v>0.2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 t="e">
            <v>#REF!</v>
          </cell>
          <cell r="EL186" t="e">
            <v>#REF!</v>
          </cell>
          <cell r="EM186" t="e">
            <v>#REF!</v>
          </cell>
          <cell r="EO186">
            <v>0</v>
          </cell>
          <cell r="EP186">
            <v>0</v>
          </cell>
          <cell r="EQ186">
            <v>0</v>
          </cell>
          <cell r="FA186">
            <v>0</v>
          </cell>
          <cell r="FB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1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O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 t="e">
            <v>#REF!</v>
          </cell>
          <cell r="FZ186">
            <v>1</v>
          </cell>
          <cell r="GB186">
            <v>0</v>
          </cell>
          <cell r="GC186">
            <v>1</v>
          </cell>
          <cell r="GD186">
            <v>0</v>
          </cell>
          <cell r="GE186">
            <v>0</v>
          </cell>
          <cell r="GF186">
            <v>0</v>
          </cell>
          <cell r="GG186" t="e">
            <v>#REF!</v>
          </cell>
          <cell r="GH186" t="e">
            <v>#REF!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 t="e">
            <v>#REF!</v>
          </cell>
          <cell r="GN186">
            <v>0</v>
          </cell>
          <cell r="GO186">
            <v>0</v>
          </cell>
          <cell r="GP186">
            <v>0</v>
          </cell>
        </row>
        <row r="187">
          <cell r="Y187" t="str">
            <v>耐震</v>
          </cell>
          <cell r="Z187" t="str">
            <v>一般</v>
          </cell>
          <cell r="AA187" t="str">
            <v>一般</v>
          </cell>
          <cell r="AK187" t="e">
            <v>#REF!</v>
          </cell>
          <cell r="BI187">
            <v>4</v>
          </cell>
          <cell r="BT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 t="e">
            <v>#REF!</v>
          </cell>
          <cell r="EL187" t="e">
            <v>#REF!</v>
          </cell>
          <cell r="EM187" t="e">
            <v>#REF!</v>
          </cell>
          <cell r="EO187">
            <v>0</v>
          </cell>
          <cell r="EP187">
            <v>0</v>
          </cell>
          <cell r="EQ187">
            <v>0</v>
          </cell>
          <cell r="FA187">
            <v>0</v>
          </cell>
          <cell r="FB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O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0</v>
          </cell>
          <cell r="FX187" t="e">
            <v>#REF!</v>
          </cell>
          <cell r="FZ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 t="e">
            <v>#REF!</v>
          </cell>
          <cell r="GH187" t="e">
            <v>#REF!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 t="e">
            <v>#REF!</v>
          </cell>
          <cell r="GN187">
            <v>0</v>
          </cell>
          <cell r="GO187">
            <v>0</v>
          </cell>
          <cell r="GP187">
            <v>0</v>
          </cell>
        </row>
        <row r="188">
          <cell r="Y188" t="str">
            <v>耐震</v>
          </cell>
          <cell r="Z188" t="str">
            <v>一般</v>
          </cell>
          <cell r="AA188" t="str">
            <v>一般</v>
          </cell>
          <cell r="AK188" t="e">
            <v>#REF!</v>
          </cell>
          <cell r="BI188">
            <v>4</v>
          </cell>
          <cell r="BT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 t="e">
            <v>#REF!</v>
          </cell>
          <cell r="EL188" t="e">
            <v>#REF!</v>
          </cell>
          <cell r="EM188" t="e">
            <v>#REF!</v>
          </cell>
          <cell r="EO188">
            <v>0</v>
          </cell>
          <cell r="EP188">
            <v>0</v>
          </cell>
          <cell r="EQ188">
            <v>0</v>
          </cell>
          <cell r="FA188">
            <v>0</v>
          </cell>
          <cell r="FB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O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1</v>
          </cell>
          <cell r="FU188">
            <v>0</v>
          </cell>
          <cell r="FV188">
            <v>0</v>
          </cell>
          <cell r="FW188">
            <v>0</v>
          </cell>
          <cell r="FX188" t="e">
            <v>#REF!</v>
          </cell>
          <cell r="FZ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 t="e">
            <v>#REF!</v>
          </cell>
          <cell r="GH188" t="e">
            <v>#REF!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 t="e">
            <v>#REF!</v>
          </cell>
          <cell r="GN188">
            <v>0</v>
          </cell>
          <cell r="GO188">
            <v>0</v>
          </cell>
          <cell r="GP188">
            <v>0</v>
          </cell>
        </row>
        <row r="189">
          <cell r="Y189" t="str">
            <v>二次</v>
          </cell>
          <cell r="Z189" t="str">
            <v>一般</v>
          </cell>
          <cell r="AA189" t="str">
            <v>一般</v>
          </cell>
          <cell r="AK189" t="e">
            <v>#REF!</v>
          </cell>
          <cell r="BI189">
            <v>2</v>
          </cell>
          <cell r="BT189">
            <v>0.27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 t="e">
            <v>#REF!</v>
          </cell>
          <cell r="EL189" t="e">
            <v>#REF!</v>
          </cell>
          <cell r="EM189" t="e">
            <v>#REF!</v>
          </cell>
          <cell r="EO189">
            <v>0</v>
          </cell>
          <cell r="EP189">
            <v>0</v>
          </cell>
          <cell r="EQ189">
            <v>0</v>
          </cell>
          <cell r="FA189">
            <v>0</v>
          </cell>
          <cell r="FB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1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O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 t="e">
            <v>#REF!</v>
          </cell>
          <cell r="FZ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1</v>
          </cell>
          <cell r="GG189" t="e">
            <v>#REF!</v>
          </cell>
          <cell r="GH189" t="e">
            <v>#REF!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 t="e">
            <v>#REF!</v>
          </cell>
          <cell r="GN189">
            <v>0</v>
          </cell>
          <cell r="GO189">
            <v>0</v>
          </cell>
          <cell r="GP189">
            <v>0</v>
          </cell>
        </row>
        <row r="190">
          <cell r="Y190" t="str">
            <v>地二</v>
          </cell>
          <cell r="Z190" t="str">
            <v>地高</v>
          </cell>
          <cell r="AA190" t="str">
            <v>地高</v>
          </cell>
          <cell r="AK190" t="e">
            <v>#REF!</v>
          </cell>
          <cell r="BI190">
            <v>2</v>
          </cell>
          <cell r="BT190">
            <v>0.2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1</v>
          </cell>
          <cell r="EJ190">
            <v>0</v>
          </cell>
          <cell r="EK190" t="e">
            <v>#REF!</v>
          </cell>
          <cell r="EL190" t="e">
            <v>#REF!</v>
          </cell>
          <cell r="EM190" t="e">
            <v>#REF!</v>
          </cell>
          <cell r="EO190">
            <v>0</v>
          </cell>
          <cell r="EP190">
            <v>0</v>
          </cell>
          <cell r="EQ190">
            <v>0</v>
          </cell>
          <cell r="FA190">
            <v>0</v>
          </cell>
          <cell r="FB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2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O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 t="e">
            <v>#REF!</v>
          </cell>
          <cell r="FZ190">
            <v>0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1</v>
          </cell>
          <cell r="GG190" t="e">
            <v>#REF!</v>
          </cell>
          <cell r="GH190" t="e">
            <v>#REF!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 t="e">
            <v>#REF!</v>
          </cell>
          <cell r="GN190">
            <v>0</v>
          </cell>
          <cell r="GO190">
            <v>0</v>
          </cell>
          <cell r="GP190">
            <v>0</v>
          </cell>
        </row>
        <row r="191">
          <cell r="Y191" t="str">
            <v>地二</v>
          </cell>
          <cell r="Z191" t="str">
            <v>地高</v>
          </cell>
          <cell r="AA191" t="str">
            <v>地高</v>
          </cell>
          <cell r="AK191" t="e">
            <v>#REF!</v>
          </cell>
          <cell r="BI191">
            <v>2</v>
          </cell>
          <cell r="BT191">
            <v>0.17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</v>
          </cell>
          <cell r="EJ191">
            <v>0</v>
          </cell>
          <cell r="EK191" t="e">
            <v>#REF!</v>
          </cell>
          <cell r="EL191" t="e">
            <v>#REF!</v>
          </cell>
          <cell r="EM191" t="e">
            <v>#REF!</v>
          </cell>
          <cell r="EO191">
            <v>0</v>
          </cell>
          <cell r="EP191">
            <v>0</v>
          </cell>
          <cell r="EQ191">
            <v>0</v>
          </cell>
          <cell r="FA191">
            <v>0</v>
          </cell>
          <cell r="FB191">
            <v>0</v>
          </cell>
          <cell r="FD191">
            <v>0</v>
          </cell>
          <cell r="FE191">
            <v>0</v>
          </cell>
          <cell r="FF191">
            <v>1</v>
          </cell>
          <cell r="FG191">
            <v>0</v>
          </cell>
          <cell r="FH191">
            <v>2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O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 t="e">
            <v>#REF!</v>
          </cell>
          <cell r="FZ191">
            <v>0</v>
          </cell>
          <cell r="GB191">
            <v>1</v>
          </cell>
          <cell r="GC191">
            <v>0</v>
          </cell>
          <cell r="GD191">
            <v>0</v>
          </cell>
          <cell r="GE191">
            <v>0</v>
          </cell>
          <cell r="GF191">
            <v>1</v>
          </cell>
          <cell r="GG191" t="e">
            <v>#REF!</v>
          </cell>
          <cell r="GH191" t="e">
            <v>#REF!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 t="e">
            <v>#REF!</v>
          </cell>
          <cell r="GN191">
            <v>0</v>
          </cell>
          <cell r="GO191">
            <v>0</v>
          </cell>
          <cell r="GP191">
            <v>0</v>
          </cell>
        </row>
        <row r="192">
          <cell r="Y192" t="str">
            <v>地二</v>
          </cell>
          <cell r="Z192" t="str">
            <v>地高</v>
          </cell>
          <cell r="AA192" t="str">
            <v>地高</v>
          </cell>
          <cell r="AK192" t="e">
            <v>#REF!</v>
          </cell>
          <cell r="BI192">
            <v>2</v>
          </cell>
          <cell r="BT192">
            <v>0.3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 t="e">
            <v>#REF!</v>
          </cell>
          <cell r="EL192" t="e">
            <v>#REF!</v>
          </cell>
          <cell r="EM192" t="e">
            <v>#REF!</v>
          </cell>
          <cell r="EO192">
            <v>0</v>
          </cell>
          <cell r="EP192">
            <v>1</v>
          </cell>
          <cell r="EQ192">
            <v>0</v>
          </cell>
          <cell r="FA192">
            <v>0</v>
          </cell>
          <cell r="FB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2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O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 t="e">
            <v>#REF!</v>
          </cell>
          <cell r="FZ192">
            <v>0</v>
          </cell>
          <cell r="GB192">
            <v>1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 t="e">
            <v>#REF!</v>
          </cell>
          <cell r="GH192" t="e">
            <v>#REF!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 t="e">
            <v>#REF!</v>
          </cell>
          <cell r="GN192">
            <v>0</v>
          </cell>
          <cell r="GO192">
            <v>0</v>
          </cell>
          <cell r="GP192">
            <v>0</v>
          </cell>
        </row>
        <row r="193">
          <cell r="Y193" t="str">
            <v>二次</v>
          </cell>
          <cell r="Z193" t="str">
            <v>一般</v>
          </cell>
          <cell r="AA193" t="str">
            <v>一般</v>
          </cell>
          <cell r="AK193" t="e">
            <v>#REF!</v>
          </cell>
          <cell r="BI193">
            <v>2</v>
          </cell>
          <cell r="BT193">
            <v>0.24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 t="e">
            <v>#REF!</v>
          </cell>
          <cell r="EL193" t="e">
            <v>#REF!</v>
          </cell>
          <cell r="EM193" t="e">
            <v>#REF!</v>
          </cell>
          <cell r="EO193">
            <v>0</v>
          </cell>
          <cell r="EP193">
            <v>0</v>
          </cell>
          <cell r="EQ193">
            <v>0</v>
          </cell>
          <cell r="FA193">
            <v>0</v>
          </cell>
          <cell r="FB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1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O193">
            <v>0</v>
          </cell>
          <cell r="FQ193">
            <v>0</v>
          </cell>
          <cell r="FR193">
            <v>0</v>
          </cell>
          <cell r="FS193">
            <v>1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 t="e">
            <v>#REF!</v>
          </cell>
          <cell r="FZ193">
            <v>1</v>
          </cell>
          <cell r="GB193">
            <v>1</v>
          </cell>
          <cell r="GC193">
            <v>0</v>
          </cell>
          <cell r="GD193">
            <v>0</v>
          </cell>
          <cell r="GE193">
            <v>0</v>
          </cell>
          <cell r="GF193">
            <v>1</v>
          </cell>
          <cell r="GG193" t="e">
            <v>#REF!</v>
          </cell>
          <cell r="GH193" t="e">
            <v>#REF!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 t="e">
            <v>#REF!</v>
          </cell>
          <cell r="GN193">
            <v>0</v>
          </cell>
          <cell r="GO193">
            <v>0</v>
          </cell>
          <cell r="GP193">
            <v>0</v>
          </cell>
        </row>
        <row r="194">
          <cell r="Y194" t="str">
            <v>二次</v>
          </cell>
          <cell r="Z194" t="str">
            <v>一般</v>
          </cell>
          <cell r="AA194" t="str">
            <v>一般</v>
          </cell>
          <cell r="AK194" t="e">
            <v>#REF!</v>
          </cell>
          <cell r="BI194">
            <v>2</v>
          </cell>
          <cell r="BT194">
            <v>0.24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1</v>
          </cell>
          <cell r="EJ194">
            <v>0</v>
          </cell>
          <cell r="EK194" t="e">
            <v>#REF!</v>
          </cell>
          <cell r="EL194" t="e">
            <v>#REF!</v>
          </cell>
          <cell r="EM194" t="e">
            <v>#REF!</v>
          </cell>
          <cell r="EO194">
            <v>0</v>
          </cell>
          <cell r="EP194">
            <v>0</v>
          </cell>
          <cell r="EQ194">
            <v>0</v>
          </cell>
          <cell r="FA194">
            <v>0</v>
          </cell>
          <cell r="FB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1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O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 t="e">
            <v>#REF!</v>
          </cell>
          <cell r="FZ194">
            <v>1</v>
          </cell>
          <cell r="GB194">
            <v>1</v>
          </cell>
          <cell r="GC194">
            <v>0</v>
          </cell>
          <cell r="GD194">
            <v>0</v>
          </cell>
          <cell r="GE194">
            <v>0</v>
          </cell>
          <cell r="GF194">
            <v>1</v>
          </cell>
          <cell r="GG194" t="e">
            <v>#REF!</v>
          </cell>
          <cell r="GH194" t="e">
            <v>#REF!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 t="e">
            <v>#REF!</v>
          </cell>
          <cell r="GN194">
            <v>0</v>
          </cell>
          <cell r="GO194">
            <v>0</v>
          </cell>
          <cell r="GP194">
            <v>0</v>
          </cell>
        </row>
        <row r="195">
          <cell r="Y195" t="str">
            <v>二次</v>
          </cell>
          <cell r="Z195" t="str">
            <v>一般</v>
          </cell>
          <cell r="AA195" t="str">
            <v>一般</v>
          </cell>
          <cell r="AK195" t="e">
            <v>#REF!</v>
          </cell>
          <cell r="BI195">
            <v>1</v>
          </cell>
          <cell r="BT195">
            <v>0.28999999999999998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</v>
          </cell>
          <cell r="EJ195">
            <v>0</v>
          </cell>
          <cell r="EK195" t="e">
            <v>#REF!</v>
          </cell>
          <cell r="EL195" t="e">
            <v>#REF!</v>
          </cell>
          <cell r="EM195" t="e">
            <v>#REF!</v>
          </cell>
          <cell r="EO195">
            <v>0</v>
          </cell>
          <cell r="EP195">
            <v>0</v>
          </cell>
          <cell r="EQ195">
            <v>0</v>
          </cell>
          <cell r="FA195">
            <v>0</v>
          </cell>
          <cell r="FB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O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 t="e">
            <v>#REF!</v>
          </cell>
          <cell r="FZ195">
            <v>1</v>
          </cell>
          <cell r="GB195">
            <v>1</v>
          </cell>
          <cell r="GC195">
            <v>0</v>
          </cell>
          <cell r="GD195">
            <v>1</v>
          </cell>
          <cell r="GE195">
            <v>0</v>
          </cell>
          <cell r="GF195">
            <v>1</v>
          </cell>
          <cell r="GG195" t="e">
            <v>#REF!</v>
          </cell>
          <cell r="GH195" t="e">
            <v>#REF!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 t="e">
            <v>#REF!</v>
          </cell>
          <cell r="GN195">
            <v>0</v>
          </cell>
          <cell r="GO195">
            <v>0</v>
          </cell>
          <cell r="GP195">
            <v>0</v>
          </cell>
        </row>
        <row r="196">
          <cell r="Y196" t="str">
            <v>二次</v>
          </cell>
          <cell r="Z196" t="str">
            <v>一般</v>
          </cell>
          <cell r="AA196" t="str">
            <v>一般</v>
          </cell>
          <cell r="AK196" t="e">
            <v>#REF!</v>
          </cell>
          <cell r="BI196">
            <v>1</v>
          </cell>
          <cell r="BT196">
            <v>0.39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 t="e">
            <v>#REF!</v>
          </cell>
          <cell r="EL196" t="e">
            <v>#REF!</v>
          </cell>
          <cell r="EM196" t="e">
            <v>#REF!</v>
          </cell>
          <cell r="EO196">
            <v>0</v>
          </cell>
          <cell r="EP196">
            <v>0</v>
          </cell>
          <cell r="EQ196">
            <v>0</v>
          </cell>
          <cell r="FA196">
            <v>0</v>
          </cell>
          <cell r="FB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1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O196">
            <v>1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 t="e">
            <v>#REF!</v>
          </cell>
          <cell r="FZ196">
            <v>1</v>
          </cell>
          <cell r="GB196">
            <v>1</v>
          </cell>
          <cell r="GC196">
            <v>0</v>
          </cell>
          <cell r="GD196">
            <v>0</v>
          </cell>
          <cell r="GE196">
            <v>0</v>
          </cell>
          <cell r="GF196">
            <v>1</v>
          </cell>
          <cell r="GG196" t="e">
            <v>#REF!</v>
          </cell>
          <cell r="GH196" t="e">
            <v>#REF!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 t="e">
            <v>#REF!</v>
          </cell>
          <cell r="GN196">
            <v>0</v>
          </cell>
          <cell r="GO196">
            <v>0</v>
          </cell>
          <cell r="GP196">
            <v>0</v>
          </cell>
        </row>
        <row r="197">
          <cell r="Y197" t="str">
            <v>二次</v>
          </cell>
          <cell r="Z197" t="str">
            <v>一般</v>
          </cell>
          <cell r="AA197" t="str">
            <v>一般</v>
          </cell>
          <cell r="AK197" t="e">
            <v>#REF!</v>
          </cell>
          <cell r="BI197">
            <v>1</v>
          </cell>
          <cell r="BT197">
            <v>0.24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1</v>
          </cell>
          <cell r="EJ197">
            <v>0</v>
          </cell>
          <cell r="EK197" t="e">
            <v>#REF!</v>
          </cell>
          <cell r="EL197" t="e">
            <v>#REF!</v>
          </cell>
          <cell r="EM197" t="e">
            <v>#REF!</v>
          </cell>
          <cell r="EO197">
            <v>0</v>
          </cell>
          <cell r="EP197">
            <v>0</v>
          </cell>
          <cell r="EQ197">
            <v>0</v>
          </cell>
          <cell r="FA197">
            <v>0</v>
          </cell>
          <cell r="FB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1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O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 t="e">
            <v>#REF!</v>
          </cell>
          <cell r="FZ197">
            <v>1</v>
          </cell>
          <cell r="GB197">
            <v>1</v>
          </cell>
          <cell r="GC197">
            <v>0</v>
          </cell>
          <cell r="GD197">
            <v>0</v>
          </cell>
          <cell r="GE197">
            <v>0</v>
          </cell>
          <cell r="GF197">
            <v>1</v>
          </cell>
          <cell r="GG197" t="e">
            <v>#REF!</v>
          </cell>
          <cell r="GH197" t="e">
            <v>#REF!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 t="e">
            <v>#REF!</v>
          </cell>
          <cell r="GN197">
            <v>0</v>
          </cell>
          <cell r="GO197">
            <v>0</v>
          </cell>
          <cell r="GP197">
            <v>0</v>
          </cell>
        </row>
        <row r="198">
          <cell r="Y198" t="str">
            <v>二次</v>
          </cell>
          <cell r="Z198" t="str">
            <v>一般</v>
          </cell>
          <cell r="AA198" t="str">
            <v>一般</v>
          </cell>
          <cell r="AK198" t="e">
            <v>#REF!</v>
          </cell>
          <cell r="BI198">
            <v>1</v>
          </cell>
          <cell r="BT198">
            <v>0.2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1</v>
          </cell>
          <cell r="EJ198">
            <v>0</v>
          </cell>
          <cell r="EK198" t="e">
            <v>#REF!</v>
          </cell>
          <cell r="EL198" t="e">
            <v>#REF!</v>
          </cell>
          <cell r="EM198" t="e">
            <v>#REF!</v>
          </cell>
          <cell r="EO198">
            <v>0</v>
          </cell>
          <cell r="EP198">
            <v>0</v>
          </cell>
          <cell r="EQ198">
            <v>0</v>
          </cell>
          <cell r="FA198">
            <v>0</v>
          </cell>
          <cell r="FB198">
            <v>0</v>
          </cell>
          <cell r="FD198">
            <v>0</v>
          </cell>
          <cell r="FE198">
            <v>1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O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 t="e">
            <v>#REF!</v>
          </cell>
          <cell r="FZ198">
            <v>1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1</v>
          </cell>
          <cell r="GG198" t="e">
            <v>#REF!</v>
          </cell>
          <cell r="GH198" t="e">
            <v>#REF!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 t="e">
            <v>#REF!</v>
          </cell>
          <cell r="GN198">
            <v>0</v>
          </cell>
          <cell r="GO198">
            <v>0</v>
          </cell>
          <cell r="GP198">
            <v>0</v>
          </cell>
        </row>
        <row r="199">
          <cell r="Y199" t="str">
            <v>二次</v>
          </cell>
          <cell r="Z199" t="str">
            <v>一般</v>
          </cell>
          <cell r="AA199" t="str">
            <v>一般</v>
          </cell>
          <cell r="AK199" t="e">
            <v>#REF!</v>
          </cell>
          <cell r="BI199">
            <v>2</v>
          </cell>
          <cell r="BT199">
            <v>0.18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1</v>
          </cell>
          <cell r="EJ199">
            <v>0</v>
          </cell>
          <cell r="EK199" t="e">
            <v>#REF!</v>
          </cell>
          <cell r="EL199" t="e">
            <v>#REF!</v>
          </cell>
          <cell r="EM199" t="e">
            <v>#REF!</v>
          </cell>
          <cell r="EO199">
            <v>0</v>
          </cell>
          <cell r="EP199">
            <v>0</v>
          </cell>
          <cell r="EQ199">
            <v>0</v>
          </cell>
          <cell r="FA199">
            <v>0</v>
          </cell>
          <cell r="FB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1</v>
          </cell>
          <cell r="FI199">
            <v>0</v>
          </cell>
          <cell r="FJ199">
            <v>0</v>
          </cell>
          <cell r="FK199">
            <v>0</v>
          </cell>
          <cell r="FL199">
            <v>0</v>
          </cell>
          <cell r="FO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 t="e">
            <v>#REF!</v>
          </cell>
          <cell r="FZ199">
            <v>1</v>
          </cell>
          <cell r="GB199">
            <v>1</v>
          </cell>
          <cell r="GC199">
            <v>0</v>
          </cell>
          <cell r="GD199">
            <v>0</v>
          </cell>
          <cell r="GE199">
            <v>0</v>
          </cell>
          <cell r="GF199">
            <v>1</v>
          </cell>
          <cell r="GG199" t="e">
            <v>#REF!</v>
          </cell>
          <cell r="GH199" t="e">
            <v>#REF!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 t="e">
            <v>#REF!</v>
          </cell>
          <cell r="GN199">
            <v>0</v>
          </cell>
          <cell r="GO199">
            <v>0</v>
          </cell>
          <cell r="GP199">
            <v>0</v>
          </cell>
        </row>
        <row r="200">
          <cell r="Y200" t="str">
            <v>B</v>
          </cell>
          <cell r="Z200" t="str">
            <v>高規格</v>
          </cell>
          <cell r="AA200" t="str">
            <v>高規格</v>
          </cell>
          <cell r="AK200" t="e">
            <v>#REF!</v>
          </cell>
          <cell r="AL200" t="str">
            <v>圏央道</v>
          </cell>
          <cell r="BI200">
            <v>2</v>
          </cell>
          <cell r="BT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1</v>
          </cell>
          <cell r="EF200">
            <v>0</v>
          </cell>
          <cell r="EG200">
            <v>1</v>
          </cell>
          <cell r="EH200">
            <v>1</v>
          </cell>
          <cell r="EI200">
            <v>0</v>
          </cell>
          <cell r="EJ200">
            <v>0</v>
          </cell>
          <cell r="EK200" t="e">
            <v>#REF!</v>
          </cell>
          <cell r="EL200" t="e">
            <v>#REF!</v>
          </cell>
          <cell r="EM200" t="e">
            <v>#REF!</v>
          </cell>
          <cell r="EO200">
            <v>0</v>
          </cell>
          <cell r="EP200">
            <v>1</v>
          </cell>
          <cell r="EQ200">
            <v>1</v>
          </cell>
          <cell r="FA200">
            <v>0</v>
          </cell>
          <cell r="FB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O200">
            <v>0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 t="e">
            <v>#REF!</v>
          </cell>
          <cell r="FZ200">
            <v>1</v>
          </cell>
          <cell r="GB200">
            <v>1</v>
          </cell>
          <cell r="GC200">
            <v>1</v>
          </cell>
          <cell r="GD200">
            <v>0</v>
          </cell>
          <cell r="GE200">
            <v>0</v>
          </cell>
          <cell r="GF200">
            <v>0</v>
          </cell>
          <cell r="GG200" t="e">
            <v>#REF!</v>
          </cell>
          <cell r="GH200" t="e">
            <v>#REF!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 t="e">
            <v>#REF!</v>
          </cell>
          <cell r="GN200">
            <v>0</v>
          </cell>
          <cell r="GO200">
            <v>0</v>
          </cell>
          <cell r="GP200">
            <v>0</v>
          </cell>
        </row>
        <row r="201">
          <cell r="Y201" t="str">
            <v>B</v>
          </cell>
          <cell r="Z201" t="str">
            <v>高規格</v>
          </cell>
          <cell r="AA201" t="str">
            <v>高規格</v>
          </cell>
          <cell r="AK201" t="e">
            <v>#REF!</v>
          </cell>
          <cell r="AL201" t="str">
            <v>圏央道</v>
          </cell>
          <cell r="BI201">
            <v>2</v>
          </cell>
          <cell r="BT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1</v>
          </cell>
          <cell r="EF201">
            <v>0</v>
          </cell>
          <cell r="EG201">
            <v>1</v>
          </cell>
          <cell r="EH201">
            <v>1</v>
          </cell>
          <cell r="EI201">
            <v>1</v>
          </cell>
          <cell r="EJ201">
            <v>0</v>
          </cell>
          <cell r="EK201" t="e">
            <v>#REF!</v>
          </cell>
          <cell r="EL201" t="e">
            <v>#REF!</v>
          </cell>
          <cell r="EM201" t="e">
            <v>#REF!</v>
          </cell>
          <cell r="EO201">
            <v>0</v>
          </cell>
          <cell r="EP201">
            <v>0</v>
          </cell>
          <cell r="EQ201">
            <v>0</v>
          </cell>
          <cell r="FA201">
            <v>0</v>
          </cell>
          <cell r="FB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O201">
            <v>0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 t="e">
            <v>#REF!</v>
          </cell>
          <cell r="FZ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 t="e">
            <v>#REF!</v>
          </cell>
          <cell r="GH201" t="e">
            <v>#REF!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 t="e">
            <v>#REF!</v>
          </cell>
          <cell r="GN201">
            <v>0</v>
          </cell>
          <cell r="GO201">
            <v>0</v>
          </cell>
          <cell r="GP201">
            <v>0</v>
          </cell>
        </row>
        <row r="202">
          <cell r="Y202" t="str">
            <v>B</v>
          </cell>
          <cell r="Z202" t="str">
            <v>高規格</v>
          </cell>
          <cell r="AA202" t="str">
            <v>高規格</v>
          </cell>
          <cell r="AK202" t="e">
            <v>#REF!</v>
          </cell>
          <cell r="AL202" t="str">
            <v>圏央道</v>
          </cell>
          <cell r="BT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1</v>
          </cell>
          <cell r="EF202">
            <v>0</v>
          </cell>
          <cell r="EG202">
            <v>1</v>
          </cell>
          <cell r="EH202">
            <v>1</v>
          </cell>
          <cell r="EI202">
            <v>1</v>
          </cell>
          <cell r="EJ202">
            <v>0</v>
          </cell>
          <cell r="EK202" t="e">
            <v>#REF!</v>
          </cell>
          <cell r="EL202" t="e">
            <v>#REF!</v>
          </cell>
          <cell r="EM202" t="e">
            <v>#REF!</v>
          </cell>
          <cell r="EO202">
            <v>0</v>
          </cell>
          <cell r="EP202">
            <v>0</v>
          </cell>
          <cell r="EQ202">
            <v>0</v>
          </cell>
          <cell r="FA202">
            <v>0</v>
          </cell>
          <cell r="FB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O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 t="e">
            <v>#REF!</v>
          </cell>
          <cell r="FZ202">
            <v>1</v>
          </cell>
          <cell r="GB202">
            <v>0</v>
          </cell>
          <cell r="GC202">
            <v>1</v>
          </cell>
          <cell r="GD202">
            <v>0</v>
          </cell>
          <cell r="GE202">
            <v>0</v>
          </cell>
          <cell r="GF202">
            <v>0</v>
          </cell>
          <cell r="GG202" t="e">
            <v>#REF!</v>
          </cell>
          <cell r="GH202" t="e">
            <v>#REF!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 t="e">
            <v>#REF!</v>
          </cell>
          <cell r="GN202">
            <v>0</v>
          </cell>
          <cell r="GO202">
            <v>0</v>
          </cell>
          <cell r="GP202">
            <v>0</v>
          </cell>
        </row>
        <row r="203">
          <cell r="Y203" t="str">
            <v>B</v>
          </cell>
          <cell r="Z203" t="str">
            <v>高規格</v>
          </cell>
          <cell r="AA203" t="str">
            <v>一般</v>
          </cell>
          <cell r="AK203" t="e">
            <v>#REF!</v>
          </cell>
          <cell r="AL203" t="str">
            <v>東京外環</v>
          </cell>
          <cell r="BT203">
            <v>0.19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1</v>
          </cell>
          <cell r="EJ203">
            <v>0</v>
          </cell>
          <cell r="EK203" t="e">
            <v>#REF!</v>
          </cell>
          <cell r="EL203" t="e">
            <v>#REF!</v>
          </cell>
          <cell r="EM203" t="e">
            <v>#REF!</v>
          </cell>
          <cell r="EO203">
            <v>0</v>
          </cell>
          <cell r="EP203">
            <v>0</v>
          </cell>
          <cell r="EQ203">
            <v>0</v>
          </cell>
          <cell r="FA203">
            <v>0</v>
          </cell>
          <cell r="FB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O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 t="e">
            <v>#REF!</v>
          </cell>
          <cell r="FZ203">
            <v>0</v>
          </cell>
          <cell r="GB203">
            <v>0</v>
          </cell>
          <cell r="GC203">
            <v>0</v>
          </cell>
          <cell r="GD203">
            <v>1</v>
          </cell>
          <cell r="GE203">
            <v>0</v>
          </cell>
          <cell r="GF203">
            <v>1</v>
          </cell>
          <cell r="GG203" t="e">
            <v>#REF!</v>
          </cell>
          <cell r="GH203" t="e">
            <v>#REF!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 t="e">
            <v>#REF!</v>
          </cell>
          <cell r="GN203">
            <v>0</v>
          </cell>
          <cell r="GO203">
            <v>0</v>
          </cell>
          <cell r="GP203">
            <v>0</v>
          </cell>
        </row>
        <row r="204">
          <cell r="Y204" t="str">
            <v>耐震</v>
          </cell>
          <cell r="Z204" t="str">
            <v>一般</v>
          </cell>
          <cell r="AA204" t="str">
            <v>一般</v>
          </cell>
          <cell r="AK204" t="e">
            <v>#REF!</v>
          </cell>
          <cell r="BT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 t="e">
            <v>#REF!</v>
          </cell>
          <cell r="EL204" t="e">
            <v>#REF!</v>
          </cell>
          <cell r="EM204" t="e">
            <v>#REF!</v>
          </cell>
          <cell r="EO204">
            <v>0</v>
          </cell>
          <cell r="EP204">
            <v>0</v>
          </cell>
          <cell r="EQ204">
            <v>0</v>
          </cell>
          <cell r="FA204">
            <v>0</v>
          </cell>
          <cell r="FB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O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1</v>
          </cell>
          <cell r="FU204">
            <v>0</v>
          </cell>
          <cell r="FV204">
            <v>0</v>
          </cell>
          <cell r="FW204">
            <v>0</v>
          </cell>
          <cell r="FX204" t="e">
            <v>#REF!</v>
          </cell>
          <cell r="FZ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 t="e">
            <v>#REF!</v>
          </cell>
          <cell r="GH204" t="e">
            <v>#REF!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 t="e">
            <v>#REF!</v>
          </cell>
          <cell r="GN204">
            <v>0</v>
          </cell>
          <cell r="GO204">
            <v>0</v>
          </cell>
          <cell r="GP204">
            <v>0</v>
          </cell>
        </row>
        <row r="205">
          <cell r="Y205" t="str">
            <v>B</v>
          </cell>
          <cell r="Z205" t="str">
            <v>高規格</v>
          </cell>
          <cell r="AA205" t="str">
            <v>一般</v>
          </cell>
          <cell r="AK205" t="e">
            <v>#REF!</v>
          </cell>
          <cell r="AL205" t="str">
            <v>圏央道（ｽﾓｰﾙ）</v>
          </cell>
          <cell r="BI205">
            <v>2</v>
          </cell>
          <cell r="BT205">
            <v>0.11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1</v>
          </cell>
          <cell r="EJ205">
            <v>0</v>
          </cell>
          <cell r="EK205" t="e">
            <v>#REF!</v>
          </cell>
          <cell r="EL205" t="e">
            <v>#REF!</v>
          </cell>
          <cell r="EM205" t="e">
            <v>#REF!</v>
          </cell>
          <cell r="EO205">
            <v>0</v>
          </cell>
          <cell r="EP205">
            <v>0</v>
          </cell>
          <cell r="EQ205">
            <v>0</v>
          </cell>
          <cell r="FA205">
            <v>0</v>
          </cell>
          <cell r="FB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O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 t="e">
            <v>#REF!</v>
          </cell>
          <cell r="FZ205">
            <v>1</v>
          </cell>
          <cell r="GB205">
            <v>0</v>
          </cell>
          <cell r="GC205">
            <v>1</v>
          </cell>
          <cell r="GD205">
            <v>0</v>
          </cell>
          <cell r="GE205">
            <v>0</v>
          </cell>
          <cell r="GF205">
            <v>1</v>
          </cell>
          <cell r="GG205" t="e">
            <v>#REF!</v>
          </cell>
          <cell r="GH205" t="e">
            <v>#REF!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 t="e">
            <v>#REF!</v>
          </cell>
          <cell r="GN205">
            <v>0</v>
          </cell>
          <cell r="GO205">
            <v>0</v>
          </cell>
          <cell r="GP205">
            <v>0</v>
          </cell>
        </row>
        <row r="206">
          <cell r="Y206" t="str">
            <v>B</v>
          </cell>
          <cell r="Z206" t="str">
            <v>高規格</v>
          </cell>
          <cell r="AA206" t="str">
            <v>一般</v>
          </cell>
          <cell r="AK206" t="e">
            <v>#REF!</v>
          </cell>
          <cell r="AL206" t="str">
            <v>圏央道（ｽﾓｰﾙ）</v>
          </cell>
          <cell r="BI206">
            <v>2</v>
          </cell>
          <cell r="BT206">
            <v>0.11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 t="e">
            <v>#REF!</v>
          </cell>
          <cell r="EL206" t="e">
            <v>#REF!</v>
          </cell>
          <cell r="EM206" t="e">
            <v>#REF!</v>
          </cell>
          <cell r="EO206">
            <v>0</v>
          </cell>
          <cell r="EP206">
            <v>1</v>
          </cell>
          <cell r="EQ206">
            <v>0</v>
          </cell>
          <cell r="FA206">
            <v>0</v>
          </cell>
          <cell r="FB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L206">
            <v>0</v>
          </cell>
          <cell r="FO206">
            <v>0</v>
          </cell>
          <cell r="FQ206">
            <v>0</v>
          </cell>
          <cell r="FR206">
            <v>0</v>
          </cell>
          <cell r="FS206">
            <v>0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 t="e">
            <v>#REF!</v>
          </cell>
          <cell r="FZ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 t="e">
            <v>#REF!</v>
          </cell>
          <cell r="GH206" t="e">
            <v>#REF!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 t="e">
            <v>#REF!</v>
          </cell>
          <cell r="GN206">
            <v>0</v>
          </cell>
          <cell r="GO206">
            <v>0</v>
          </cell>
          <cell r="GP206">
            <v>0</v>
          </cell>
        </row>
        <row r="207">
          <cell r="Y207" t="str">
            <v>B</v>
          </cell>
          <cell r="Z207" t="str">
            <v>高規格</v>
          </cell>
          <cell r="AA207" t="str">
            <v>一般</v>
          </cell>
          <cell r="AK207" t="e">
            <v>#REF!</v>
          </cell>
          <cell r="AL207" t="str">
            <v>圏央道（ｽﾓｰﾙ）</v>
          </cell>
          <cell r="BI207">
            <v>2</v>
          </cell>
          <cell r="BT207">
            <v>0.11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 t="e">
            <v>#REF!</v>
          </cell>
          <cell r="EL207" t="e">
            <v>#REF!</v>
          </cell>
          <cell r="EM207" t="e">
            <v>#REF!</v>
          </cell>
          <cell r="EO207">
            <v>0</v>
          </cell>
          <cell r="EP207">
            <v>1</v>
          </cell>
          <cell r="EQ207">
            <v>0</v>
          </cell>
          <cell r="FA207">
            <v>0</v>
          </cell>
          <cell r="FB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O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 t="e">
            <v>#REF!</v>
          </cell>
          <cell r="FZ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1</v>
          </cell>
          <cell r="GG207" t="e">
            <v>#REF!</v>
          </cell>
          <cell r="GH207" t="e">
            <v>#REF!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 t="e">
            <v>#REF!</v>
          </cell>
          <cell r="GN207">
            <v>0</v>
          </cell>
          <cell r="GO207">
            <v>0</v>
          </cell>
          <cell r="GP207">
            <v>0</v>
          </cell>
        </row>
        <row r="208">
          <cell r="Y208" t="str">
            <v>地二</v>
          </cell>
          <cell r="Z208" t="str">
            <v>地高</v>
          </cell>
          <cell r="AA208" t="str">
            <v>地高</v>
          </cell>
          <cell r="AK208" t="e">
            <v>#REF!</v>
          </cell>
          <cell r="BI208">
            <v>2</v>
          </cell>
          <cell r="BT208">
            <v>0.14000000000000001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 t="e">
            <v>#REF!</v>
          </cell>
          <cell r="EL208" t="e">
            <v>#REF!</v>
          </cell>
          <cell r="EM208" t="e">
            <v>#REF!</v>
          </cell>
          <cell r="EO208">
            <v>0</v>
          </cell>
          <cell r="EP208">
            <v>1</v>
          </cell>
          <cell r="EQ208">
            <v>0</v>
          </cell>
          <cell r="FA208">
            <v>0</v>
          </cell>
          <cell r="FB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2</v>
          </cell>
          <cell r="FI208">
            <v>0</v>
          </cell>
          <cell r="FJ208">
            <v>1</v>
          </cell>
          <cell r="FK208">
            <v>0</v>
          </cell>
          <cell r="FL208">
            <v>0</v>
          </cell>
          <cell r="FO208">
            <v>0</v>
          </cell>
          <cell r="FQ208">
            <v>0</v>
          </cell>
          <cell r="FR208">
            <v>0</v>
          </cell>
          <cell r="FS208">
            <v>0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 t="e">
            <v>#REF!</v>
          </cell>
          <cell r="FZ208">
            <v>0</v>
          </cell>
          <cell r="GB208">
            <v>1</v>
          </cell>
          <cell r="GC208">
            <v>0</v>
          </cell>
          <cell r="GD208">
            <v>0</v>
          </cell>
          <cell r="GE208">
            <v>0</v>
          </cell>
          <cell r="GF208">
            <v>1</v>
          </cell>
          <cell r="GG208" t="e">
            <v>#REF!</v>
          </cell>
          <cell r="GH208" t="e">
            <v>#REF!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 t="e">
            <v>#REF!</v>
          </cell>
          <cell r="GN208">
            <v>0</v>
          </cell>
          <cell r="GO208">
            <v>0</v>
          </cell>
          <cell r="GP208">
            <v>0</v>
          </cell>
        </row>
        <row r="209">
          <cell r="Y209" t="str">
            <v>B</v>
          </cell>
          <cell r="Z209" t="str">
            <v>高規格</v>
          </cell>
          <cell r="AA209" t="str">
            <v>一般</v>
          </cell>
          <cell r="AK209" t="e">
            <v>#REF!</v>
          </cell>
          <cell r="AL209" t="str">
            <v>東京外環（ｽﾓｰﾙ）</v>
          </cell>
          <cell r="BI209">
            <v>2</v>
          </cell>
          <cell r="BT209">
            <v>0.14000000000000001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 t="e">
            <v>#REF!</v>
          </cell>
          <cell r="EL209" t="e">
            <v>#REF!</v>
          </cell>
          <cell r="EM209" t="e">
            <v>#REF!</v>
          </cell>
          <cell r="EO209">
            <v>0</v>
          </cell>
          <cell r="EP209">
            <v>1</v>
          </cell>
          <cell r="EQ209">
            <v>0</v>
          </cell>
          <cell r="FA209">
            <v>0</v>
          </cell>
          <cell r="FB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O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 t="e">
            <v>#REF!</v>
          </cell>
          <cell r="FZ209">
            <v>0</v>
          </cell>
          <cell r="GB209">
            <v>1</v>
          </cell>
          <cell r="GC209">
            <v>0</v>
          </cell>
          <cell r="GD209">
            <v>0</v>
          </cell>
          <cell r="GE209">
            <v>0</v>
          </cell>
          <cell r="GF209">
            <v>1</v>
          </cell>
          <cell r="GG209" t="e">
            <v>#REF!</v>
          </cell>
          <cell r="GH209" t="e">
            <v>#REF!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 t="e">
            <v>#REF!</v>
          </cell>
          <cell r="GN209">
            <v>0</v>
          </cell>
          <cell r="GO209">
            <v>0</v>
          </cell>
          <cell r="GP209">
            <v>0</v>
          </cell>
        </row>
        <row r="210">
          <cell r="Y210" t="str">
            <v>地二</v>
          </cell>
          <cell r="Z210" t="str">
            <v>地高</v>
          </cell>
          <cell r="AA210" t="str">
            <v>地高</v>
          </cell>
          <cell r="AK210" t="e">
            <v>#REF!</v>
          </cell>
          <cell r="BI210">
            <v>2</v>
          </cell>
          <cell r="BT210">
            <v>0.14000000000000001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 t="e">
            <v>#REF!</v>
          </cell>
          <cell r="EL210" t="e">
            <v>#REF!</v>
          </cell>
          <cell r="EM210" t="e">
            <v>#REF!</v>
          </cell>
          <cell r="EO210">
            <v>0</v>
          </cell>
          <cell r="EP210">
            <v>1</v>
          </cell>
          <cell r="EQ210">
            <v>0</v>
          </cell>
          <cell r="FA210">
            <v>0</v>
          </cell>
          <cell r="FB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2</v>
          </cell>
          <cell r="FI210">
            <v>0</v>
          </cell>
          <cell r="FJ210">
            <v>1</v>
          </cell>
          <cell r="FK210">
            <v>0</v>
          </cell>
          <cell r="FL210">
            <v>0</v>
          </cell>
          <cell r="FO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 t="e">
            <v>#REF!</v>
          </cell>
          <cell r="FZ210">
            <v>0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1</v>
          </cell>
          <cell r="GG210" t="e">
            <v>#REF!</v>
          </cell>
          <cell r="GH210" t="e">
            <v>#REF!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 t="e">
            <v>#REF!</v>
          </cell>
          <cell r="GN210">
            <v>0</v>
          </cell>
          <cell r="GO210">
            <v>0</v>
          </cell>
          <cell r="GP210">
            <v>0</v>
          </cell>
        </row>
        <row r="211">
          <cell r="Y211" t="str">
            <v>二次</v>
          </cell>
          <cell r="Z211" t="str">
            <v>一般</v>
          </cell>
          <cell r="AA211" t="str">
            <v>一般</v>
          </cell>
          <cell r="AK211" t="e">
            <v>#REF!</v>
          </cell>
          <cell r="BI211">
            <v>1</v>
          </cell>
          <cell r="BT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 t="e">
            <v>#REF!</v>
          </cell>
          <cell r="EL211" t="e">
            <v>#REF!</v>
          </cell>
          <cell r="EM211" t="e">
            <v>#REF!</v>
          </cell>
          <cell r="EO211">
            <v>0</v>
          </cell>
          <cell r="EP211">
            <v>0</v>
          </cell>
          <cell r="EQ211">
            <v>0</v>
          </cell>
          <cell r="FA211">
            <v>0</v>
          </cell>
          <cell r="FB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O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 t="e">
            <v>#REF!</v>
          </cell>
          <cell r="FZ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 t="e">
            <v>#REF!</v>
          </cell>
          <cell r="GH211" t="e">
            <v>#REF!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 t="e">
            <v>#REF!</v>
          </cell>
          <cell r="GN211">
            <v>0</v>
          </cell>
          <cell r="GO211">
            <v>0</v>
          </cell>
          <cell r="GP211">
            <v>0</v>
          </cell>
        </row>
        <row r="212">
          <cell r="Y212" t="str">
            <v>二次</v>
          </cell>
          <cell r="Z212" t="str">
            <v>一般</v>
          </cell>
          <cell r="AA212" t="str">
            <v>一般</v>
          </cell>
          <cell r="AK212" t="e">
            <v>#REF!</v>
          </cell>
          <cell r="BI212">
            <v>4</v>
          </cell>
          <cell r="BT212">
            <v>0.27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 t="e">
            <v>#REF!</v>
          </cell>
          <cell r="EL212" t="e">
            <v>#REF!</v>
          </cell>
          <cell r="EM212" t="e">
            <v>#REF!</v>
          </cell>
          <cell r="EO212">
            <v>0</v>
          </cell>
          <cell r="EP212">
            <v>0</v>
          </cell>
          <cell r="EQ212">
            <v>0</v>
          </cell>
          <cell r="FA212">
            <v>0</v>
          </cell>
          <cell r="FB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O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 t="e">
            <v>#REF!</v>
          </cell>
          <cell r="FZ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1</v>
          </cell>
          <cell r="GG212" t="e">
            <v>#REF!</v>
          </cell>
          <cell r="GH212" t="e">
            <v>#REF!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 t="e">
            <v>#REF!</v>
          </cell>
          <cell r="GN212">
            <v>0</v>
          </cell>
          <cell r="GO212">
            <v>0</v>
          </cell>
          <cell r="GP212">
            <v>0</v>
          </cell>
        </row>
        <row r="213">
          <cell r="Y213" t="str">
            <v>二次</v>
          </cell>
          <cell r="Z213" t="str">
            <v>一般</v>
          </cell>
          <cell r="AA213" t="str">
            <v>一般</v>
          </cell>
          <cell r="AK213" t="e">
            <v>#REF!</v>
          </cell>
          <cell r="BI213">
            <v>2</v>
          </cell>
          <cell r="BT213">
            <v>0.27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 t="e">
            <v>#REF!</v>
          </cell>
          <cell r="EL213" t="e">
            <v>#REF!</v>
          </cell>
          <cell r="EM213" t="e">
            <v>#REF!</v>
          </cell>
          <cell r="EO213">
            <v>0</v>
          </cell>
          <cell r="EP213">
            <v>0</v>
          </cell>
          <cell r="EQ213">
            <v>0</v>
          </cell>
          <cell r="FA213">
            <v>0</v>
          </cell>
          <cell r="FB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1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O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 t="e">
            <v>#REF!</v>
          </cell>
          <cell r="FZ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 t="e">
            <v>#REF!</v>
          </cell>
          <cell r="GH213" t="e">
            <v>#REF!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 t="e">
            <v>#REF!</v>
          </cell>
          <cell r="GN213">
            <v>0</v>
          </cell>
          <cell r="GO213">
            <v>0</v>
          </cell>
          <cell r="GP213">
            <v>0</v>
          </cell>
        </row>
        <row r="214">
          <cell r="Y214" t="str">
            <v>B</v>
          </cell>
          <cell r="Z214" t="str">
            <v>高規格</v>
          </cell>
          <cell r="AA214" t="str">
            <v>一般</v>
          </cell>
          <cell r="AK214" t="e">
            <v>#REF!</v>
          </cell>
          <cell r="AL214" t="str">
            <v>圏央道（ｽﾓｰﾙ）</v>
          </cell>
          <cell r="BI214">
            <v>1</v>
          </cell>
          <cell r="BT214">
            <v>0.22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1</v>
          </cell>
          <cell r="EJ214">
            <v>0</v>
          </cell>
          <cell r="EK214" t="e">
            <v>#REF!</v>
          </cell>
          <cell r="EL214" t="e">
            <v>#REF!</v>
          </cell>
          <cell r="EM214" t="e">
            <v>#REF!</v>
          </cell>
          <cell r="EO214">
            <v>0</v>
          </cell>
          <cell r="EP214">
            <v>0</v>
          </cell>
          <cell r="EQ214">
            <v>0</v>
          </cell>
          <cell r="FA214">
            <v>0</v>
          </cell>
          <cell r="FB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O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 t="e">
            <v>#REF!</v>
          </cell>
          <cell r="FZ214">
            <v>0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 t="e">
            <v>#REF!</v>
          </cell>
          <cell r="GH214" t="e">
            <v>#REF!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 t="e">
            <v>#REF!</v>
          </cell>
          <cell r="GN214">
            <v>0</v>
          </cell>
          <cell r="GO214">
            <v>0</v>
          </cell>
          <cell r="GP214">
            <v>0</v>
          </cell>
        </row>
        <row r="215">
          <cell r="Y215" t="str">
            <v>二次</v>
          </cell>
          <cell r="Z215" t="str">
            <v>一般</v>
          </cell>
          <cell r="AA215" t="str">
            <v>一般</v>
          </cell>
          <cell r="AK215" t="e">
            <v>#REF!</v>
          </cell>
          <cell r="BI215">
            <v>1</v>
          </cell>
          <cell r="BT215">
            <v>0.32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0</v>
          </cell>
          <cell r="EK215" t="e">
            <v>#REF!</v>
          </cell>
          <cell r="EL215" t="e">
            <v>#REF!</v>
          </cell>
          <cell r="EM215" t="e">
            <v>#REF!</v>
          </cell>
          <cell r="EO215">
            <v>0</v>
          </cell>
          <cell r="EP215">
            <v>0</v>
          </cell>
          <cell r="EQ215">
            <v>0</v>
          </cell>
          <cell r="FA215">
            <v>0</v>
          </cell>
          <cell r="FB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O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 t="e">
            <v>#REF!</v>
          </cell>
          <cell r="FZ215">
            <v>1</v>
          </cell>
          <cell r="GB215">
            <v>1</v>
          </cell>
          <cell r="GC215">
            <v>1</v>
          </cell>
          <cell r="GD215">
            <v>1</v>
          </cell>
          <cell r="GE215">
            <v>0</v>
          </cell>
          <cell r="GF215">
            <v>1</v>
          </cell>
          <cell r="GG215" t="e">
            <v>#REF!</v>
          </cell>
          <cell r="GH215" t="e">
            <v>#REF!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 t="e">
            <v>#REF!</v>
          </cell>
          <cell r="GN215">
            <v>0</v>
          </cell>
          <cell r="GO215">
            <v>0</v>
          </cell>
          <cell r="GP215">
            <v>0</v>
          </cell>
        </row>
        <row r="216">
          <cell r="Y216" t="str">
            <v>耐震</v>
          </cell>
          <cell r="Z216" t="str">
            <v>一般</v>
          </cell>
          <cell r="AA216" t="str">
            <v>一般</v>
          </cell>
          <cell r="AK216" t="e">
            <v>#REF!</v>
          </cell>
          <cell r="BT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 t="e">
            <v>#REF!</v>
          </cell>
          <cell r="EL216" t="e">
            <v>#REF!</v>
          </cell>
          <cell r="EM216" t="e">
            <v>#REF!</v>
          </cell>
          <cell r="EO216">
            <v>0</v>
          </cell>
          <cell r="EP216">
            <v>0</v>
          </cell>
          <cell r="EQ216">
            <v>0</v>
          </cell>
          <cell r="FA216">
            <v>0</v>
          </cell>
          <cell r="FB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O216">
            <v>0</v>
          </cell>
          <cell r="FQ216">
            <v>0</v>
          </cell>
          <cell r="FR216">
            <v>0</v>
          </cell>
          <cell r="FS216">
            <v>0</v>
          </cell>
          <cell r="FT216">
            <v>0</v>
          </cell>
          <cell r="FU216">
            <v>1</v>
          </cell>
          <cell r="FV216">
            <v>0</v>
          </cell>
          <cell r="FW216">
            <v>0</v>
          </cell>
          <cell r="FX216" t="e">
            <v>#REF!</v>
          </cell>
          <cell r="FZ216">
            <v>0</v>
          </cell>
          <cell r="GB216">
            <v>0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 t="e">
            <v>#REF!</v>
          </cell>
          <cell r="GH216" t="e">
            <v>#REF!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 t="e">
            <v>#REF!</v>
          </cell>
          <cell r="GN216">
            <v>0</v>
          </cell>
          <cell r="GO216">
            <v>0</v>
          </cell>
          <cell r="GP216">
            <v>0</v>
          </cell>
        </row>
        <row r="217">
          <cell r="Y217" t="str">
            <v>耐震</v>
          </cell>
          <cell r="Z217" t="str">
            <v>一般</v>
          </cell>
          <cell r="AA217" t="str">
            <v>一般</v>
          </cell>
          <cell r="AK217" t="e">
            <v>#REF!</v>
          </cell>
          <cell r="BT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 t="e">
            <v>#REF!</v>
          </cell>
          <cell r="EL217" t="e">
            <v>#REF!</v>
          </cell>
          <cell r="EM217" t="e">
            <v>#REF!</v>
          </cell>
          <cell r="EO217">
            <v>0</v>
          </cell>
          <cell r="EP217">
            <v>0</v>
          </cell>
          <cell r="EQ217">
            <v>0</v>
          </cell>
          <cell r="FA217">
            <v>0</v>
          </cell>
          <cell r="FB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L217">
            <v>0</v>
          </cell>
          <cell r="FO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1</v>
          </cell>
          <cell r="FV217">
            <v>0</v>
          </cell>
          <cell r="FW217">
            <v>0</v>
          </cell>
          <cell r="FX217" t="e">
            <v>#REF!</v>
          </cell>
          <cell r="FZ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 t="e">
            <v>#REF!</v>
          </cell>
          <cell r="GH217" t="e">
            <v>#REF!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 t="e">
            <v>#REF!</v>
          </cell>
          <cell r="GN217">
            <v>0</v>
          </cell>
          <cell r="GO217">
            <v>0</v>
          </cell>
          <cell r="GP217">
            <v>0</v>
          </cell>
        </row>
        <row r="218">
          <cell r="Y218" t="str">
            <v>A'</v>
          </cell>
          <cell r="Z218" t="str">
            <v>高規格</v>
          </cell>
          <cell r="AA218" t="str">
            <v>高規格</v>
          </cell>
          <cell r="AK218" t="e">
            <v>#REF!</v>
          </cell>
          <cell r="BT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1</v>
          </cell>
          <cell r="EF218">
            <v>0</v>
          </cell>
          <cell r="EG218">
            <v>1</v>
          </cell>
          <cell r="EH218">
            <v>0</v>
          </cell>
          <cell r="EI218">
            <v>0</v>
          </cell>
          <cell r="EJ218">
            <v>0</v>
          </cell>
          <cell r="EK218" t="e">
            <v>#REF!</v>
          </cell>
          <cell r="EL218" t="e">
            <v>#REF!</v>
          </cell>
          <cell r="EM218" t="e">
            <v>#REF!</v>
          </cell>
          <cell r="EO218">
            <v>0</v>
          </cell>
          <cell r="EP218">
            <v>1</v>
          </cell>
          <cell r="EQ218">
            <v>0</v>
          </cell>
          <cell r="FA218">
            <v>0</v>
          </cell>
          <cell r="FB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O218">
            <v>0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 t="e">
            <v>#REF!</v>
          </cell>
          <cell r="FZ218">
            <v>0</v>
          </cell>
          <cell r="GB218">
            <v>1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 t="e">
            <v>#REF!</v>
          </cell>
          <cell r="GH218" t="e">
            <v>#REF!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 t="e">
            <v>#REF!</v>
          </cell>
          <cell r="GN218">
            <v>0</v>
          </cell>
          <cell r="GO218">
            <v>0</v>
          </cell>
          <cell r="GP218">
            <v>0</v>
          </cell>
        </row>
        <row r="219">
          <cell r="Y219" t="str">
            <v>B</v>
          </cell>
          <cell r="Z219" t="str">
            <v>高規格</v>
          </cell>
          <cell r="AA219" t="str">
            <v>高規格</v>
          </cell>
          <cell r="AK219" t="e">
            <v>#REF!</v>
          </cell>
          <cell r="AL219" t="str">
            <v>圏央道</v>
          </cell>
          <cell r="BT219">
            <v>0</v>
          </cell>
          <cell r="DZ219">
            <v>1</v>
          </cell>
          <cell r="EA219">
            <v>1</v>
          </cell>
          <cell r="EB219">
            <v>0</v>
          </cell>
          <cell r="EC219">
            <v>0</v>
          </cell>
          <cell r="ED219">
            <v>1</v>
          </cell>
          <cell r="EF219">
            <v>0</v>
          </cell>
          <cell r="EG219">
            <v>1</v>
          </cell>
          <cell r="EH219">
            <v>1</v>
          </cell>
          <cell r="EI219">
            <v>1</v>
          </cell>
          <cell r="EJ219">
            <v>0</v>
          </cell>
          <cell r="EK219" t="e">
            <v>#REF!</v>
          </cell>
          <cell r="EL219" t="e">
            <v>#REF!</v>
          </cell>
          <cell r="EM219" t="e">
            <v>#REF!</v>
          </cell>
          <cell r="EO219">
            <v>0</v>
          </cell>
          <cell r="EP219">
            <v>0</v>
          </cell>
          <cell r="EQ219">
            <v>0</v>
          </cell>
          <cell r="FA219">
            <v>1</v>
          </cell>
          <cell r="FB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O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 t="e">
            <v>#REF!</v>
          </cell>
          <cell r="FZ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 t="e">
            <v>#REF!</v>
          </cell>
          <cell r="GH219" t="e">
            <v>#REF!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 t="e">
            <v>#REF!</v>
          </cell>
          <cell r="GN219">
            <v>0</v>
          </cell>
          <cell r="GO219">
            <v>0</v>
          </cell>
          <cell r="GP219">
            <v>0</v>
          </cell>
        </row>
        <row r="220">
          <cell r="Y220" t="str">
            <v>B</v>
          </cell>
          <cell r="Z220" t="str">
            <v>高規格</v>
          </cell>
          <cell r="AA220" t="str">
            <v>高規格</v>
          </cell>
          <cell r="AK220" t="e">
            <v>#REF!</v>
          </cell>
          <cell r="AL220" t="str">
            <v>圏央道</v>
          </cell>
          <cell r="BT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1</v>
          </cell>
          <cell r="EF220">
            <v>0</v>
          </cell>
          <cell r="EG220">
            <v>1</v>
          </cell>
          <cell r="EH220">
            <v>1</v>
          </cell>
          <cell r="EI220">
            <v>1</v>
          </cell>
          <cell r="EJ220">
            <v>0</v>
          </cell>
          <cell r="EK220" t="e">
            <v>#REF!</v>
          </cell>
          <cell r="EL220" t="e">
            <v>#REF!</v>
          </cell>
          <cell r="EM220" t="e">
            <v>#REF!</v>
          </cell>
          <cell r="EO220">
            <v>0</v>
          </cell>
          <cell r="EP220">
            <v>0</v>
          </cell>
          <cell r="EQ220">
            <v>0</v>
          </cell>
          <cell r="FA220">
            <v>0</v>
          </cell>
          <cell r="FB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O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 t="e">
            <v>#REF!</v>
          </cell>
          <cell r="FZ220">
            <v>0</v>
          </cell>
          <cell r="GB220">
            <v>1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 t="e">
            <v>#REF!</v>
          </cell>
          <cell r="GH220" t="e">
            <v>#REF!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 t="e">
            <v>#REF!</v>
          </cell>
          <cell r="GN220">
            <v>0</v>
          </cell>
          <cell r="GO220">
            <v>0</v>
          </cell>
          <cell r="GP220">
            <v>0</v>
          </cell>
        </row>
        <row r="221">
          <cell r="Y221" t="str">
            <v>B</v>
          </cell>
          <cell r="Z221" t="str">
            <v>高規格</v>
          </cell>
          <cell r="AA221" t="str">
            <v>高規格</v>
          </cell>
          <cell r="AK221" t="e">
            <v>#REF!</v>
          </cell>
          <cell r="AL221" t="str">
            <v>圏央道</v>
          </cell>
          <cell r="BT221">
            <v>0</v>
          </cell>
          <cell r="DZ221">
            <v>1</v>
          </cell>
          <cell r="EA221">
            <v>1</v>
          </cell>
          <cell r="EB221">
            <v>0</v>
          </cell>
          <cell r="EC221">
            <v>0</v>
          </cell>
          <cell r="ED221">
            <v>1</v>
          </cell>
          <cell r="EF221">
            <v>0</v>
          </cell>
          <cell r="EG221">
            <v>1</v>
          </cell>
          <cell r="EH221">
            <v>1</v>
          </cell>
          <cell r="EI221">
            <v>1</v>
          </cell>
          <cell r="EJ221">
            <v>0</v>
          </cell>
          <cell r="EK221" t="e">
            <v>#REF!</v>
          </cell>
          <cell r="EL221" t="e">
            <v>#REF!</v>
          </cell>
          <cell r="EM221" t="e">
            <v>#REF!</v>
          </cell>
          <cell r="EO221">
            <v>0</v>
          </cell>
          <cell r="EP221">
            <v>0</v>
          </cell>
          <cell r="EQ221">
            <v>0</v>
          </cell>
          <cell r="FA221">
            <v>1</v>
          </cell>
          <cell r="FB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O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 t="e">
            <v>#REF!</v>
          </cell>
          <cell r="FZ221">
            <v>0</v>
          </cell>
          <cell r="GB221">
            <v>1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 t="e">
            <v>#REF!</v>
          </cell>
          <cell r="GH221" t="e">
            <v>#REF!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 t="e">
            <v>#REF!</v>
          </cell>
          <cell r="GN221">
            <v>0</v>
          </cell>
          <cell r="GO221">
            <v>0</v>
          </cell>
          <cell r="GP221">
            <v>0</v>
          </cell>
        </row>
        <row r="222">
          <cell r="Y222" t="str">
            <v>B</v>
          </cell>
          <cell r="Z222" t="str">
            <v>高規格</v>
          </cell>
          <cell r="AA222" t="str">
            <v>高規格</v>
          </cell>
          <cell r="AK222" t="e">
            <v>#REF!</v>
          </cell>
          <cell r="AL222" t="str">
            <v>圏央道</v>
          </cell>
          <cell r="BT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1</v>
          </cell>
          <cell r="EF222">
            <v>0</v>
          </cell>
          <cell r="EG222">
            <v>1</v>
          </cell>
          <cell r="EH222">
            <v>1</v>
          </cell>
          <cell r="EI222">
            <v>1</v>
          </cell>
          <cell r="EJ222">
            <v>0</v>
          </cell>
          <cell r="EK222" t="e">
            <v>#REF!</v>
          </cell>
          <cell r="EL222" t="e">
            <v>#REF!</v>
          </cell>
          <cell r="EM222" t="e">
            <v>#REF!</v>
          </cell>
          <cell r="EO222">
            <v>0</v>
          </cell>
          <cell r="EP222">
            <v>0</v>
          </cell>
          <cell r="EQ222">
            <v>0</v>
          </cell>
          <cell r="FA222">
            <v>0</v>
          </cell>
          <cell r="FB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O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 t="e">
            <v>#REF!</v>
          </cell>
          <cell r="FZ222">
            <v>0</v>
          </cell>
          <cell r="GB222">
            <v>1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 t="e">
            <v>#REF!</v>
          </cell>
          <cell r="GH222" t="e">
            <v>#REF!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 t="e">
            <v>#REF!</v>
          </cell>
          <cell r="GN222">
            <v>0</v>
          </cell>
          <cell r="GO222">
            <v>0</v>
          </cell>
          <cell r="GP222">
            <v>0</v>
          </cell>
        </row>
        <row r="223">
          <cell r="Y223" t="str">
            <v>B</v>
          </cell>
          <cell r="Z223" t="str">
            <v>高規格</v>
          </cell>
          <cell r="AA223" t="str">
            <v>高規格</v>
          </cell>
          <cell r="AK223" t="e">
            <v>#REF!</v>
          </cell>
          <cell r="AL223" t="str">
            <v>圏央道</v>
          </cell>
          <cell r="BT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1</v>
          </cell>
          <cell r="EF223">
            <v>0</v>
          </cell>
          <cell r="EG223">
            <v>1</v>
          </cell>
          <cell r="EH223">
            <v>1</v>
          </cell>
          <cell r="EI223">
            <v>0</v>
          </cell>
          <cell r="EJ223">
            <v>0</v>
          </cell>
          <cell r="EK223" t="e">
            <v>#REF!</v>
          </cell>
          <cell r="EL223" t="e">
            <v>#REF!</v>
          </cell>
          <cell r="EM223" t="e">
            <v>#REF!</v>
          </cell>
          <cell r="EO223">
            <v>0</v>
          </cell>
          <cell r="EP223">
            <v>1</v>
          </cell>
          <cell r="EQ223">
            <v>1</v>
          </cell>
          <cell r="FA223">
            <v>0</v>
          </cell>
          <cell r="FB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O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 t="e">
            <v>#REF!</v>
          </cell>
          <cell r="FZ223">
            <v>0</v>
          </cell>
          <cell r="GB223">
            <v>1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 t="e">
            <v>#REF!</v>
          </cell>
          <cell r="GH223" t="e">
            <v>#REF!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 t="e">
            <v>#REF!</v>
          </cell>
          <cell r="GN223">
            <v>0</v>
          </cell>
          <cell r="GO223">
            <v>0</v>
          </cell>
          <cell r="GP223">
            <v>0</v>
          </cell>
        </row>
        <row r="224">
          <cell r="Y224" t="str">
            <v>B</v>
          </cell>
          <cell r="Z224" t="str">
            <v>高規格</v>
          </cell>
          <cell r="AA224" t="str">
            <v>一般</v>
          </cell>
          <cell r="AK224" t="e">
            <v>#REF!</v>
          </cell>
          <cell r="AL224" t="str">
            <v>東京外環</v>
          </cell>
          <cell r="BT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1</v>
          </cell>
          <cell r="EJ224">
            <v>0</v>
          </cell>
          <cell r="EK224" t="e">
            <v>#REF!</v>
          </cell>
          <cell r="EL224" t="e">
            <v>#REF!</v>
          </cell>
          <cell r="EM224" t="e">
            <v>#REF!</v>
          </cell>
          <cell r="EO224">
            <v>0</v>
          </cell>
          <cell r="EP224">
            <v>0</v>
          </cell>
          <cell r="EQ224">
            <v>0</v>
          </cell>
          <cell r="FA224">
            <v>0</v>
          </cell>
          <cell r="FB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O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 t="e">
            <v>#REF!</v>
          </cell>
          <cell r="FZ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1</v>
          </cell>
          <cell r="GG224" t="e">
            <v>#REF!</v>
          </cell>
          <cell r="GH224" t="e">
            <v>#REF!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 t="e">
            <v>#REF!</v>
          </cell>
          <cell r="GN224">
            <v>0</v>
          </cell>
          <cell r="GO224">
            <v>0</v>
          </cell>
          <cell r="GP224">
            <v>0</v>
          </cell>
        </row>
        <row r="225">
          <cell r="Y225" t="str">
            <v>B</v>
          </cell>
          <cell r="Z225" t="str">
            <v>高規格</v>
          </cell>
          <cell r="AA225" t="str">
            <v>一般</v>
          </cell>
          <cell r="AK225" t="e">
            <v>#REF!</v>
          </cell>
          <cell r="BT225">
            <v>0.1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1</v>
          </cell>
          <cell r="EJ225">
            <v>0</v>
          </cell>
          <cell r="EK225" t="e">
            <v>#REF!</v>
          </cell>
          <cell r="EL225" t="e">
            <v>#REF!</v>
          </cell>
          <cell r="EM225" t="e">
            <v>#REF!</v>
          </cell>
          <cell r="EO225">
            <v>0</v>
          </cell>
          <cell r="EP225">
            <v>0</v>
          </cell>
          <cell r="EQ225">
            <v>0</v>
          </cell>
          <cell r="FA225">
            <v>0</v>
          </cell>
          <cell r="FB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O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 t="e">
            <v>#REF!</v>
          </cell>
          <cell r="FZ225">
            <v>0</v>
          </cell>
          <cell r="GB225">
            <v>1</v>
          </cell>
          <cell r="GC225">
            <v>0</v>
          </cell>
          <cell r="GD225">
            <v>1</v>
          </cell>
          <cell r="GE225">
            <v>0</v>
          </cell>
          <cell r="GF225">
            <v>1</v>
          </cell>
          <cell r="GG225" t="e">
            <v>#REF!</v>
          </cell>
          <cell r="GH225" t="e">
            <v>#REF!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 t="e">
            <v>#REF!</v>
          </cell>
          <cell r="GN225">
            <v>0</v>
          </cell>
          <cell r="GO225">
            <v>0</v>
          </cell>
          <cell r="GP225">
            <v>0</v>
          </cell>
        </row>
        <row r="226">
          <cell r="Y226" t="str">
            <v>A'</v>
          </cell>
          <cell r="Z226" t="str">
            <v>高規格</v>
          </cell>
          <cell r="AA226" t="str">
            <v>一般</v>
          </cell>
          <cell r="AK226" t="e">
            <v>#REF!</v>
          </cell>
          <cell r="BT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 t="e">
            <v>#REF!</v>
          </cell>
          <cell r="EL226" t="e">
            <v>#REF!</v>
          </cell>
          <cell r="EM226" t="e">
            <v>#REF!</v>
          </cell>
          <cell r="EO226">
            <v>0</v>
          </cell>
          <cell r="EP226">
            <v>1</v>
          </cell>
          <cell r="EQ226">
            <v>0</v>
          </cell>
          <cell r="FA226">
            <v>0</v>
          </cell>
          <cell r="FB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L226">
            <v>0</v>
          </cell>
          <cell r="FO226">
            <v>0</v>
          </cell>
          <cell r="FQ226">
            <v>0</v>
          </cell>
          <cell r="FR226">
            <v>0</v>
          </cell>
          <cell r="FS226">
            <v>0</v>
          </cell>
          <cell r="FT226">
            <v>0</v>
          </cell>
          <cell r="FU226">
            <v>0</v>
          </cell>
          <cell r="FV226">
            <v>0</v>
          </cell>
          <cell r="FW226">
            <v>0</v>
          </cell>
          <cell r="FX226" t="e">
            <v>#REF!</v>
          </cell>
          <cell r="FZ226">
            <v>1</v>
          </cell>
          <cell r="GB226">
            <v>1</v>
          </cell>
          <cell r="GC226">
            <v>1</v>
          </cell>
          <cell r="GD226">
            <v>0</v>
          </cell>
          <cell r="GE226">
            <v>0</v>
          </cell>
          <cell r="GF226">
            <v>1</v>
          </cell>
          <cell r="GG226" t="e">
            <v>#REF!</v>
          </cell>
          <cell r="GH226" t="e">
            <v>#REF!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 t="e">
            <v>#REF!</v>
          </cell>
          <cell r="GN226">
            <v>0</v>
          </cell>
          <cell r="GO226">
            <v>0</v>
          </cell>
          <cell r="GP226">
            <v>0</v>
          </cell>
        </row>
        <row r="227">
          <cell r="Y227" t="str">
            <v>A'</v>
          </cell>
          <cell r="Z227" t="str">
            <v>高規格</v>
          </cell>
          <cell r="AA227" t="str">
            <v>一般</v>
          </cell>
          <cell r="AK227" t="e">
            <v>#REF!</v>
          </cell>
          <cell r="BI227">
            <v>1</v>
          </cell>
          <cell r="BT227">
            <v>0.28000000000000003</v>
          </cell>
          <cell r="DZ227">
            <v>1</v>
          </cell>
          <cell r="EA227">
            <v>1</v>
          </cell>
          <cell r="EB227">
            <v>0</v>
          </cell>
          <cell r="EC227">
            <v>0</v>
          </cell>
          <cell r="ED227">
            <v>0</v>
          </cell>
          <cell r="EF227">
            <v>0</v>
          </cell>
          <cell r="EG227">
            <v>1</v>
          </cell>
          <cell r="EH227">
            <v>0</v>
          </cell>
          <cell r="EI227">
            <v>1</v>
          </cell>
          <cell r="EJ227">
            <v>0</v>
          </cell>
          <cell r="EK227" t="e">
            <v>#REF!</v>
          </cell>
          <cell r="EL227" t="e">
            <v>#REF!</v>
          </cell>
          <cell r="EM227" t="e">
            <v>#REF!</v>
          </cell>
          <cell r="EO227">
            <v>0</v>
          </cell>
          <cell r="EP227">
            <v>0</v>
          </cell>
          <cell r="EQ227">
            <v>0</v>
          </cell>
          <cell r="FA227">
            <v>1</v>
          </cell>
          <cell r="FB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O227">
            <v>0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0</v>
          </cell>
          <cell r="FV227">
            <v>0</v>
          </cell>
          <cell r="FW227">
            <v>0</v>
          </cell>
          <cell r="FX227" t="e">
            <v>#REF!</v>
          </cell>
          <cell r="FZ227">
            <v>0</v>
          </cell>
          <cell r="GB227">
            <v>1</v>
          </cell>
          <cell r="GC227">
            <v>0</v>
          </cell>
          <cell r="GD227">
            <v>0</v>
          </cell>
          <cell r="GE227">
            <v>0</v>
          </cell>
          <cell r="GF227">
            <v>1</v>
          </cell>
          <cell r="GG227" t="e">
            <v>#REF!</v>
          </cell>
          <cell r="GH227" t="e">
            <v>#REF!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 t="e">
            <v>#REF!</v>
          </cell>
          <cell r="GN227">
            <v>0</v>
          </cell>
          <cell r="GO227">
            <v>0</v>
          </cell>
          <cell r="GP227">
            <v>0</v>
          </cell>
        </row>
        <row r="228">
          <cell r="Y228" t="str">
            <v>A'</v>
          </cell>
          <cell r="Z228" t="str">
            <v>高規格</v>
          </cell>
          <cell r="AA228" t="str">
            <v>一般</v>
          </cell>
          <cell r="AK228" t="e">
            <v>#REF!</v>
          </cell>
          <cell r="BI228">
            <v>1</v>
          </cell>
          <cell r="BT228">
            <v>0.28000000000000003</v>
          </cell>
          <cell r="DZ228">
            <v>1</v>
          </cell>
          <cell r="EA228">
            <v>0</v>
          </cell>
          <cell r="EB228">
            <v>1</v>
          </cell>
          <cell r="EC228">
            <v>0</v>
          </cell>
          <cell r="ED228">
            <v>0</v>
          </cell>
          <cell r="EF228">
            <v>0</v>
          </cell>
          <cell r="EG228">
            <v>1</v>
          </cell>
          <cell r="EH228">
            <v>0</v>
          </cell>
          <cell r="EI228">
            <v>0</v>
          </cell>
          <cell r="EJ228">
            <v>0</v>
          </cell>
          <cell r="EK228" t="e">
            <v>#REF!</v>
          </cell>
          <cell r="EL228" t="e">
            <v>#REF!</v>
          </cell>
          <cell r="EM228" t="e">
            <v>#REF!</v>
          </cell>
          <cell r="EO228">
            <v>0</v>
          </cell>
          <cell r="EP228">
            <v>1</v>
          </cell>
          <cell r="EQ228">
            <v>0</v>
          </cell>
          <cell r="FA228">
            <v>1</v>
          </cell>
          <cell r="FB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O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0</v>
          </cell>
          <cell r="FV228">
            <v>0</v>
          </cell>
          <cell r="FW228">
            <v>0</v>
          </cell>
          <cell r="FX228" t="e">
            <v>#REF!</v>
          </cell>
          <cell r="FZ228">
            <v>1</v>
          </cell>
          <cell r="GB228">
            <v>1</v>
          </cell>
          <cell r="GC228">
            <v>1</v>
          </cell>
          <cell r="GD228">
            <v>0</v>
          </cell>
          <cell r="GE228">
            <v>1</v>
          </cell>
          <cell r="GF228">
            <v>1</v>
          </cell>
          <cell r="GG228" t="e">
            <v>#REF!</v>
          </cell>
          <cell r="GH228" t="e">
            <v>#REF!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 t="e">
            <v>#REF!</v>
          </cell>
          <cell r="GN228">
            <v>0</v>
          </cell>
          <cell r="GO228">
            <v>0</v>
          </cell>
          <cell r="GP228">
            <v>0</v>
          </cell>
        </row>
        <row r="229">
          <cell r="Y229" t="str">
            <v>A'</v>
          </cell>
          <cell r="Z229" t="str">
            <v>高規格</v>
          </cell>
          <cell r="AA229" t="str">
            <v>一般</v>
          </cell>
          <cell r="AK229" t="e">
            <v>#REF!</v>
          </cell>
          <cell r="BI229">
            <v>1</v>
          </cell>
          <cell r="BT229">
            <v>0.28000000000000003</v>
          </cell>
          <cell r="DZ229">
            <v>1</v>
          </cell>
          <cell r="EA229">
            <v>0</v>
          </cell>
          <cell r="EB229">
            <v>1</v>
          </cell>
          <cell r="EC229">
            <v>0</v>
          </cell>
          <cell r="ED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1</v>
          </cell>
          <cell r="EJ229">
            <v>0</v>
          </cell>
          <cell r="EK229" t="e">
            <v>#REF!</v>
          </cell>
          <cell r="EL229" t="e">
            <v>#REF!</v>
          </cell>
          <cell r="EM229" t="e">
            <v>#REF!</v>
          </cell>
          <cell r="EO229">
            <v>0</v>
          </cell>
          <cell r="EP229">
            <v>0</v>
          </cell>
          <cell r="EQ229">
            <v>0</v>
          </cell>
          <cell r="FA229">
            <v>1</v>
          </cell>
          <cell r="FB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O229">
            <v>0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0</v>
          </cell>
          <cell r="FV229">
            <v>0</v>
          </cell>
          <cell r="FW229">
            <v>0</v>
          </cell>
          <cell r="FX229" t="e">
            <v>#REF!</v>
          </cell>
          <cell r="FZ229">
            <v>1</v>
          </cell>
          <cell r="GB229">
            <v>0</v>
          </cell>
          <cell r="GC229">
            <v>1</v>
          </cell>
          <cell r="GD229">
            <v>0</v>
          </cell>
          <cell r="GE229">
            <v>0</v>
          </cell>
          <cell r="GF229">
            <v>1</v>
          </cell>
          <cell r="GG229" t="e">
            <v>#REF!</v>
          </cell>
          <cell r="GH229" t="e">
            <v>#REF!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 t="e">
            <v>#REF!</v>
          </cell>
          <cell r="GN229">
            <v>0</v>
          </cell>
          <cell r="GO229">
            <v>0</v>
          </cell>
          <cell r="GP229">
            <v>0</v>
          </cell>
        </row>
        <row r="230">
          <cell r="Y230" t="str">
            <v>A'</v>
          </cell>
          <cell r="Z230" t="str">
            <v>高規格</v>
          </cell>
          <cell r="AA230" t="str">
            <v>一般</v>
          </cell>
          <cell r="AK230" t="e">
            <v>#REF!</v>
          </cell>
          <cell r="BI230">
            <v>1</v>
          </cell>
          <cell r="BT230">
            <v>0.28000000000000003</v>
          </cell>
          <cell r="DZ230">
            <v>1</v>
          </cell>
          <cell r="EA230">
            <v>0</v>
          </cell>
          <cell r="EB230">
            <v>1</v>
          </cell>
          <cell r="EC230">
            <v>0</v>
          </cell>
          <cell r="ED230">
            <v>0</v>
          </cell>
          <cell r="EF230">
            <v>0</v>
          </cell>
          <cell r="EG230">
            <v>1</v>
          </cell>
          <cell r="EH230">
            <v>0</v>
          </cell>
          <cell r="EI230">
            <v>1</v>
          </cell>
          <cell r="EJ230">
            <v>0</v>
          </cell>
          <cell r="EK230" t="e">
            <v>#REF!</v>
          </cell>
          <cell r="EL230" t="e">
            <v>#REF!</v>
          </cell>
          <cell r="EM230" t="e">
            <v>#REF!</v>
          </cell>
          <cell r="EO230">
            <v>0</v>
          </cell>
          <cell r="EP230">
            <v>0</v>
          </cell>
          <cell r="EQ230">
            <v>0</v>
          </cell>
          <cell r="FA230">
            <v>1</v>
          </cell>
          <cell r="FB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O230">
            <v>0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 t="e">
            <v>#REF!</v>
          </cell>
          <cell r="FZ230">
            <v>1</v>
          </cell>
          <cell r="GB230">
            <v>0</v>
          </cell>
          <cell r="GC230">
            <v>1</v>
          </cell>
          <cell r="GD230">
            <v>0</v>
          </cell>
          <cell r="GE230">
            <v>0</v>
          </cell>
          <cell r="GF230">
            <v>1</v>
          </cell>
          <cell r="GG230" t="e">
            <v>#REF!</v>
          </cell>
          <cell r="GH230" t="e">
            <v>#REF!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 t="e">
            <v>#REF!</v>
          </cell>
          <cell r="GN230">
            <v>0</v>
          </cell>
          <cell r="GO230">
            <v>0</v>
          </cell>
          <cell r="GP230">
            <v>0</v>
          </cell>
        </row>
        <row r="231">
          <cell r="Y231" t="str">
            <v>A'</v>
          </cell>
          <cell r="Z231" t="str">
            <v>高規格</v>
          </cell>
          <cell r="AA231" t="str">
            <v>一般</v>
          </cell>
          <cell r="AK231" t="e">
            <v>#REF!</v>
          </cell>
          <cell r="BI231">
            <v>1</v>
          </cell>
          <cell r="BT231">
            <v>0.23</v>
          </cell>
          <cell r="DZ231">
            <v>1</v>
          </cell>
          <cell r="EA231">
            <v>1</v>
          </cell>
          <cell r="EB231">
            <v>0</v>
          </cell>
          <cell r="EC231">
            <v>0</v>
          </cell>
          <cell r="ED231">
            <v>0</v>
          </cell>
          <cell r="EF231">
            <v>0</v>
          </cell>
          <cell r="EG231">
            <v>1</v>
          </cell>
          <cell r="EH231">
            <v>0</v>
          </cell>
          <cell r="EI231">
            <v>1</v>
          </cell>
          <cell r="EJ231">
            <v>0</v>
          </cell>
          <cell r="EK231" t="e">
            <v>#REF!</v>
          </cell>
          <cell r="EL231" t="e">
            <v>#REF!</v>
          </cell>
          <cell r="EM231" t="e">
            <v>#REF!</v>
          </cell>
          <cell r="EO231">
            <v>0</v>
          </cell>
          <cell r="EP231">
            <v>0</v>
          </cell>
          <cell r="EQ231">
            <v>0</v>
          </cell>
          <cell r="FA231">
            <v>1</v>
          </cell>
          <cell r="FB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O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 t="e">
            <v>#REF!</v>
          </cell>
          <cell r="FZ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 t="e">
            <v>#REF!</v>
          </cell>
          <cell r="GH231" t="e">
            <v>#REF!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 t="e">
            <v>#REF!</v>
          </cell>
          <cell r="GN231">
            <v>0</v>
          </cell>
          <cell r="GO231">
            <v>0</v>
          </cell>
          <cell r="GP231">
            <v>0</v>
          </cell>
        </row>
        <row r="232">
          <cell r="Y232" t="str">
            <v>地二</v>
          </cell>
          <cell r="Z232" t="str">
            <v>地高</v>
          </cell>
          <cell r="AA232" t="str">
            <v>地高</v>
          </cell>
          <cell r="AK232" t="e">
            <v>#REF!</v>
          </cell>
          <cell r="BI232">
            <v>2</v>
          </cell>
          <cell r="BT232">
            <v>0.16</v>
          </cell>
          <cell r="DZ232">
            <v>1</v>
          </cell>
          <cell r="EA232">
            <v>1</v>
          </cell>
          <cell r="EB232">
            <v>0</v>
          </cell>
          <cell r="EC232">
            <v>0</v>
          </cell>
          <cell r="ED232">
            <v>0</v>
          </cell>
          <cell r="EF232">
            <v>0</v>
          </cell>
          <cell r="EG232">
            <v>1</v>
          </cell>
          <cell r="EH232">
            <v>0</v>
          </cell>
          <cell r="EI232">
            <v>1</v>
          </cell>
          <cell r="EJ232">
            <v>0</v>
          </cell>
          <cell r="EK232" t="e">
            <v>#REF!</v>
          </cell>
          <cell r="EL232" t="e">
            <v>#REF!</v>
          </cell>
          <cell r="EM232" t="e">
            <v>#REF!</v>
          </cell>
          <cell r="EO232">
            <v>0</v>
          </cell>
          <cell r="EP232">
            <v>0</v>
          </cell>
          <cell r="EQ232">
            <v>0</v>
          </cell>
          <cell r="FA232">
            <v>1</v>
          </cell>
          <cell r="FB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2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O232">
            <v>0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 t="e">
            <v>#REF!</v>
          </cell>
          <cell r="FZ232">
            <v>0</v>
          </cell>
          <cell r="GB232">
            <v>1</v>
          </cell>
          <cell r="GC232">
            <v>0</v>
          </cell>
          <cell r="GD232">
            <v>0</v>
          </cell>
          <cell r="GE232">
            <v>0</v>
          </cell>
          <cell r="GF232">
            <v>1</v>
          </cell>
          <cell r="GG232" t="e">
            <v>#REF!</v>
          </cell>
          <cell r="GH232" t="e">
            <v>#REF!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 t="e">
            <v>#REF!</v>
          </cell>
          <cell r="GN232">
            <v>0</v>
          </cell>
          <cell r="GO232">
            <v>0</v>
          </cell>
          <cell r="GP232">
            <v>0</v>
          </cell>
        </row>
        <row r="233">
          <cell r="Y233" t="str">
            <v>二次</v>
          </cell>
          <cell r="Z233" t="str">
            <v>一般</v>
          </cell>
          <cell r="AA233" t="str">
            <v>一般</v>
          </cell>
          <cell r="AK233" t="e">
            <v>#REF!</v>
          </cell>
          <cell r="BI233">
            <v>2</v>
          </cell>
          <cell r="BT233">
            <v>0.44</v>
          </cell>
          <cell r="DZ233">
            <v>1</v>
          </cell>
          <cell r="EA233">
            <v>0</v>
          </cell>
          <cell r="EB233">
            <v>1</v>
          </cell>
          <cell r="EC233">
            <v>0</v>
          </cell>
          <cell r="ED233">
            <v>0</v>
          </cell>
          <cell r="EF233">
            <v>0</v>
          </cell>
          <cell r="EG233">
            <v>1</v>
          </cell>
          <cell r="EH233">
            <v>0</v>
          </cell>
          <cell r="EI233">
            <v>0</v>
          </cell>
          <cell r="EJ233">
            <v>0</v>
          </cell>
          <cell r="EK233" t="e">
            <v>#REF!</v>
          </cell>
          <cell r="EL233" t="e">
            <v>#REF!</v>
          </cell>
          <cell r="EM233" t="e">
            <v>#REF!</v>
          </cell>
          <cell r="EO233">
            <v>0</v>
          </cell>
          <cell r="EP233">
            <v>0</v>
          </cell>
          <cell r="EQ233">
            <v>0</v>
          </cell>
          <cell r="FA233">
            <v>1</v>
          </cell>
          <cell r="FB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1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O233">
            <v>0</v>
          </cell>
          <cell r="FQ233">
            <v>1</v>
          </cell>
          <cell r="FR233">
            <v>1</v>
          </cell>
          <cell r="FS233">
            <v>0</v>
          </cell>
          <cell r="FT233">
            <v>0</v>
          </cell>
          <cell r="FU233">
            <v>0</v>
          </cell>
          <cell r="FV233">
            <v>1</v>
          </cell>
          <cell r="FW233">
            <v>0</v>
          </cell>
          <cell r="FX233" t="e">
            <v>#REF!</v>
          </cell>
          <cell r="FZ233">
            <v>1</v>
          </cell>
          <cell r="GB233">
            <v>0</v>
          </cell>
          <cell r="GC233">
            <v>1</v>
          </cell>
          <cell r="GD233">
            <v>0</v>
          </cell>
          <cell r="GE233">
            <v>0</v>
          </cell>
          <cell r="GF233">
            <v>1</v>
          </cell>
          <cell r="GG233" t="e">
            <v>#REF!</v>
          </cell>
          <cell r="GH233" t="e">
            <v>#REF!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 t="e">
            <v>#REF!</v>
          </cell>
          <cell r="GN233">
            <v>0</v>
          </cell>
          <cell r="GO233">
            <v>0</v>
          </cell>
          <cell r="GP233">
            <v>0</v>
          </cell>
        </row>
        <row r="234">
          <cell r="Y234" t="str">
            <v>沿環従来</v>
          </cell>
          <cell r="Z234" t="str">
            <v>一般</v>
          </cell>
          <cell r="AA234" t="str">
            <v>一般</v>
          </cell>
          <cell r="AK234" t="e">
            <v>#REF!</v>
          </cell>
          <cell r="BT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 t="e">
            <v>#REF!</v>
          </cell>
          <cell r="EL234" t="e">
            <v>#REF!</v>
          </cell>
          <cell r="EM234" t="e">
            <v>#REF!</v>
          </cell>
          <cell r="EO234">
            <v>0</v>
          </cell>
          <cell r="EP234">
            <v>0</v>
          </cell>
          <cell r="EQ234">
            <v>0</v>
          </cell>
          <cell r="FA234">
            <v>0</v>
          </cell>
          <cell r="FB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O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 t="e">
            <v>#REF!</v>
          </cell>
          <cell r="FZ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 t="e">
            <v>#REF!</v>
          </cell>
          <cell r="GH234" t="e">
            <v>#REF!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 t="e">
            <v>#REF!</v>
          </cell>
          <cell r="GN234">
            <v>0</v>
          </cell>
          <cell r="GO234">
            <v>0</v>
          </cell>
          <cell r="GP234">
            <v>0</v>
          </cell>
        </row>
        <row r="235">
          <cell r="Y235" t="str">
            <v>沿環従来</v>
          </cell>
          <cell r="Z235" t="str">
            <v>一般</v>
          </cell>
          <cell r="AA235" t="str">
            <v>一般</v>
          </cell>
          <cell r="AK235" t="e">
            <v>#REF!</v>
          </cell>
          <cell r="BT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</v>
          </cell>
          <cell r="EJ235">
            <v>0</v>
          </cell>
          <cell r="EK235" t="e">
            <v>#REF!</v>
          </cell>
          <cell r="EL235" t="e">
            <v>#REF!</v>
          </cell>
          <cell r="EM235" t="e">
            <v>#REF!</v>
          </cell>
          <cell r="EO235">
            <v>0</v>
          </cell>
          <cell r="EP235">
            <v>0</v>
          </cell>
          <cell r="EQ235">
            <v>0</v>
          </cell>
          <cell r="FA235">
            <v>0</v>
          </cell>
          <cell r="FB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O235">
            <v>0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 t="e">
            <v>#REF!</v>
          </cell>
          <cell r="FZ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 t="e">
            <v>#REF!</v>
          </cell>
          <cell r="GH235" t="e">
            <v>#REF!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 t="e">
            <v>#REF!</v>
          </cell>
          <cell r="GN235">
            <v>0</v>
          </cell>
          <cell r="GO235">
            <v>0</v>
          </cell>
          <cell r="GP235">
            <v>0</v>
          </cell>
        </row>
        <row r="236">
          <cell r="Y236" t="str">
            <v>沿環従来</v>
          </cell>
          <cell r="Z236" t="str">
            <v>一般</v>
          </cell>
          <cell r="AA236" t="str">
            <v>一般</v>
          </cell>
          <cell r="AK236" t="e">
            <v>#REF!</v>
          </cell>
          <cell r="BT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 t="e">
            <v>#REF!</v>
          </cell>
          <cell r="EL236" t="e">
            <v>#REF!</v>
          </cell>
          <cell r="EM236" t="e">
            <v>#REF!</v>
          </cell>
          <cell r="EO236">
            <v>0</v>
          </cell>
          <cell r="EP236">
            <v>0</v>
          </cell>
          <cell r="EQ236">
            <v>0</v>
          </cell>
          <cell r="FA236">
            <v>0</v>
          </cell>
          <cell r="FB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L236">
            <v>0</v>
          </cell>
          <cell r="FO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 t="e">
            <v>#REF!</v>
          </cell>
          <cell r="FZ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 t="e">
            <v>#REF!</v>
          </cell>
          <cell r="GH236" t="e">
            <v>#REF!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 t="e">
            <v>#REF!</v>
          </cell>
          <cell r="GN236">
            <v>0</v>
          </cell>
          <cell r="GO236">
            <v>0</v>
          </cell>
          <cell r="GP236">
            <v>0</v>
          </cell>
        </row>
        <row r="237">
          <cell r="Y237" t="str">
            <v>二次</v>
          </cell>
          <cell r="Z237" t="str">
            <v>一般</v>
          </cell>
          <cell r="AA237" t="str">
            <v>一般</v>
          </cell>
          <cell r="AK237" t="e">
            <v>#REF!</v>
          </cell>
          <cell r="BT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0</v>
          </cell>
          <cell r="EK237" t="e">
            <v>#REF!</v>
          </cell>
          <cell r="EL237" t="e">
            <v>#REF!</v>
          </cell>
          <cell r="EM237" t="e">
            <v>#REF!</v>
          </cell>
          <cell r="EO237">
            <v>0</v>
          </cell>
          <cell r="EP237">
            <v>0</v>
          </cell>
          <cell r="EQ237">
            <v>0</v>
          </cell>
          <cell r="FA237">
            <v>0</v>
          </cell>
          <cell r="FB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O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 t="e">
            <v>#REF!</v>
          </cell>
          <cell r="FZ237">
            <v>0</v>
          </cell>
          <cell r="GB237">
            <v>1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 t="e">
            <v>#REF!</v>
          </cell>
          <cell r="GH237" t="e">
            <v>#REF!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 t="e">
            <v>#REF!</v>
          </cell>
          <cell r="GN237">
            <v>0</v>
          </cell>
          <cell r="GO237">
            <v>0</v>
          </cell>
          <cell r="GP237">
            <v>0</v>
          </cell>
        </row>
        <row r="238">
          <cell r="Y238" t="str">
            <v>二次</v>
          </cell>
          <cell r="Z238" t="str">
            <v>一般</v>
          </cell>
          <cell r="AA238" t="str">
            <v>一般</v>
          </cell>
          <cell r="AK238" t="e">
            <v>#REF!</v>
          </cell>
          <cell r="BT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1</v>
          </cell>
          <cell r="EJ238">
            <v>0</v>
          </cell>
          <cell r="EK238" t="e">
            <v>#REF!</v>
          </cell>
          <cell r="EL238" t="e">
            <v>#REF!</v>
          </cell>
          <cell r="EM238" t="e">
            <v>#REF!</v>
          </cell>
          <cell r="EO238">
            <v>0</v>
          </cell>
          <cell r="EP238">
            <v>0</v>
          </cell>
          <cell r="EQ238">
            <v>0</v>
          </cell>
          <cell r="FA238">
            <v>0</v>
          </cell>
          <cell r="FB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O238">
            <v>0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 t="e">
            <v>#REF!</v>
          </cell>
          <cell r="FZ238">
            <v>1</v>
          </cell>
          <cell r="GB238">
            <v>1</v>
          </cell>
          <cell r="GC238">
            <v>1</v>
          </cell>
          <cell r="GD238">
            <v>0</v>
          </cell>
          <cell r="GE238">
            <v>0</v>
          </cell>
          <cell r="GF238">
            <v>0</v>
          </cell>
          <cell r="GG238" t="e">
            <v>#REF!</v>
          </cell>
          <cell r="GH238" t="e">
            <v>#REF!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 t="e">
            <v>#REF!</v>
          </cell>
          <cell r="GN238">
            <v>0</v>
          </cell>
          <cell r="GO238">
            <v>0</v>
          </cell>
          <cell r="GP238">
            <v>0</v>
          </cell>
        </row>
        <row r="239">
          <cell r="Y239" t="str">
            <v>B</v>
          </cell>
          <cell r="Z239" t="str">
            <v>高規格</v>
          </cell>
          <cell r="AA239" t="str">
            <v>高規格</v>
          </cell>
          <cell r="AK239" t="e">
            <v>#REF!</v>
          </cell>
          <cell r="AL239" t="str">
            <v>圏央道</v>
          </cell>
          <cell r="BT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F239">
            <v>0</v>
          </cell>
          <cell r="EG239">
            <v>1</v>
          </cell>
          <cell r="EH239">
            <v>1</v>
          </cell>
          <cell r="EI239">
            <v>1</v>
          </cell>
          <cell r="EJ239">
            <v>0</v>
          </cell>
          <cell r="EK239" t="e">
            <v>#REF!</v>
          </cell>
          <cell r="EL239" t="e">
            <v>#REF!</v>
          </cell>
          <cell r="EM239" t="e">
            <v>#REF!</v>
          </cell>
          <cell r="EO239">
            <v>0</v>
          </cell>
          <cell r="EP239">
            <v>0</v>
          </cell>
          <cell r="EQ239">
            <v>0</v>
          </cell>
          <cell r="FA239">
            <v>0</v>
          </cell>
          <cell r="FB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O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 t="e">
            <v>#REF!</v>
          </cell>
          <cell r="FZ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 t="e">
            <v>#REF!</v>
          </cell>
          <cell r="GH239" t="e">
            <v>#REF!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 t="e">
            <v>#REF!</v>
          </cell>
          <cell r="GN239">
            <v>0</v>
          </cell>
          <cell r="GO239">
            <v>0</v>
          </cell>
          <cell r="GP239">
            <v>0</v>
          </cell>
        </row>
        <row r="240">
          <cell r="Y240" t="str">
            <v>B</v>
          </cell>
          <cell r="Z240" t="str">
            <v>高規格</v>
          </cell>
          <cell r="AA240" t="str">
            <v>高規格</v>
          </cell>
          <cell r="AK240" t="e">
            <v>#REF!</v>
          </cell>
          <cell r="AL240" t="str">
            <v>圏央道</v>
          </cell>
          <cell r="BT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1</v>
          </cell>
          <cell r="EF240">
            <v>0</v>
          </cell>
          <cell r="EG240">
            <v>1</v>
          </cell>
          <cell r="EH240">
            <v>1</v>
          </cell>
          <cell r="EI240">
            <v>1</v>
          </cell>
          <cell r="EJ240">
            <v>0</v>
          </cell>
          <cell r="EK240" t="e">
            <v>#REF!</v>
          </cell>
          <cell r="EL240" t="e">
            <v>#REF!</v>
          </cell>
          <cell r="EM240" t="e">
            <v>#REF!</v>
          </cell>
          <cell r="EO240">
            <v>0</v>
          </cell>
          <cell r="EP240">
            <v>0</v>
          </cell>
          <cell r="EQ240">
            <v>0</v>
          </cell>
          <cell r="FA240">
            <v>0</v>
          </cell>
          <cell r="FB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L240">
            <v>0</v>
          </cell>
          <cell r="FO240">
            <v>0</v>
          </cell>
          <cell r="FQ240">
            <v>0</v>
          </cell>
          <cell r="FR240">
            <v>0</v>
          </cell>
          <cell r="FS240">
            <v>0</v>
          </cell>
          <cell r="FT240">
            <v>0</v>
          </cell>
          <cell r="FU240">
            <v>0</v>
          </cell>
          <cell r="FV240">
            <v>0</v>
          </cell>
          <cell r="FW240">
            <v>0</v>
          </cell>
          <cell r="FX240" t="e">
            <v>#REF!</v>
          </cell>
          <cell r="FZ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 t="e">
            <v>#REF!</v>
          </cell>
          <cell r="GH240" t="e">
            <v>#REF!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 t="e">
            <v>#REF!</v>
          </cell>
          <cell r="GN240">
            <v>0</v>
          </cell>
          <cell r="GO240">
            <v>0</v>
          </cell>
          <cell r="GP240">
            <v>0</v>
          </cell>
        </row>
        <row r="241">
          <cell r="Y241" t="str">
            <v>B</v>
          </cell>
          <cell r="Z241" t="str">
            <v>高規格</v>
          </cell>
          <cell r="AA241" t="str">
            <v>一般</v>
          </cell>
          <cell r="AK241" t="e">
            <v>#REF!</v>
          </cell>
          <cell r="AL241" t="str">
            <v>東京外環</v>
          </cell>
          <cell r="BT241">
            <v>0.15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1</v>
          </cell>
          <cell r="EJ241">
            <v>0</v>
          </cell>
          <cell r="EK241" t="e">
            <v>#REF!</v>
          </cell>
          <cell r="EL241" t="e">
            <v>#REF!</v>
          </cell>
          <cell r="EM241" t="e">
            <v>#REF!</v>
          </cell>
          <cell r="EO241">
            <v>0</v>
          </cell>
          <cell r="EP241">
            <v>0</v>
          </cell>
          <cell r="EQ241">
            <v>0</v>
          </cell>
          <cell r="FA241">
            <v>0</v>
          </cell>
          <cell r="FB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O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 t="e">
            <v>#REF!</v>
          </cell>
          <cell r="FZ241">
            <v>0</v>
          </cell>
          <cell r="GB241">
            <v>0</v>
          </cell>
          <cell r="GC241">
            <v>0</v>
          </cell>
          <cell r="GD241">
            <v>1</v>
          </cell>
          <cell r="GE241">
            <v>0</v>
          </cell>
          <cell r="GF241">
            <v>1</v>
          </cell>
          <cell r="GG241" t="e">
            <v>#REF!</v>
          </cell>
          <cell r="GH241" t="e">
            <v>#REF!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 t="e">
            <v>#REF!</v>
          </cell>
          <cell r="GN241">
            <v>0</v>
          </cell>
          <cell r="GO241">
            <v>0</v>
          </cell>
          <cell r="GP241">
            <v>0</v>
          </cell>
        </row>
        <row r="242">
          <cell r="Y242" t="str">
            <v>直轄高速</v>
          </cell>
          <cell r="Z242" t="str">
            <v>高規格</v>
          </cell>
          <cell r="AA242" t="str">
            <v>高規格</v>
          </cell>
          <cell r="AK242" t="e">
            <v>#REF!</v>
          </cell>
          <cell r="AL242" t="str">
            <v>東京外環</v>
          </cell>
          <cell r="BT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1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 t="e">
            <v>#REF!</v>
          </cell>
          <cell r="EL242" t="e">
            <v>#REF!</v>
          </cell>
          <cell r="EM242" t="e">
            <v>#REF!</v>
          </cell>
          <cell r="EO242">
            <v>0</v>
          </cell>
          <cell r="EP242">
            <v>0</v>
          </cell>
          <cell r="EQ242">
            <v>1</v>
          </cell>
          <cell r="FA242">
            <v>0</v>
          </cell>
          <cell r="FB242">
            <v>0</v>
          </cell>
          <cell r="FD242">
            <v>0</v>
          </cell>
          <cell r="FE242">
            <v>1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O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 t="e">
            <v>#REF!</v>
          </cell>
          <cell r="FZ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 t="e">
            <v>#REF!</v>
          </cell>
          <cell r="GH242" t="e">
            <v>#REF!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 t="e">
            <v>#REF!</v>
          </cell>
          <cell r="GN242">
            <v>0</v>
          </cell>
          <cell r="GO242">
            <v>0</v>
          </cell>
          <cell r="GP242">
            <v>0</v>
          </cell>
        </row>
        <row r="243">
          <cell r="Y243" t="str">
            <v>B</v>
          </cell>
          <cell r="Z243" t="str">
            <v>高規格</v>
          </cell>
          <cell r="AA243" t="str">
            <v>一般</v>
          </cell>
          <cell r="AK243" t="e">
            <v>#REF!</v>
          </cell>
          <cell r="BT243">
            <v>0.1</v>
          </cell>
          <cell r="DZ243">
            <v>1</v>
          </cell>
          <cell r="EA243">
            <v>1</v>
          </cell>
          <cell r="EB243">
            <v>1</v>
          </cell>
          <cell r="EC243">
            <v>0</v>
          </cell>
          <cell r="ED243">
            <v>0</v>
          </cell>
          <cell r="EF243">
            <v>0</v>
          </cell>
          <cell r="EG243">
            <v>1</v>
          </cell>
          <cell r="EH243">
            <v>1</v>
          </cell>
          <cell r="EI243">
            <v>0</v>
          </cell>
          <cell r="EJ243">
            <v>0</v>
          </cell>
          <cell r="EK243" t="e">
            <v>#REF!</v>
          </cell>
          <cell r="EL243" t="e">
            <v>#REF!</v>
          </cell>
          <cell r="EM243" t="e">
            <v>#REF!</v>
          </cell>
          <cell r="EO243">
            <v>0</v>
          </cell>
          <cell r="EP243">
            <v>1</v>
          </cell>
          <cell r="EQ243">
            <v>0</v>
          </cell>
          <cell r="FA243">
            <v>1</v>
          </cell>
          <cell r="FB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O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 t="e">
            <v>#REF!</v>
          </cell>
          <cell r="FZ243">
            <v>0</v>
          </cell>
          <cell r="GB243">
            <v>1</v>
          </cell>
          <cell r="GC243">
            <v>0</v>
          </cell>
          <cell r="GD243">
            <v>1</v>
          </cell>
          <cell r="GE243">
            <v>0</v>
          </cell>
          <cell r="GF243">
            <v>1</v>
          </cell>
          <cell r="GG243" t="e">
            <v>#REF!</v>
          </cell>
          <cell r="GH243" t="e">
            <v>#REF!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 t="e">
            <v>#REF!</v>
          </cell>
          <cell r="GN243">
            <v>0</v>
          </cell>
          <cell r="GO243">
            <v>0</v>
          </cell>
          <cell r="GP243">
            <v>0</v>
          </cell>
        </row>
        <row r="244">
          <cell r="Y244" t="str">
            <v>B</v>
          </cell>
          <cell r="Z244" t="str">
            <v>高規格</v>
          </cell>
          <cell r="AA244" t="str">
            <v>一般</v>
          </cell>
          <cell r="AK244" t="e">
            <v>#REF!</v>
          </cell>
          <cell r="AL244" t="str">
            <v>圏央道（ｽﾓｰﾙ）</v>
          </cell>
          <cell r="BI244">
            <v>2</v>
          </cell>
          <cell r="BT244">
            <v>0.32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1</v>
          </cell>
          <cell r="EJ244">
            <v>0</v>
          </cell>
          <cell r="EK244" t="e">
            <v>#REF!</v>
          </cell>
          <cell r="EL244" t="e">
            <v>#REF!</v>
          </cell>
          <cell r="EM244" t="e">
            <v>#REF!</v>
          </cell>
          <cell r="EO244">
            <v>0</v>
          </cell>
          <cell r="EP244">
            <v>0</v>
          </cell>
          <cell r="EQ244">
            <v>0</v>
          </cell>
          <cell r="FA244">
            <v>0</v>
          </cell>
          <cell r="FB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L244">
            <v>0</v>
          </cell>
          <cell r="FO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 t="e">
            <v>#REF!</v>
          </cell>
          <cell r="FZ244">
            <v>0</v>
          </cell>
          <cell r="GB244">
            <v>1</v>
          </cell>
          <cell r="GC244">
            <v>0</v>
          </cell>
          <cell r="GD244">
            <v>0</v>
          </cell>
          <cell r="GE244">
            <v>0</v>
          </cell>
          <cell r="GF244">
            <v>1</v>
          </cell>
          <cell r="GG244" t="e">
            <v>#REF!</v>
          </cell>
          <cell r="GH244" t="e">
            <v>#REF!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 t="e">
            <v>#REF!</v>
          </cell>
          <cell r="GN244">
            <v>0</v>
          </cell>
          <cell r="GO244">
            <v>0</v>
          </cell>
          <cell r="GP244">
            <v>0</v>
          </cell>
        </row>
        <row r="245">
          <cell r="Y245" t="str">
            <v>B</v>
          </cell>
          <cell r="Z245" t="str">
            <v>高規格</v>
          </cell>
          <cell r="AA245" t="str">
            <v>一般</v>
          </cell>
          <cell r="AK245" t="e">
            <v>#REF!</v>
          </cell>
          <cell r="AL245" t="str">
            <v>圏央道（ｽﾓｰﾙ）</v>
          </cell>
          <cell r="BI245">
            <v>2</v>
          </cell>
          <cell r="BT245">
            <v>0.25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 t="e">
            <v>#REF!</v>
          </cell>
          <cell r="EL245" t="e">
            <v>#REF!</v>
          </cell>
          <cell r="EM245" t="e">
            <v>#REF!</v>
          </cell>
          <cell r="EO245">
            <v>0</v>
          </cell>
          <cell r="EP245">
            <v>1</v>
          </cell>
          <cell r="EQ245">
            <v>0</v>
          </cell>
          <cell r="FA245">
            <v>0</v>
          </cell>
          <cell r="FB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  <cell r="FO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 t="e">
            <v>#REF!</v>
          </cell>
          <cell r="FZ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1</v>
          </cell>
          <cell r="GG245" t="e">
            <v>#REF!</v>
          </cell>
          <cell r="GH245" t="e">
            <v>#REF!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 t="e">
            <v>#REF!</v>
          </cell>
          <cell r="GN245">
            <v>0</v>
          </cell>
          <cell r="GO245">
            <v>0</v>
          </cell>
          <cell r="GP245">
            <v>0</v>
          </cell>
        </row>
        <row r="246">
          <cell r="Y246" t="str">
            <v>B</v>
          </cell>
          <cell r="Z246" t="str">
            <v>高規格</v>
          </cell>
          <cell r="AA246" t="str">
            <v>一般</v>
          </cell>
          <cell r="AK246" t="e">
            <v>#REF!</v>
          </cell>
          <cell r="AL246" t="str">
            <v>圏央道（ｽﾓｰﾙ）</v>
          </cell>
          <cell r="BI246">
            <v>2</v>
          </cell>
          <cell r="BT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</v>
          </cell>
          <cell r="EJ246">
            <v>0</v>
          </cell>
          <cell r="EK246" t="e">
            <v>#REF!</v>
          </cell>
          <cell r="EL246" t="e">
            <v>#REF!</v>
          </cell>
          <cell r="EM246" t="e">
            <v>#REF!</v>
          </cell>
          <cell r="EO246">
            <v>0</v>
          </cell>
          <cell r="EP246">
            <v>0</v>
          </cell>
          <cell r="EQ246">
            <v>0</v>
          </cell>
          <cell r="FA246">
            <v>0</v>
          </cell>
          <cell r="FB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O246">
            <v>0</v>
          </cell>
          <cell r="FQ246">
            <v>0</v>
          </cell>
          <cell r="FR246">
            <v>0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 t="e">
            <v>#REF!</v>
          </cell>
          <cell r="FZ246">
            <v>0</v>
          </cell>
          <cell r="GB246">
            <v>1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 t="e">
            <v>#REF!</v>
          </cell>
          <cell r="GH246" t="e">
            <v>#REF!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 t="e">
            <v>#REF!</v>
          </cell>
          <cell r="GN246">
            <v>0</v>
          </cell>
          <cell r="GO246">
            <v>0</v>
          </cell>
          <cell r="GP246">
            <v>0</v>
          </cell>
        </row>
        <row r="247">
          <cell r="Y247" t="str">
            <v>B</v>
          </cell>
          <cell r="Z247" t="str">
            <v>高規格</v>
          </cell>
          <cell r="AA247" t="str">
            <v>一般</v>
          </cell>
          <cell r="AK247" t="e">
            <v>#REF!</v>
          </cell>
          <cell r="BI247">
            <v>2</v>
          </cell>
          <cell r="BT247">
            <v>0.16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 t="e">
            <v>#REF!</v>
          </cell>
          <cell r="EL247" t="e">
            <v>#REF!</v>
          </cell>
          <cell r="EM247" t="e">
            <v>#REF!</v>
          </cell>
          <cell r="EO247">
            <v>0</v>
          </cell>
          <cell r="EP247">
            <v>1</v>
          </cell>
          <cell r="EQ247">
            <v>0</v>
          </cell>
          <cell r="FA247">
            <v>0</v>
          </cell>
          <cell r="FB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O247">
            <v>0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 t="e">
            <v>#REF!</v>
          </cell>
          <cell r="FZ247">
            <v>0</v>
          </cell>
          <cell r="GB247">
            <v>1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 t="e">
            <v>#REF!</v>
          </cell>
          <cell r="GH247" t="e">
            <v>#REF!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 t="e">
            <v>#REF!</v>
          </cell>
          <cell r="GN247">
            <v>0</v>
          </cell>
          <cell r="GO247">
            <v>0</v>
          </cell>
          <cell r="GP247">
            <v>0</v>
          </cell>
        </row>
        <row r="248">
          <cell r="Y248" t="str">
            <v>地二</v>
          </cell>
          <cell r="Z248" t="str">
            <v>地高</v>
          </cell>
          <cell r="AA248" t="str">
            <v>地高</v>
          </cell>
          <cell r="AK248" t="e">
            <v>#REF!</v>
          </cell>
          <cell r="BI248">
            <v>2</v>
          </cell>
          <cell r="BT248">
            <v>0.21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</v>
          </cell>
          <cell r="EJ248">
            <v>0</v>
          </cell>
          <cell r="EK248" t="e">
            <v>#REF!</v>
          </cell>
          <cell r="EL248" t="e">
            <v>#REF!</v>
          </cell>
          <cell r="EM248" t="e">
            <v>#REF!</v>
          </cell>
          <cell r="EO248">
            <v>0</v>
          </cell>
          <cell r="EP248">
            <v>0</v>
          </cell>
          <cell r="EQ248">
            <v>0</v>
          </cell>
          <cell r="FA248">
            <v>0</v>
          </cell>
          <cell r="FB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2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O248">
            <v>0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 t="e">
            <v>#REF!</v>
          </cell>
          <cell r="FZ248">
            <v>0</v>
          </cell>
          <cell r="GB248">
            <v>0</v>
          </cell>
          <cell r="GC248">
            <v>0</v>
          </cell>
          <cell r="GD248">
            <v>1</v>
          </cell>
          <cell r="GE248">
            <v>0</v>
          </cell>
          <cell r="GF248">
            <v>1</v>
          </cell>
          <cell r="GG248" t="e">
            <v>#REF!</v>
          </cell>
          <cell r="GH248" t="e">
            <v>#REF!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 t="e">
            <v>#REF!</v>
          </cell>
          <cell r="GN248">
            <v>0</v>
          </cell>
          <cell r="GO248">
            <v>0</v>
          </cell>
          <cell r="GP248">
            <v>0</v>
          </cell>
        </row>
        <row r="249">
          <cell r="Y249" t="str">
            <v>二次</v>
          </cell>
          <cell r="Z249" t="str">
            <v>一般</v>
          </cell>
          <cell r="AA249" t="str">
            <v>一般</v>
          </cell>
          <cell r="AK249" t="e">
            <v>#REF!</v>
          </cell>
          <cell r="BI249">
            <v>1</v>
          </cell>
          <cell r="BT249">
            <v>0.25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</v>
          </cell>
          <cell r="EJ249">
            <v>0</v>
          </cell>
          <cell r="EK249" t="e">
            <v>#REF!</v>
          </cell>
          <cell r="EL249" t="e">
            <v>#REF!</v>
          </cell>
          <cell r="EM249" t="e">
            <v>#REF!</v>
          </cell>
          <cell r="EO249">
            <v>0</v>
          </cell>
          <cell r="EP249">
            <v>0</v>
          </cell>
          <cell r="EQ249">
            <v>0</v>
          </cell>
          <cell r="FA249">
            <v>0</v>
          </cell>
          <cell r="FB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O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 t="e">
            <v>#REF!</v>
          </cell>
          <cell r="FZ249">
            <v>1</v>
          </cell>
          <cell r="GB249">
            <v>1</v>
          </cell>
          <cell r="GC249">
            <v>0</v>
          </cell>
          <cell r="GD249">
            <v>1</v>
          </cell>
          <cell r="GE249">
            <v>0</v>
          </cell>
          <cell r="GF249">
            <v>1</v>
          </cell>
          <cell r="GG249" t="e">
            <v>#REF!</v>
          </cell>
          <cell r="GH249" t="e">
            <v>#REF!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 t="e">
            <v>#REF!</v>
          </cell>
          <cell r="GN249">
            <v>0</v>
          </cell>
          <cell r="GO249">
            <v>0</v>
          </cell>
          <cell r="GP249">
            <v>0</v>
          </cell>
        </row>
        <row r="250">
          <cell r="Y250" t="str">
            <v>B</v>
          </cell>
          <cell r="Z250" t="str">
            <v>高規格</v>
          </cell>
          <cell r="AA250" t="str">
            <v>一般</v>
          </cell>
          <cell r="AK250" t="e">
            <v>#REF!</v>
          </cell>
          <cell r="AL250" t="str">
            <v>圏央道（ｽﾓｰﾙ）</v>
          </cell>
          <cell r="BI250">
            <v>1</v>
          </cell>
          <cell r="BT250">
            <v>0.31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1</v>
          </cell>
          <cell r="EJ250">
            <v>0</v>
          </cell>
          <cell r="EK250" t="e">
            <v>#REF!</v>
          </cell>
          <cell r="EL250" t="e">
            <v>#REF!</v>
          </cell>
          <cell r="EM250" t="e">
            <v>#REF!</v>
          </cell>
          <cell r="EO250">
            <v>0</v>
          </cell>
          <cell r="EP250">
            <v>0</v>
          </cell>
          <cell r="EQ250">
            <v>0</v>
          </cell>
          <cell r="FA250">
            <v>0</v>
          </cell>
          <cell r="FB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O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 t="e">
            <v>#REF!</v>
          </cell>
          <cell r="FZ250">
            <v>0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1</v>
          </cell>
          <cell r="GG250" t="e">
            <v>#REF!</v>
          </cell>
          <cell r="GH250" t="e">
            <v>#REF!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 t="e">
            <v>#REF!</v>
          </cell>
          <cell r="GN250">
            <v>0</v>
          </cell>
          <cell r="GO250">
            <v>0</v>
          </cell>
          <cell r="GP250">
            <v>0</v>
          </cell>
        </row>
        <row r="251">
          <cell r="Y251" t="str">
            <v>B</v>
          </cell>
          <cell r="Z251" t="str">
            <v>高規格</v>
          </cell>
          <cell r="AA251" t="str">
            <v>一般</v>
          </cell>
          <cell r="AK251" t="e">
            <v>#REF!</v>
          </cell>
          <cell r="AL251" t="str">
            <v>圏央道（ｽﾓｰﾙ）</v>
          </cell>
          <cell r="BI251">
            <v>1</v>
          </cell>
          <cell r="BT251">
            <v>0.36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 t="e">
            <v>#REF!</v>
          </cell>
          <cell r="EL251" t="e">
            <v>#REF!</v>
          </cell>
          <cell r="EM251" t="e">
            <v>#REF!</v>
          </cell>
          <cell r="EO251">
            <v>0</v>
          </cell>
          <cell r="EP251">
            <v>0</v>
          </cell>
          <cell r="EQ251">
            <v>0</v>
          </cell>
          <cell r="FA251">
            <v>0</v>
          </cell>
          <cell r="FB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O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 t="e">
            <v>#REF!</v>
          </cell>
          <cell r="FZ251">
            <v>0</v>
          </cell>
          <cell r="GB251">
            <v>1</v>
          </cell>
          <cell r="GC251">
            <v>0</v>
          </cell>
          <cell r="GD251">
            <v>1</v>
          </cell>
          <cell r="GE251">
            <v>0</v>
          </cell>
          <cell r="GF251">
            <v>1</v>
          </cell>
          <cell r="GG251" t="e">
            <v>#REF!</v>
          </cell>
          <cell r="GH251" t="e">
            <v>#REF!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 t="e">
            <v>#REF!</v>
          </cell>
          <cell r="GN251">
            <v>0</v>
          </cell>
          <cell r="GO251">
            <v>0</v>
          </cell>
          <cell r="GP251">
            <v>0</v>
          </cell>
        </row>
        <row r="252">
          <cell r="Y252" t="str">
            <v>二次</v>
          </cell>
          <cell r="Z252" t="str">
            <v>一般</v>
          </cell>
          <cell r="AA252" t="str">
            <v>一般</v>
          </cell>
          <cell r="AK252" t="e">
            <v>#REF!</v>
          </cell>
          <cell r="BI252">
            <v>1</v>
          </cell>
          <cell r="BT252">
            <v>0.32</v>
          </cell>
          <cell r="DZ252">
            <v>1</v>
          </cell>
          <cell r="EA252">
            <v>1</v>
          </cell>
          <cell r="EB252">
            <v>1</v>
          </cell>
          <cell r="EC252">
            <v>0</v>
          </cell>
          <cell r="ED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1</v>
          </cell>
          <cell r="EJ252">
            <v>0</v>
          </cell>
          <cell r="EK252" t="e">
            <v>#REF!</v>
          </cell>
          <cell r="EL252" t="e">
            <v>#REF!</v>
          </cell>
          <cell r="EM252" t="e">
            <v>#REF!</v>
          </cell>
          <cell r="EO252">
            <v>0</v>
          </cell>
          <cell r="EP252">
            <v>0</v>
          </cell>
          <cell r="EQ252">
            <v>0</v>
          </cell>
          <cell r="FA252">
            <v>1</v>
          </cell>
          <cell r="FB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L252">
            <v>0</v>
          </cell>
          <cell r="FO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 t="e">
            <v>#REF!</v>
          </cell>
          <cell r="FZ252">
            <v>1</v>
          </cell>
          <cell r="GB252">
            <v>1</v>
          </cell>
          <cell r="GC252">
            <v>0</v>
          </cell>
          <cell r="GD252">
            <v>1</v>
          </cell>
          <cell r="GE252">
            <v>0</v>
          </cell>
          <cell r="GF252">
            <v>1</v>
          </cell>
          <cell r="GG252" t="e">
            <v>#REF!</v>
          </cell>
          <cell r="GH252" t="e">
            <v>#REF!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 t="e">
            <v>#REF!</v>
          </cell>
          <cell r="GN252">
            <v>0</v>
          </cell>
          <cell r="GO252">
            <v>0</v>
          </cell>
          <cell r="GP252">
            <v>0</v>
          </cell>
        </row>
        <row r="253">
          <cell r="Y253" t="str">
            <v>二次</v>
          </cell>
          <cell r="Z253" t="str">
            <v>一般</v>
          </cell>
          <cell r="AA253" t="str">
            <v>一般</v>
          </cell>
          <cell r="AK253" t="e">
            <v>#REF!</v>
          </cell>
          <cell r="BI253">
            <v>1</v>
          </cell>
          <cell r="BT253">
            <v>0.33</v>
          </cell>
          <cell r="DZ253">
            <v>1</v>
          </cell>
          <cell r="EA253">
            <v>1</v>
          </cell>
          <cell r="EB253">
            <v>1</v>
          </cell>
          <cell r="EC253">
            <v>0</v>
          </cell>
          <cell r="ED253">
            <v>0</v>
          </cell>
          <cell r="EF253">
            <v>0</v>
          </cell>
          <cell r="EG253">
            <v>1</v>
          </cell>
          <cell r="EH253">
            <v>0</v>
          </cell>
          <cell r="EI253">
            <v>1</v>
          </cell>
          <cell r="EJ253">
            <v>0</v>
          </cell>
          <cell r="EK253" t="e">
            <v>#REF!</v>
          </cell>
          <cell r="EL253" t="e">
            <v>#REF!</v>
          </cell>
          <cell r="EM253" t="e">
            <v>#REF!</v>
          </cell>
          <cell r="EO253">
            <v>0</v>
          </cell>
          <cell r="EP253">
            <v>0</v>
          </cell>
          <cell r="EQ253">
            <v>0</v>
          </cell>
          <cell r="FA253">
            <v>1</v>
          </cell>
          <cell r="FB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L253">
            <v>0</v>
          </cell>
          <cell r="FO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 t="e">
            <v>#REF!</v>
          </cell>
          <cell r="FZ253">
            <v>1</v>
          </cell>
          <cell r="GB253">
            <v>1</v>
          </cell>
          <cell r="GC253">
            <v>0</v>
          </cell>
          <cell r="GD253">
            <v>1</v>
          </cell>
          <cell r="GE253">
            <v>0</v>
          </cell>
          <cell r="GF253">
            <v>1</v>
          </cell>
          <cell r="GG253" t="e">
            <v>#REF!</v>
          </cell>
          <cell r="GH253" t="e">
            <v>#REF!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 t="e">
            <v>#REF!</v>
          </cell>
          <cell r="GN253">
            <v>0</v>
          </cell>
          <cell r="GO253">
            <v>0</v>
          </cell>
          <cell r="GP253">
            <v>0</v>
          </cell>
        </row>
        <row r="254">
          <cell r="Y254" t="str">
            <v>二次</v>
          </cell>
          <cell r="Z254" t="str">
            <v>一般</v>
          </cell>
          <cell r="AA254" t="str">
            <v>一般</v>
          </cell>
          <cell r="AK254" t="e">
            <v>#REF!</v>
          </cell>
          <cell r="BI254">
            <v>1</v>
          </cell>
          <cell r="BT254">
            <v>0.26</v>
          </cell>
          <cell r="DZ254">
            <v>1</v>
          </cell>
          <cell r="EA254">
            <v>1</v>
          </cell>
          <cell r="EB254">
            <v>1</v>
          </cell>
          <cell r="EC254">
            <v>0</v>
          </cell>
          <cell r="ED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1</v>
          </cell>
          <cell r="EJ254">
            <v>0</v>
          </cell>
          <cell r="EK254" t="e">
            <v>#REF!</v>
          </cell>
          <cell r="EL254" t="e">
            <v>#REF!</v>
          </cell>
          <cell r="EM254" t="e">
            <v>#REF!</v>
          </cell>
          <cell r="EO254">
            <v>0</v>
          </cell>
          <cell r="EP254">
            <v>0</v>
          </cell>
          <cell r="EQ254">
            <v>0</v>
          </cell>
          <cell r="FA254">
            <v>1</v>
          </cell>
          <cell r="FB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  <cell r="FO254">
            <v>0</v>
          </cell>
          <cell r="FQ254">
            <v>0</v>
          </cell>
          <cell r="FR254">
            <v>0</v>
          </cell>
          <cell r="FS254">
            <v>0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 t="e">
            <v>#REF!</v>
          </cell>
          <cell r="FZ254">
            <v>1</v>
          </cell>
          <cell r="GB254">
            <v>1</v>
          </cell>
          <cell r="GC254">
            <v>1</v>
          </cell>
          <cell r="GD254">
            <v>1</v>
          </cell>
          <cell r="GE254">
            <v>0</v>
          </cell>
          <cell r="GF254">
            <v>1</v>
          </cell>
          <cell r="GG254" t="e">
            <v>#REF!</v>
          </cell>
          <cell r="GH254" t="e">
            <v>#REF!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 t="e">
            <v>#REF!</v>
          </cell>
          <cell r="GN254">
            <v>0</v>
          </cell>
          <cell r="GO254">
            <v>0</v>
          </cell>
          <cell r="GP254">
            <v>0</v>
          </cell>
        </row>
        <row r="255">
          <cell r="Y255" t="str">
            <v>B</v>
          </cell>
          <cell r="Z255" t="str">
            <v>高規格</v>
          </cell>
          <cell r="AA255" t="str">
            <v>一般</v>
          </cell>
          <cell r="AK255" t="e">
            <v>#REF!</v>
          </cell>
          <cell r="BT255">
            <v>0</v>
          </cell>
          <cell r="DZ255">
            <v>1</v>
          </cell>
          <cell r="EA255">
            <v>1</v>
          </cell>
          <cell r="EB255">
            <v>1</v>
          </cell>
          <cell r="EC255">
            <v>0</v>
          </cell>
          <cell r="ED255">
            <v>0</v>
          </cell>
          <cell r="EF255">
            <v>0</v>
          </cell>
          <cell r="EG255">
            <v>1</v>
          </cell>
          <cell r="EH255">
            <v>1</v>
          </cell>
          <cell r="EI255">
            <v>0</v>
          </cell>
          <cell r="EJ255">
            <v>0</v>
          </cell>
          <cell r="EK255" t="e">
            <v>#REF!</v>
          </cell>
          <cell r="EL255" t="e">
            <v>#REF!</v>
          </cell>
          <cell r="EM255" t="e">
            <v>#REF!</v>
          </cell>
          <cell r="EO255">
            <v>0</v>
          </cell>
          <cell r="EP255">
            <v>1</v>
          </cell>
          <cell r="EQ255">
            <v>0</v>
          </cell>
          <cell r="FA255">
            <v>1</v>
          </cell>
          <cell r="FB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O255">
            <v>0</v>
          </cell>
          <cell r="FQ255">
            <v>0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 t="e">
            <v>#REF!</v>
          </cell>
          <cell r="FZ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 t="e">
            <v>#REF!</v>
          </cell>
          <cell r="GH255" t="e">
            <v>#REF!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 t="e">
            <v>#REF!</v>
          </cell>
          <cell r="GN255">
            <v>0</v>
          </cell>
          <cell r="GO255">
            <v>0</v>
          </cell>
          <cell r="GP255">
            <v>0</v>
          </cell>
        </row>
        <row r="256">
          <cell r="Y256" t="str">
            <v>B</v>
          </cell>
          <cell r="Z256" t="str">
            <v>高規格</v>
          </cell>
          <cell r="AA256" t="str">
            <v>一般</v>
          </cell>
          <cell r="AK256" t="e">
            <v>#REF!</v>
          </cell>
          <cell r="BT256">
            <v>0.1</v>
          </cell>
          <cell r="DZ256">
            <v>1</v>
          </cell>
          <cell r="EA256">
            <v>0</v>
          </cell>
          <cell r="EB256">
            <v>1</v>
          </cell>
          <cell r="EC256">
            <v>0</v>
          </cell>
          <cell r="ED256">
            <v>0</v>
          </cell>
          <cell r="EF256">
            <v>0</v>
          </cell>
          <cell r="EG256">
            <v>1</v>
          </cell>
          <cell r="EH256">
            <v>1</v>
          </cell>
          <cell r="EI256">
            <v>1</v>
          </cell>
          <cell r="EJ256">
            <v>0</v>
          </cell>
          <cell r="EK256" t="e">
            <v>#REF!</v>
          </cell>
          <cell r="EL256" t="e">
            <v>#REF!</v>
          </cell>
          <cell r="EM256" t="e">
            <v>#REF!</v>
          </cell>
          <cell r="EO256">
            <v>0</v>
          </cell>
          <cell r="EP256">
            <v>0</v>
          </cell>
          <cell r="EQ256">
            <v>0</v>
          </cell>
          <cell r="FA256">
            <v>1</v>
          </cell>
          <cell r="FB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O256">
            <v>0</v>
          </cell>
          <cell r="FQ256">
            <v>0</v>
          </cell>
          <cell r="FR256">
            <v>0</v>
          </cell>
          <cell r="FS256">
            <v>0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 t="e">
            <v>#REF!</v>
          </cell>
          <cell r="FZ256">
            <v>0</v>
          </cell>
          <cell r="GB256">
            <v>1</v>
          </cell>
          <cell r="GC256">
            <v>0</v>
          </cell>
          <cell r="GD256">
            <v>1</v>
          </cell>
          <cell r="GE256">
            <v>0</v>
          </cell>
          <cell r="GF256">
            <v>1</v>
          </cell>
          <cell r="GG256" t="e">
            <v>#REF!</v>
          </cell>
          <cell r="GH256" t="e">
            <v>#REF!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 t="e">
            <v>#REF!</v>
          </cell>
          <cell r="GN256">
            <v>0</v>
          </cell>
          <cell r="GO256">
            <v>0</v>
          </cell>
          <cell r="GP256">
            <v>0</v>
          </cell>
        </row>
        <row r="257">
          <cell r="Y257" t="str">
            <v>沿環従来</v>
          </cell>
          <cell r="Z257" t="str">
            <v>一般</v>
          </cell>
          <cell r="AA257" t="str">
            <v>一般</v>
          </cell>
          <cell r="AK257" t="e">
            <v>#REF!</v>
          </cell>
          <cell r="BT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1</v>
          </cell>
          <cell r="EJ257">
            <v>0</v>
          </cell>
          <cell r="EK257" t="e">
            <v>#REF!</v>
          </cell>
          <cell r="EL257" t="e">
            <v>#REF!</v>
          </cell>
          <cell r="EM257" t="e">
            <v>#REF!</v>
          </cell>
          <cell r="EO257">
            <v>0</v>
          </cell>
          <cell r="EP257">
            <v>0</v>
          </cell>
          <cell r="EQ257">
            <v>0</v>
          </cell>
          <cell r="FA257">
            <v>0</v>
          </cell>
          <cell r="FB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O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 t="e">
            <v>#REF!</v>
          </cell>
          <cell r="FZ257">
            <v>0</v>
          </cell>
          <cell r="GB257">
            <v>1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 t="e">
            <v>#REF!</v>
          </cell>
          <cell r="GH257" t="e">
            <v>#REF!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 t="e">
            <v>#REF!</v>
          </cell>
          <cell r="GN257">
            <v>0</v>
          </cell>
          <cell r="GO257">
            <v>0</v>
          </cell>
          <cell r="GP257">
            <v>0</v>
          </cell>
        </row>
        <row r="258">
          <cell r="Y258" t="str">
            <v>沿環従来</v>
          </cell>
          <cell r="Z258" t="str">
            <v>一般</v>
          </cell>
          <cell r="AA258" t="str">
            <v>一般</v>
          </cell>
          <cell r="AK258" t="e">
            <v>#REF!</v>
          </cell>
          <cell r="BI258">
            <v>1</v>
          </cell>
          <cell r="BT258">
            <v>0.27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1</v>
          </cell>
          <cell r="EJ258">
            <v>0</v>
          </cell>
          <cell r="EK258" t="e">
            <v>#REF!</v>
          </cell>
          <cell r="EL258" t="e">
            <v>#REF!</v>
          </cell>
          <cell r="EM258" t="e">
            <v>#REF!</v>
          </cell>
          <cell r="EO258">
            <v>0</v>
          </cell>
          <cell r="EP258">
            <v>0</v>
          </cell>
          <cell r="EQ258">
            <v>0</v>
          </cell>
          <cell r="FA258">
            <v>0</v>
          </cell>
          <cell r="FB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L258">
            <v>0</v>
          </cell>
          <cell r="FO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 t="e">
            <v>#REF!</v>
          </cell>
          <cell r="FZ258">
            <v>0</v>
          </cell>
          <cell r="GB258">
            <v>1</v>
          </cell>
          <cell r="GC258">
            <v>0</v>
          </cell>
          <cell r="GD258">
            <v>1</v>
          </cell>
          <cell r="GE258">
            <v>0</v>
          </cell>
          <cell r="GF258">
            <v>1</v>
          </cell>
          <cell r="GG258" t="e">
            <v>#REF!</v>
          </cell>
          <cell r="GH258" t="e">
            <v>#REF!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 t="e">
            <v>#REF!</v>
          </cell>
          <cell r="GN258">
            <v>0</v>
          </cell>
          <cell r="GO258">
            <v>0</v>
          </cell>
          <cell r="GP258">
            <v>0</v>
          </cell>
        </row>
        <row r="259">
          <cell r="Y259" t="str">
            <v>沿環従来</v>
          </cell>
          <cell r="Z259" t="str">
            <v>一般</v>
          </cell>
          <cell r="AA259" t="str">
            <v>一般</v>
          </cell>
          <cell r="AK259" t="e">
            <v>#REF!</v>
          </cell>
          <cell r="BT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 t="e">
            <v>#REF!</v>
          </cell>
          <cell r="EL259" t="e">
            <v>#REF!</v>
          </cell>
          <cell r="EM259" t="e">
            <v>#REF!</v>
          </cell>
          <cell r="EO259">
            <v>0</v>
          </cell>
          <cell r="EP259">
            <v>0</v>
          </cell>
          <cell r="EQ259">
            <v>0</v>
          </cell>
          <cell r="FA259">
            <v>0</v>
          </cell>
          <cell r="FB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O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 t="e">
            <v>#REF!</v>
          </cell>
          <cell r="FZ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 t="e">
            <v>#REF!</v>
          </cell>
          <cell r="GH259" t="e">
            <v>#REF!</v>
          </cell>
          <cell r="GI259">
            <v>0</v>
          </cell>
          <cell r="GJ259">
            <v>0</v>
          </cell>
          <cell r="GK259">
            <v>0</v>
          </cell>
          <cell r="GL259">
            <v>0</v>
          </cell>
          <cell r="GM259" t="e">
            <v>#REF!</v>
          </cell>
          <cell r="GN259">
            <v>0</v>
          </cell>
          <cell r="GO259">
            <v>0</v>
          </cell>
          <cell r="GP259">
            <v>0</v>
          </cell>
        </row>
        <row r="260">
          <cell r="Y260" t="str">
            <v>沿環従来</v>
          </cell>
          <cell r="Z260" t="str">
            <v>一般</v>
          </cell>
          <cell r="AA260" t="str">
            <v>一般</v>
          </cell>
          <cell r="AK260" t="e">
            <v>#REF!</v>
          </cell>
          <cell r="BT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 t="e">
            <v>#REF!</v>
          </cell>
          <cell r="EL260" t="e">
            <v>#REF!</v>
          </cell>
          <cell r="EM260" t="e">
            <v>#REF!</v>
          </cell>
          <cell r="EO260">
            <v>0</v>
          </cell>
          <cell r="EP260">
            <v>0</v>
          </cell>
          <cell r="EQ260">
            <v>0</v>
          </cell>
          <cell r="FA260">
            <v>0</v>
          </cell>
          <cell r="FB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O260">
            <v>0</v>
          </cell>
          <cell r="FQ260">
            <v>0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0</v>
          </cell>
          <cell r="FX260" t="e">
            <v>#REF!</v>
          </cell>
          <cell r="FZ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 t="e">
            <v>#REF!</v>
          </cell>
          <cell r="GH260" t="e">
            <v>#REF!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 t="e">
            <v>#REF!</v>
          </cell>
          <cell r="GN260">
            <v>0</v>
          </cell>
          <cell r="GO260">
            <v>0</v>
          </cell>
          <cell r="GP260">
            <v>0</v>
          </cell>
        </row>
        <row r="261">
          <cell r="Y261" t="str">
            <v>沿環従来</v>
          </cell>
          <cell r="Z261" t="str">
            <v>一般</v>
          </cell>
          <cell r="AA261" t="str">
            <v>一般</v>
          </cell>
          <cell r="AK261" t="e">
            <v>#REF!</v>
          </cell>
          <cell r="BT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 t="e">
            <v>#REF!</v>
          </cell>
          <cell r="EL261" t="e">
            <v>#REF!</v>
          </cell>
          <cell r="EM261" t="e">
            <v>#REF!</v>
          </cell>
          <cell r="EO261">
            <v>0</v>
          </cell>
          <cell r="EP261">
            <v>0</v>
          </cell>
          <cell r="EQ261">
            <v>0</v>
          </cell>
          <cell r="FA261">
            <v>0</v>
          </cell>
          <cell r="FB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O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 t="e">
            <v>#REF!</v>
          </cell>
          <cell r="FZ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 t="e">
            <v>#REF!</v>
          </cell>
          <cell r="GH261" t="e">
            <v>#REF!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 t="e">
            <v>#REF!</v>
          </cell>
          <cell r="GN261">
            <v>0</v>
          </cell>
          <cell r="GO261">
            <v>0</v>
          </cell>
          <cell r="GP261">
            <v>0</v>
          </cell>
        </row>
        <row r="262">
          <cell r="Y262" t="str">
            <v>沿環従来</v>
          </cell>
          <cell r="Z262" t="str">
            <v>一般</v>
          </cell>
          <cell r="AA262" t="str">
            <v>一般</v>
          </cell>
          <cell r="AK262" t="e">
            <v>#REF!</v>
          </cell>
          <cell r="BT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 t="e">
            <v>#REF!</v>
          </cell>
          <cell r="EL262" t="e">
            <v>#REF!</v>
          </cell>
          <cell r="EM262" t="e">
            <v>#REF!</v>
          </cell>
          <cell r="EO262">
            <v>0</v>
          </cell>
          <cell r="EP262">
            <v>0</v>
          </cell>
          <cell r="EQ262">
            <v>0</v>
          </cell>
          <cell r="FA262">
            <v>0</v>
          </cell>
          <cell r="FB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O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0</v>
          </cell>
          <cell r="FX262" t="e">
            <v>#REF!</v>
          </cell>
          <cell r="FZ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0</v>
          </cell>
          <cell r="GG262" t="e">
            <v>#REF!</v>
          </cell>
          <cell r="GH262" t="e">
            <v>#REF!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 t="e">
            <v>#REF!</v>
          </cell>
          <cell r="GN262">
            <v>0</v>
          </cell>
          <cell r="GO262">
            <v>0</v>
          </cell>
          <cell r="GP262">
            <v>0</v>
          </cell>
        </row>
        <row r="263">
          <cell r="Y263" t="str">
            <v>沿環従来</v>
          </cell>
          <cell r="Z263" t="str">
            <v>一般</v>
          </cell>
          <cell r="AA263" t="str">
            <v>一般</v>
          </cell>
          <cell r="AK263" t="e">
            <v>#REF!</v>
          </cell>
          <cell r="BT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 t="e">
            <v>#REF!</v>
          </cell>
          <cell r="EL263" t="e">
            <v>#REF!</v>
          </cell>
          <cell r="EM263" t="e">
            <v>#REF!</v>
          </cell>
          <cell r="EO263">
            <v>0</v>
          </cell>
          <cell r="EP263">
            <v>0</v>
          </cell>
          <cell r="EQ263">
            <v>0</v>
          </cell>
          <cell r="FA263">
            <v>0</v>
          </cell>
          <cell r="FB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L263">
            <v>0</v>
          </cell>
          <cell r="FO263">
            <v>0</v>
          </cell>
          <cell r="FQ263">
            <v>0</v>
          </cell>
          <cell r="FR263">
            <v>0</v>
          </cell>
          <cell r="FS263">
            <v>0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 t="e">
            <v>#REF!</v>
          </cell>
          <cell r="FZ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 t="e">
            <v>#REF!</v>
          </cell>
          <cell r="GH263" t="e">
            <v>#REF!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 t="e">
            <v>#REF!</v>
          </cell>
          <cell r="GN263">
            <v>0</v>
          </cell>
          <cell r="GO263">
            <v>0</v>
          </cell>
          <cell r="GP263">
            <v>0</v>
          </cell>
        </row>
        <row r="264">
          <cell r="Y264" t="str">
            <v>沿環従来</v>
          </cell>
          <cell r="Z264" t="str">
            <v>一般</v>
          </cell>
          <cell r="AA264" t="str">
            <v>一般</v>
          </cell>
          <cell r="AK264" t="e">
            <v>#REF!</v>
          </cell>
          <cell r="BT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 t="e">
            <v>#REF!</v>
          </cell>
          <cell r="EL264" t="e">
            <v>#REF!</v>
          </cell>
          <cell r="EM264" t="e">
            <v>#REF!</v>
          </cell>
          <cell r="EO264">
            <v>0</v>
          </cell>
          <cell r="EP264">
            <v>0</v>
          </cell>
          <cell r="EQ264">
            <v>0</v>
          </cell>
          <cell r="FA264">
            <v>0</v>
          </cell>
          <cell r="FB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O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 t="e">
            <v>#REF!</v>
          </cell>
          <cell r="FZ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 t="e">
            <v>#REF!</v>
          </cell>
          <cell r="GH264" t="e">
            <v>#REF!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 t="e">
            <v>#REF!</v>
          </cell>
          <cell r="GN264">
            <v>0</v>
          </cell>
          <cell r="GO264">
            <v>0</v>
          </cell>
          <cell r="GP264">
            <v>0</v>
          </cell>
        </row>
        <row r="265">
          <cell r="Y265" t="str">
            <v>沿環従来</v>
          </cell>
          <cell r="Z265" t="str">
            <v>一般</v>
          </cell>
          <cell r="AA265" t="str">
            <v>一般</v>
          </cell>
          <cell r="AK265" t="e">
            <v>#REF!</v>
          </cell>
          <cell r="BT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 t="e">
            <v>#REF!</v>
          </cell>
          <cell r="EL265" t="e">
            <v>#REF!</v>
          </cell>
          <cell r="EM265" t="e">
            <v>#REF!</v>
          </cell>
          <cell r="EO265">
            <v>0</v>
          </cell>
          <cell r="EP265">
            <v>0</v>
          </cell>
          <cell r="EQ265">
            <v>0</v>
          </cell>
          <cell r="FA265">
            <v>0</v>
          </cell>
          <cell r="FB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  <cell r="FO265">
            <v>0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 t="e">
            <v>#REF!</v>
          </cell>
          <cell r="FZ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 t="e">
            <v>#REF!</v>
          </cell>
          <cell r="GH265" t="e">
            <v>#REF!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 t="e">
            <v>#REF!</v>
          </cell>
          <cell r="GN265">
            <v>0</v>
          </cell>
          <cell r="GO265">
            <v>0</v>
          </cell>
          <cell r="GP265">
            <v>0</v>
          </cell>
        </row>
        <row r="266">
          <cell r="Y266" t="str">
            <v>沿環従来</v>
          </cell>
          <cell r="Z266" t="str">
            <v>一般</v>
          </cell>
          <cell r="AA266" t="str">
            <v>一般</v>
          </cell>
          <cell r="AK266" t="e">
            <v>#REF!</v>
          </cell>
          <cell r="BT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 t="e">
            <v>#REF!</v>
          </cell>
          <cell r="EL266" t="e">
            <v>#REF!</v>
          </cell>
          <cell r="EM266" t="e">
            <v>#REF!</v>
          </cell>
          <cell r="EO266">
            <v>0</v>
          </cell>
          <cell r="EP266">
            <v>0</v>
          </cell>
          <cell r="EQ266">
            <v>0</v>
          </cell>
          <cell r="FA266">
            <v>0</v>
          </cell>
          <cell r="FB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O266">
            <v>0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 t="e">
            <v>#REF!</v>
          </cell>
          <cell r="FZ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 t="e">
            <v>#REF!</v>
          </cell>
          <cell r="GH266" t="e">
            <v>#REF!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 t="e">
            <v>#REF!</v>
          </cell>
          <cell r="GN266">
            <v>0</v>
          </cell>
          <cell r="GO266">
            <v>0</v>
          </cell>
          <cell r="GP266">
            <v>0</v>
          </cell>
        </row>
        <row r="267">
          <cell r="Y267" t="str">
            <v>沿環従来</v>
          </cell>
          <cell r="Z267" t="str">
            <v>一般</v>
          </cell>
          <cell r="AA267" t="str">
            <v>一般</v>
          </cell>
          <cell r="AK267" t="e">
            <v>#REF!</v>
          </cell>
          <cell r="BT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 t="e">
            <v>#REF!</v>
          </cell>
          <cell r="EL267" t="e">
            <v>#REF!</v>
          </cell>
          <cell r="EM267" t="e">
            <v>#REF!</v>
          </cell>
          <cell r="EO267">
            <v>0</v>
          </cell>
          <cell r="EP267">
            <v>0</v>
          </cell>
          <cell r="EQ267">
            <v>0</v>
          </cell>
          <cell r="FA267">
            <v>0</v>
          </cell>
          <cell r="FB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O267">
            <v>0</v>
          </cell>
          <cell r="FQ267">
            <v>0</v>
          </cell>
          <cell r="FR267">
            <v>0</v>
          </cell>
          <cell r="FS267">
            <v>0</v>
          </cell>
          <cell r="FT267">
            <v>0</v>
          </cell>
          <cell r="FU267">
            <v>0</v>
          </cell>
          <cell r="FV267">
            <v>0</v>
          </cell>
          <cell r="FW267">
            <v>0</v>
          </cell>
          <cell r="FX267" t="e">
            <v>#REF!</v>
          </cell>
          <cell r="FZ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 t="e">
            <v>#REF!</v>
          </cell>
          <cell r="GH267" t="e">
            <v>#REF!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 t="e">
            <v>#REF!</v>
          </cell>
          <cell r="GN267">
            <v>0</v>
          </cell>
          <cell r="GO267">
            <v>0</v>
          </cell>
          <cell r="GP267">
            <v>0</v>
          </cell>
        </row>
        <row r="268">
          <cell r="Y268" t="str">
            <v>二次</v>
          </cell>
          <cell r="Z268" t="str">
            <v>一般</v>
          </cell>
          <cell r="AA268" t="str">
            <v>一般</v>
          </cell>
          <cell r="AK268" t="e">
            <v>#REF!</v>
          </cell>
          <cell r="BT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1</v>
          </cell>
          <cell r="EJ268">
            <v>0</v>
          </cell>
          <cell r="EK268" t="e">
            <v>#REF!</v>
          </cell>
          <cell r="EL268" t="e">
            <v>#REF!</v>
          </cell>
          <cell r="EM268" t="e">
            <v>#REF!</v>
          </cell>
          <cell r="EO268">
            <v>0</v>
          </cell>
          <cell r="EP268">
            <v>0</v>
          </cell>
          <cell r="EQ268">
            <v>0</v>
          </cell>
          <cell r="FA268">
            <v>0</v>
          </cell>
          <cell r="FB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O268">
            <v>0</v>
          </cell>
          <cell r="FQ268">
            <v>0</v>
          </cell>
          <cell r="FR268">
            <v>0</v>
          </cell>
          <cell r="FS268">
            <v>0</v>
          </cell>
          <cell r="FT268">
            <v>0</v>
          </cell>
          <cell r="FU268">
            <v>0</v>
          </cell>
          <cell r="FV268">
            <v>0</v>
          </cell>
          <cell r="FW268">
            <v>0</v>
          </cell>
          <cell r="FX268" t="e">
            <v>#REF!</v>
          </cell>
          <cell r="FZ268">
            <v>0</v>
          </cell>
          <cell r="GB268">
            <v>1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 t="e">
            <v>#REF!</v>
          </cell>
          <cell r="GH268" t="e">
            <v>#REF!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 t="e">
            <v>#REF!</v>
          </cell>
          <cell r="GN268">
            <v>0</v>
          </cell>
          <cell r="GO268">
            <v>0</v>
          </cell>
          <cell r="GP268">
            <v>0</v>
          </cell>
        </row>
        <row r="269">
          <cell r="Y269" t="str">
            <v>二次</v>
          </cell>
          <cell r="Z269" t="str">
            <v>一般</v>
          </cell>
          <cell r="AA269" t="str">
            <v>一般</v>
          </cell>
          <cell r="AK269" t="e">
            <v>#REF!</v>
          </cell>
          <cell r="BT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 t="e">
            <v>#REF!</v>
          </cell>
          <cell r="EL269" t="e">
            <v>#REF!</v>
          </cell>
          <cell r="EM269" t="e">
            <v>#REF!</v>
          </cell>
          <cell r="EO269">
            <v>0</v>
          </cell>
          <cell r="EP269">
            <v>0</v>
          </cell>
          <cell r="EQ269">
            <v>0</v>
          </cell>
          <cell r="FA269">
            <v>0</v>
          </cell>
          <cell r="FB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O269">
            <v>0</v>
          </cell>
          <cell r="FQ269">
            <v>0</v>
          </cell>
          <cell r="FR269">
            <v>0</v>
          </cell>
          <cell r="FS269">
            <v>0</v>
          </cell>
          <cell r="FT269">
            <v>0</v>
          </cell>
          <cell r="FU269">
            <v>0</v>
          </cell>
          <cell r="FV269">
            <v>0</v>
          </cell>
          <cell r="FW269">
            <v>0</v>
          </cell>
          <cell r="FX269" t="e">
            <v>#REF!</v>
          </cell>
          <cell r="FZ269">
            <v>0</v>
          </cell>
          <cell r="GB269">
            <v>1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 t="e">
            <v>#REF!</v>
          </cell>
          <cell r="GH269" t="e">
            <v>#REF!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 t="e">
            <v>#REF!</v>
          </cell>
          <cell r="GN269">
            <v>0</v>
          </cell>
          <cell r="GO269">
            <v>0</v>
          </cell>
          <cell r="GP269">
            <v>0</v>
          </cell>
        </row>
        <row r="270">
          <cell r="Y270" t="str">
            <v>沿環従来</v>
          </cell>
          <cell r="Z270" t="str">
            <v>一般</v>
          </cell>
          <cell r="AA270" t="str">
            <v>一般</v>
          </cell>
          <cell r="AK270" t="e">
            <v>#REF!</v>
          </cell>
          <cell r="BI270">
            <v>2</v>
          </cell>
          <cell r="BT270">
            <v>0.26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1</v>
          </cell>
          <cell r="EJ270">
            <v>0</v>
          </cell>
          <cell r="EK270" t="e">
            <v>#REF!</v>
          </cell>
          <cell r="EL270" t="e">
            <v>#REF!</v>
          </cell>
          <cell r="EM270" t="e">
            <v>#REF!</v>
          </cell>
          <cell r="EO270">
            <v>0</v>
          </cell>
          <cell r="EP270">
            <v>0</v>
          </cell>
          <cell r="EQ270">
            <v>0</v>
          </cell>
          <cell r="FA270">
            <v>0</v>
          </cell>
          <cell r="FB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1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O270">
            <v>0</v>
          </cell>
          <cell r="FQ270">
            <v>0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 t="e">
            <v>#REF!</v>
          </cell>
          <cell r="FZ270">
            <v>0</v>
          </cell>
          <cell r="GB270">
            <v>0</v>
          </cell>
          <cell r="GC270">
            <v>0</v>
          </cell>
          <cell r="GD270">
            <v>1</v>
          </cell>
          <cell r="GE270">
            <v>0</v>
          </cell>
          <cell r="GF270">
            <v>1</v>
          </cell>
          <cell r="GG270" t="e">
            <v>#REF!</v>
          </cell>
          <cell r="GH270" t="e">
            <v>#REF!</v>
          </cell>
          <cell r="GI270">
            <v>0</v>
          </cell>
          <cell r="GJ270">
            <v>0</v>
          </cell>
          <cell r="GK270">
            <v>0</v>
          </cell>
          <cell r="GL270">
            <v>0</v>
          </cell>
          <cell r="GM270" t="e">
            <v>#REF!</v>
          </cell>
          <cell r="GN270">
            <v>0</v>
          </cell>
          <cell r="GO270">
            <v>0</v>
          </cell>
          <cell r="GP270">
            <v>0</v>
          </cell>
        </row>
        <row r="271">
          <cell r="Y271" t="str">
            <v>二次</v>
          </cell>
          <cell r="Z271" t="str">
            <v>一般</v>
          </cell>
          <cell r="AA271" t="str">
            <v>一般</v>
          </cell>
          <cell r="AK271" t="e">
            <v>#REF!</v>
          </cell>
          <cell r="BI271">
            <v>2</v>
          </cell>
          <cell r="BT271">
            <v>0.26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1</v>
          </cell>
          <cell r="EJ271">
            <v>0</v>
          </cell>
          <cell r="EK271" t="e">
            <v>#REF!</v>
          </cell>
          <cell r="EL271" t="e">
            <v>#REF!</v>
          </cell>
          <cell r="EM271" t="e">
            <v>#REF!</v>
          </cell>
          <cell r="EO271">
            <v>0</v>
          </cell>
          <cell r="EP271">
            <v>0</v>
          </cell>
          <cell r="EQ271">
            <v>0</v>
          </cell>
          <cell r="FA271">
            <v>0</v>
          </cell>
          <cell r="FB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1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O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 t="e">
            <v>#REF!</v>
          </cell>
          <cell r="FZ271">
            <v>0</v>
          </cell>
          <cell r="GB271">
            <v>1</v>
          </cell>
          <cell r="GC271">
            <v>0</v>
          </cell>
          <cell r="GD271">
            <v>1</v>
          </cell>
          <cell r="GE271">
            <v>0</v>
          </cell>
          <cell r="GF271">
            <v>1</v>
          </cell>
          <cell r="GG271" t="e">
            <v>#REF!</v>
          </cell>
          <cell r="GH271" t="e">
            <v>#REF!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 t="e">
            <v>#REF!</v>
          </cell>
          <cell r="GN271">
            <v>0</v>
          </cell>
          <cell r="GO271">
            <v>0</v>
          </cell>
          <cell r="GP271">
            <v>0</v>
          </cell>
        </row>
        <row r="272">
          <cell r="Y272" t="str">
            <v>二次</v>
          </cell>
          <cell r="Z272" t="str">
            <v>一般</v>
          </cell>
          <cell r="AA272" t="str">
            <v>一般</v>
          </cell>
          <cell r="AK272" t="e">
            <v>#REF!</v>
          </cell>
          <cell r="BT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 t="e">
            <v>#REF!</v>
          </cell>
          <cell r="EL272" t="e">
            <v>#REF!</v>
          </cell>
          <cell r="EM272" t="e">
            <v>#REF!</v>
          </cell>
          <cell r="EO272">
            <v>0</v>
          </cell>
          <cell r="EP272">
            <v>0</v>
          </cell>
          <cell r="EQ272">
            <v>0</v>
          </cell>
          <cell r="FA272">
            <v>0</v>
          </cell>
          <cell r="FB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L272">
            <v>0</v>
          </cell>
          <cell r="FO272">
            <v>0</v>
          </cell>
          <cell r="FQ272">
            <v>0</v>
          </cell>
          <cell r="FR272">
            <v>0</v>
          </cell>
          <cell r="FS272">
            <v>0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 t="e">
            <v>#REF!</v>
          </cell>
          <cell r="FZ272">
            <v>0</v>
          </cell>
          <cell r="GB272">
            <v>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 t="e">
            <v>#REF!</v>
          </cell>
          <cell r="GH272" t="e">
            <v>#REF!</v>
          </cell>
          <cell r="GI272">
            <v>0</v>
          </cell>
          <cell r="GJ272">
            <v>0</v>
          </cell>
          <cell r="GK272">
            <v>0</v>
          </cell>
          <cell r="GL272">
            <v>0</v>
          </cell>
          <cell r="GM272" t="e">
            <v>#REF!</v>
          </cell>
          <cell r="GN272">
            <v>0</v>
          </cell>
          <cell r="GO272">
            <v>0</v>
          </cell>
          <cell r="GP272">
            <v>0</v>
          </cell>
        </row>
        <row r="273">
          <cell r="Y273" t="str">
            <v>二次</v>
          </cell>
          <cell r="Z273" t="str">
            <v>一般</v>
          </cell>
          <cell r="AA273" t="str">
            <v>一般</v>
          </cell>
          <cell r="AK273" t="e">
            <v>#REF!</v>
          </cell>
          <cell r="BT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 t="e">
            <v>#REF!</v>
          </cell>
          <cell r="EL273" t="e">
            <v>#REF!</v>
          </cell>
          <cell r="EM273" t="e">
            <v>#REF!</v>
          </cell>
          <cell r="EO273">
            <v>0</v>
          </cell>
          <cell r="EP273">
            <v>0</v>
          </cell>
          <cell r="EQ273">
            <v>0</v>
          </cell>
          <cell r="FA273">
            <v>0</v>
          </cell>
          <cell r="FB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  <cell r="FO273">
            <v>0</v>
          </cell>
          <cell r="FQ273">
            <v>0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 t="e">
            <v>#REF!</v>
          </cell>
          <cell r="FZ273">
            <v>0</v>
          </cell>
          <cell r="GB273">
            <v>1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 t="e">
            <v>#REF!</v>
          </cell>
          <cell r="GH273" t="e">
            <v>#REF!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 t="e">
            <v>#REF!</v>
          </cell>
          <cell r="GN273">
            <v>0</v>
          </cell>
          <cell r="GO273">
            <v>0</v>
          </cell>
          <cell r="GP273">
            <v>0</v>
          </cell>
        </row>
        <row r="274">
          <cell r="AK274" t="e">
            <v>#REF!</v>
          </cell>
          <cell r="BI274">
            <v>4</v>
          </cell>
          <cell r="BT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 t="e">
            <v>#REF!</v>
          </cell>
          <cell r="EL274" t="e">
            <v>#REF!</v>
          </cell>
          <cell r="EM274" t="e">
            <v>#REF!</v>
          </cell>
          <cell r="EO274">
            <v>0</v>
          </cell>
          <cell r="EP274">
            <v>0</v>
          </cell>
          <cell r="EQ274">
            <v>0</v>
          </cell>
          <cell r="FA274">
            <v>0</v>
          </cell>
          <cell r="FB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O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1</v>
          </cell>
          <cell r="FU274">
            <v>0</v>
          </cell>
          <cell r="FV274">
            <v>0</v>
          </cell>
          <cell r="FW274">
            <v>0</v>
          </cell>
          <cell r="FX274" t="e">
            <v>#REF!</v>
          </cell>
          <cell r="FZ274">
            <v>0</v>
          </cell>
          <cell r="GB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 t="e">
            <v>#REF!</v>
          </cell>
          <cell r="GH274" t="e">
            <v>#REF!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 t="e">
            <v>#REF!</v>
          </cell>
          <cell r="GN274">
            <v>0</v>
          </cell>
          <cell r="GO274">
            <v>0</v>
          </cell>
          <cell r="GP274">
            <v>0</v>
          </cell>
        </row>
        <row r="275">
          <cell r="Y275" t="str">
            <v>耐震</v>
          </cell>
          <cell r="Z275" t="str">
            <v>一般</v>
          </cell>
          <cell r="AA275" t="str">
            <v>一般</v>
          </cell>
          <cell r="AK275" t="e">
            <v>#REF!</v>
          </cell>
          <cell r="BT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 t="e">
            <v>#REF!</v>
          </cell>
          <cell r="EL275" t="e">
            <v>#REF!</v>
          </cell>
          <cell r="EM275" t="e">
            <v>#REF!</v>
          </cell>
          <cell r="EO275">
            <v>0</v>
          </cell>
          <cell r="EP275">
            <v>0</v>
          </cell>
          <cell r="EQ275">
            <v>0</v>
          </cell>
          <cell r="FA275">
            <v>0</v>
          </cell>
          <cell r="FB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O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1</v>
          </cell>
          <cell r="FU275">
            <v>0</v>
          </cell>
          <cell r="FV275">
            <v>0</v>
          </cell>
          <cell r="FW275">
            <v>0</v>
          </cell>
          <cell r="FX275" t="e">
            <v>#REF!</v>
          </cell>
          <cell r="FZ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 t="e">
            <v>#REF!</v>
          </cell>
          <cell r="GH275" t="e">
            <v>#REF!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 t="e">
            <v>#REF!</v>
          </cell>
          <cell r="GN275">
            <v>0</v>
          </cell>
          <cell r="GO275">
            <v>0</v>
          </cell>
          <cell r="GP275">
            <v>0</v>
          </cell>
        </row>
        <row r="276">
          <cell r="Y276" t="str">
            <v>B</v>
          </cell>
          <cell r="Z276" t="str">
            <v>高規格</v>
          </cell>
          <cell r="AA276" t="str">
            <v>高規格</v>
          </cell>
          <cell r="AK276" t="e">
            <v>#REF!</v>
          </cell>
          <cell r="AL276" t="str">
            <v>圏央道</v>
          </cell>
          <cell r="BT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1</v>
          </cell>
          <cell r="EF276">
            <v>0</v>
          </cell>
          <cell r="EG276">
            <v>1</v>
          </cell>
          <cell r="EH276">
            <v>1</v>
          </cell>
          <cell r="EI276">
            <v>0</v>
          </cell>
          <cell r="EJ276">
            <v>0</v>
          </cell>
          <cell r="EK276" t="e">
            <v>#REF!</v>
          </cell>
          <cell r="EL276" t="e">
            <v>#REF!</v>
          </cell>
          <cell r="EM276" t="e">
            <v>#REF!</v>
          </cell>
          <cell r="EO276">
            <v>0</v>
          </cell>
          <cell r="EP276">
            <v>1</v>
          </cell>
          <cell r="EQ276">
            <v>1</v>
          </cell>
          <cell r="FA276">
            <v>0</v>
          </cell>
          <cell r="FB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O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 t="e">
            <v>#REF!</v>
          </cell>
          <cell r="FZ276">
            <v>0</v>
          </cell>
          <cell r="GB276">
            <v>0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 t="e">
            <v>#REF!</v>
          </cell>
          <cell r="GH276" t="e">
            <v>#REF!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 t="e">
            <v>#REF!</v>
          </cell>
          <cell r="GN276">
            <v>0</v>
          </cell>
          <cell r="GO276">
            <v>0</v>
          </cell>
          <cell r="GP276">
            <v>0</v>
          </cell>
        </row>
        <row r="277">
          <cell r="Y277" t="str">
            <v>B</v>
          </cell>
          <cell r="Z277" t="str">
            <v>高規格</v>
          </cell>
          <cell r="AA277" t="str">
            <v>高規格</v>
          </cell>
          <cell r="AK277" t="e">
            <v>#REF!</v>
          </cell>
          <cell r="AL277" t="str">
            <v>圏央道</v>
          </cell>
          <cell r="BT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1</v>
          </cell>
          <cell r="EF277">
            <v>0</v>
          </cell>
          <cell r="EG277">
            <v>1</v>
          </cell>
          <cell r="EH277">
            <v>1</v>
          </cell>
          <cell r="EI277">
            <v>0</v>
          </cell>
          <cell r="EJ277">
            <v>0</v>
          </cell>
          <cell r="EK277" t="e">
            <v>#REF!</v>
          </cell>
          <cell r="EL277" t="e">
            <v>#REF!</v>
          </cell>
          <cell r="EM277" t="e">
            <v>#REF!</v>
          </cell>
          <cell r="EO277">
            <v>0</v>
          </cell>
          <cell r="EP277">
            <v>1</v>
          </cell>
          <cell r="EQ277">
            <v>1</v>
          </cell>
          <cell r="FA277">
            <v>0</v>
          </cell>
          <cell r="FB277">
            <v>0</v>
          </cell>
          <cell r="FD277">
            <v>0</v>
          </cell>
          <cell r="FE277">
            <v>1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L277">
            <v>0</v>
          </cell>
          <cell r="FO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0</v>
          </cell>
          <cell r="FU277">
            <v>0</v>
          </cell>
          <cell r="FV277">
            <v>0</v>
          </cell>
          <cell r="FW277">
            <v>0</v>
          </cell>
          <cell r="FX277" t="e">
            <v>#REF!</v>
          </cell>
          <cell r="FZ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 t="e">
            <v>#REF!</v>
          </cell>
          <cell r="GH277" t="e">
            <v>#REF!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 t="e">
            <v>#REF!</v>
          </cell>
          <cell r="GN277">
            <v>0</v>
          </cell>
          <cell r="GO277">
            <v>0</v>
          </cell>
          <cell r="GP277">
            <v>0</v>
          </cell>
        </row>
        <row r="278">
          <cell r="Y278" t="str">
            <v>B</v>
          </cell>
          <cell r="Z278" t="str">
            <v>高規格</v>
          </cell>
          <cell r="AA278" t="str">
            <v>高規格</v>
          </cell>
          <cell r="AK278" t="e">
            <v>#REF!</v>
          </cell>
          <cell r="AL278" t="str">
            <v>圏央道</v>
          </cell>
          <cell r="BT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1</v>
          </cell>
          <cell r="EF278">
            <v>0</v>
          </cell>
          <cell r="EG278">
            <v>1</v>
          </cell>
          <cell r="EH278">
            <v>1</v>
          </cell>
          <cell r="EI278">
            <v>0</v>
          </cell>
          <cell r="EJ278">
            <v>0</v>
          </cell>
          <cell r="EK278" t="e">
            <v>#REF!</v>
          </cell>
          <cell r="EL278" t="e">
            <v>#REF!</v>
          </cell>
          <cell r="EM278" t="e">
            <v>#REF!</v>
          </cell>
          <cell r="EO278">
            <v>0</v>
          </cell>
          <cell r="EP278">
            <v>1</v>
          </cell>
          <cell r="EQ278">
            <v>1</v>
          </cell>
          <cell r="FA278">
            <v>0</v>
          </cell>
          <cell r="FB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O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 t="e">
            <v>#REF!</v>
          </cell>
          <cell r="FZ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 t="e">
            <v>#REF!</v>
          </cell>
          <cell r="GH278" t="e">
            <v>#REF!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 t="e">
            <v>#REF!</v>
          </cell>
          <cell r="GN278">
            <v>0</v>
          </cell>
          <cell r="GO278">
            <v>0</v>
          </cell>
          <cell r="GP278">
            <v>0</v>
          </cell>
        </row>
        <row r="279">
          <cell r="Y279" t="str">
            <v>B</v>
          </cell>
          <cell r="Z279" t="str">
            <v>高規格</v>
          </cell>
          <cell r="AA279" t="str">
            <v>高規格</v>
          </cell>
          <cell r="AK279" t="e">
            <v>#REF!</v>
          </cell>
          <cell r="AL279" t="str">
            <v>圏央道</v>
          </cell>
          <cell r="BT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1</v>
          </cell>
          <cell r="EF279">
            <v>0</v>
          </cell>
          <cell r="EG279">
            <v>1</v>
          </cell>
          <cell r="EH279">
            <v>1</v>
          </cell>
          <cell r="EI279">
            <v>0</v>
          </cell>
          <cell r="EJ279">
            <v>0</v>
          </cell>
          <cell r="EK279" t="e">
            <v>#REF!</v>
          </cell>
          <cell r="EL279" t="e">
            <v>#REF!</v>
          </cell>
          <cell r="EM279" t="e">
            <v>#REF!</v>
          </cell>
          <cell r="EO279">
            <v>0</v>
          </cell>
          <cell r="EP279">
            <v>1</v>
          </cell>
          <cell r="EQ279">
            <v>1</v>
          </cell>
          <cell r="FA279">
            <v>0</v>
          </cell>
          <cell r="FB279">
            <v>0</v>
          </cell>
          <cell r="FD279">
            <v>0</v>
          </cell>
          <cell r="FE279">
            <v>1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O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 t="e">
            <v>#REF!</v>
          </cell>
          <cell r="FZ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 t="e">
            <v>#REF!</v>
          </cell>
          <cell r="GH279" t="e">
            <v>#REF!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 t="e">
            <v>#REF!</v>
          </cell>
          <cell r="GN279">
            <v>0</v>
          </cell>
          <cell r="GO279">
            <v>0</v>
          </cell>
          <cell r="GP279">
            <v>0</v>
          </cell>
        </row>
        <row r="280">
          <cell r="Y280" t="str">
            <v>B</v>
          </cell>
          <cell r="Z280" t="str">
            <v>高規格</v>
          </cell>
          <cell r="AA280" t="str">
            <v>高規格</v>
          </cell>
          <cell r="AK280" t="e">
            <v>#REF!</v>
          </cell>
          <cell r="AL280" t="str">
            <v>圏央道</v>
          </cell>
          <cell r="BT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1</v>
          </cell>
          <cell r="EF280">
            <v>0</v>
          </cell>
          <cell r="EG280">
            <v>1</v>
          </cell>
          <cell r="EH280">
            <v>1</v>
          </cell>
          <cell r="EI280">
            <v>1</v>
          </cell>
          <cell r="EJ280">
            <v>0</v>
          </cell>
          <cell r="EK280" t="e">
            <v>#REF!</v>
          </cell>
          <cell r="EL280" t="e">
            <v>#REF!</v>
          </cell>
          <cell r="EM280" t="e">
            <v>#REF!</v>
          </cell>
          <cell r="EO280">
            <v>0</v>
          </cell>
          <cell r="EP280">
            <v>0</v>
          </cell>
          <cell r="EQ280">
            <v>0</v>
          </cell>
          <cell r="FA280">
            <v>0</v>
          </cell>
          <cell r="FB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O280">
            <v>0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0</v>
          </cell>
          <cell r="FV280">
            <v>0</v>
          </cell>
          <cell r="FW280">
            <v>0</v>
          </cell>
          <cell r="FX280" t="e">
            <v>#REF!</v>
          </cell>
          <cell r="FZ280">
            <v>0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 t="e">
            <v>#REF!</v>
          </cell>
          <cell r="GH280" t="e">
            <v>#REF!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 t="e">
            <v>#REF!</v>
          </cell>
          <cell r="GN280">
            <v>0</v>
          </cell>
          <cell r="GO280">
            <v>0</v>
          </cell>
          <cell r="GP280">
            <v>0</v>
          </cell>
        </row>
        <row r="281">
          <cell r="Y281" t="str">
            <v>B</v>
          </cell>
          <cell r="Z281" t="str">
            <v>高規格</v>
          </cell>
          <cell r="AA281" t="str">
            <v>高規格</v>
          </cell>
          <cell r="AK281" t="e">
            <v>#REF!</v>
          </cell>
          <cell r="AL281" t="str">
            <v>圏央道</v>
          </cell>
          <cell r="BT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1</v>
          </cell>
          <cell r="EF281">
            <v>0</v>
          </cell>
          <cell r="EG281">
            <v>1</v>
          </cell>
          <cell r="EH281">
            <v>1</v>
          </cell>
          <cell r="EI281">
            <v>1</v>
          </cell>
          <cell r="EJ281">
            <v>0</v>
          </cell>
          <cell r="EK281" t="e">
            <v>#REF!</v>
          </cell>
          <cell r="EL281" t="e">
            <v>#REF!</v>
          </cell>
          <cell r="EM281" t="e">
            <v>#REF!</v>
          </cell>
          <cell r="EO281">
            <v>0</v>
          </cell>
          <cell r="EP281">
            <v>0</v>
          </cell>
          <cell r="EQ281">
            <v>0</v>
          </cell>
          <cell r="FA281">
            <v>0</v>
          </cell>
          <cell r="FB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L281">
            <v>0</v>
          </cell>
          <cell r="FO281">
            <v>0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 t="e">
            <v>#REF!</v>
          </cell>
          <cell r="FZ281">
            <v>0</v>
          </cell>
          <cell r="GB281">
            <v>1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 t="e">
            <v>#REF!</v>
          </cell>
          <cell r="GH281" t="e">
            <v>#REF!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 t="e">
            <v>#REF!</v>
          </cell>
          <cell r="GN281">
            <v>0</v>
          </cell>
          <cell r="GO281">
            <v>0</v>
          </cell>
          <cell r="GP281">
            <v>0</v>
          </cell>
        </row>
        <row r="282">
          <cell r="Y282" t="str">
            <v>B</v>
          </cell>
          <cell r="Z282" t="str">
            <v>高規格</v>
          </cell>
          <cell r="AA282" t="str">
            <v>高規格</v>
          </cell>
          <cell r="AK282" t="e">
            <v>#REF!</v>
          </cell>
          <cell r="AL282" t="str">
            <v>圏央道</v>
          </cell>
          <cell r="BT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1</v>
          </cell>
          <cell r="EF282">
            <v>0</v>
          </cell>
          <cell r="EG282">
            <v>1</v>
          </cell>
          <cell r="EH282">
            <v>1</v>
          </cell>
          <cell r="EI282">
            <v>1</v>
          </cell>
          <cell r="EJ282">
            <v>0</v>
          </cell>
          <cell r="EK282" t="e">
            <v>#REF!</v>
          </cell>
          <cell r="EL282" t="e">
            <v>#REF!</v>
          </cell>
          <cell r="EM282" t="e">
            <v>#REF!</v>
          </cell>
          <cell r="EO282">
            <v>0</v>
          </cell>
          <cell r="EP282">
            <v>0</v>
          </cell>
          <cell r="EQ282">
            <v>0</v>
          </cell>
          <cell r="FA282">
            <v>0</v>
          </cell>
          <cell r="FB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O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 t="e">
            <v>#REF!</v>
          </cell>
          <cell r="FZ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 t="e">
            <v>#REF!</v>
          </cell>
          <cell r="GH282" t="e">
            <v>#REF!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 t="e">
            <v>#REF!</v>
          </cell>
          <cell r="GN282">
            <v>0</v>
          </cell>
          <cell r="GO282">
            <v>0</v>
          </cell>
          <cell r="GP282">
            <v>0</v>
          </cell>
        </row>
        <row r="283">
          <cell r="Y283" t="str">
            <v>B</v>
          </cell>
          <cell r="Z283" t="str">
            <v>高規格</v>
          </cell>
          <cell r="AA283" t="str">
            <v>一般</v>
          </cell>
          <cell r="AK283" t="e">
            <v>#REF!</v>
          </cell>
          <cell r="BT283">
            <v>0.21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F283">
            <v>0</v>
          </cell>
          <cell r="EG283">
            <v>0</v>
          </cell>
          <cell r="EH283">
            <v>1</v>
          </cell>
          <cell r="EI283">
            <v>0</v>
          </cell>
          <cell r="EJ283">
            <v>0</v>
          </cell>
          <cell r="EK283" t="e">
            <v>#REF!</v>
          </cell>
          <cell r="EL283" t="e">
            <v>#REF!</v>
          </cell>
          <cell r="EM283" t="e">
            <v>#REF!</v>
          </cell>
          <cell r="EO283">
            <v>0</v>
          </cell>
          <cell r="EP283">
            <v>1</v>
          </cell>
          <cell r="EQ283">
            <v>0</v>
          </cell>
          <cell r="FA283">
            <v>0</v>
          </cell>
          <cell r="FB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L283">
            <v>0</v>
          </cell>
          <cell r="FO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 t="e">
            <v>#REF!</v>
          </cell>
          <cell r="FZ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 t="e">
            <v>#REF!</v>
          </cell>
          <cell r="GH283" t="e">
            <v>#REF!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 t="e">
            <v>#REF!</v>
          </cell>
          <cell r="GN283">
            <v>0</v>
          </cell>
          <cell r="GO283">
            <v>0</v>
          </cell>
          <cell r="GP283">
            <v>0</v>
          </cell>
        </row>
        <row r="284">
          <cell r="Y284" t="str">
            <v>B</v>
          </cell>
          <cell r="Z284" t="str">
            <v>高規格</v>
          </cell>
          <cell r="AA284" t="str">
            <v>一般</v>
          </cell>
          <cell r="AK284" t="e">
            <v>#REF!</v>
          </cell>
          <cell r="BT284">
            <v>0.14000000000000001</v>
          </cell>
          <cell r="DZ284">
            <v>1</v>
          </cell>
          <cell r="EA284">
            <v>0</v>
          </cell>
          <cell r="EB284">
            <v>1</v>
          </cell>
          <cell r="EC284">
            <v>0</v>
          </cell>
          <cell r="ED284">
            <v>0</v>
          </cell>
          <cell r="EF284">
            <v>0</v>
          </cell>
          <cell r="EG284">
            <v>1</v>
          </cell>
          <cell r="EH284">
            <v>1</v>
          </cell>
          <cell r="EI284">
            <v>0</v>
          </cell>
          <cell r="EJ284">
            <v>0</v>
          </cell>
          <cell r="EK284" t="e">
            <v>#REF!</v>
          </cell>
          <cell r="EL284" t="e">
            <v>#REF!</v>
          </cell>
          <cell r="EM284" t="e">
            <v>#REF!</v>
          </cell>
          <cell r="EO284">
            <v>0</v>
          </cell>
          <cell r="EP284">
            <v>1</v>
          </cell>
          <cell r="EQ284">
            <v>0</v>
          </cell>
          <cell r="FA284">
            <v>1</v>
          </cell>
          <cell r="FB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O284">
            <v>0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 t="e">
            <v>#REF!</v>
          </cell>
          <cell r="FZ284">
            <v>0</v>
          </cell>
          <cell r="GB284">
            <v>1</v>
          </cell>
          <cell r="GC284">
            <v>0</v>
          </cell>
          <cell r="GD284">
            <v>0</v>
          </cell>
          <cell r="GE284">
            <v>0</v>
          </cell>
          <cell r="GF284">
            <v>1</v>
          </cell>
          <cell r="GG284" t="e">
            <v>#REF!</v>
          </cell>
          <cell r="GH284" t="e">
            <v>#REF!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 t="e">
            <v>#REF!</v>
          </cell>
          <cell r="GN284">
            <v>0</v>
          </cell>
          <cell r="GO284">
            <v>0</v>
          </cell>
          <cell r="GP284">
            <v>0</v>
          </cell>
        </row>
        <row r="285">
          <cell r="Y285" t="str">
            <v>B</v>
          </cell>
          <cell r="Z285" t="str">
            <v>高規格</v>
          </cell>
          <cell r="AA285" t="str">
            <v>一般</v>
          </cell>
          <cell r="AK285" t="e">
            <v>#REF!</v>
          </cell>
          <cell r="BT285">
            <v>0.1</v>
          </cell>
          <cell r="DZ285">
            <v>1</v>
          </cell>
          <cell r="EA285">
            <v>1</v>
          </cell>
          <cell r="EB285">
            <v>1</v>
          </cell>
          <cell r="EC285">
            <v>0</v>
          </cell>
          <cell r="ED285">
            <v>0</v>
          </cell>
          <cell r="EF285">
            <v>0</v>
          </cell>
          <cell r="EG285">
            <v>1</v>
          </cell>
          <cell r="EH285">
            <v>1</v>
          </cell>
          <cell r="EI285">
            <v>0</v>
          </cell>
          <cell r="EJ285">
            <v>0</v>
          </cell>
          <cell r="EK285" t="e">
            <v>#REF!</v>
          </cell>
          <cell r="EL285" t="e">
            <v>#REF!</v>
          </cell>
          <cell r="EM285" t="e">
            <v>#REF!</v>
          </cell>
          <cell r="EO285">
            <v>0</v>
          </cell>
          <cell r="EP285">
            <v>1</v>
          </cell>
          <cell r="EQ285">
            <v>0</v>
          </cell>
          <cell r="FA285">
            <v>1</v>
          </cell>
          <cell r="FB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L285">
            <v>0</v>
          </cell>
          <cell r="FO285">
            <v>0</v>
          </cell>
          <cell r="FQ285">
            <v>0</v>
          </cell>
          <cell r="FR285">
            <v>0</v>
          </cell>
          <cell r="FS285">
            <v>0</v>
          </cell>
          <cell r="FT285">
            <v>0</v>
          </cell>
          <cell r="FU285">
            <v>0</v>
          </cell>
          <cell r="FV285">
            <v>0</v>
          </cell>
          <cell r="FW285">
            <v>0</v>
          </cell>
          <cell r="FX285" t="e">
            <v>#REF!</v>
          </cell>
          <cell r="FZ285">
            <v>0</v>
          </cell>
          <cell r="GB285">
            <v>0</v>
          </cell>
          <cell r="GC285">
            <v>0</v>
          </cell>
          <cell r="GD285">
            <v>1</v>
          </cell>
          <cell r="GE285">
            <v>0</v>
          </cell>
          <cell r="GF285">
            <v>1</v>
          </cell>
          <cell r="GG285" t="e">
            <v>#REF!</v>
          </cell>
          <cell r="GH285" t="e">
            <v>#REF!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 t="e">
            <v>#REF!</v>
          </cell>
          <cell r="GN285">
            <v>0</v>
          </cell>
          <cell r="GO285">
            <v>0</v>
          </cell>
          <cell r="GP285">
            <v>0</v>
          </cell>
        </row>
        <row r="286">
          <cell r="Y286" t="str">
            <v>B</v>
          </cell>
          <cell r="Z286" t="str">
            <v>高規格</v>
          </cell>
          <cell r="AA286" t="str">
            <v>一般</v>
          </cell>
          <cell r="AK286" t="e">
            <v>#REF!</v>
          </cell>
          <cell r="BI286">
            <v>1</v>
          </cell>
          <cell r="BT286">
            <v>0.24</v>
          </cell>
          <cell r="DZ286">
            <v>1</v>
          </cell>
          <cell r="EA286">
            <v>1</v>
          </cell>
          <cell r="EB286">
            <v>1</v>
          </cell>
          <cell r="EC286">
            <v>0</v>
          </cell>
          <cell r="ED286">
            <v>0</v>
          </cell>
          <cell r="EF286">
            <v>0</v>
          </cell>
          <cell r="EG286">
            <v>1</v>
          </cell>
          <cell r="EH286">
            <v>0</v>
          </cell>
          <cell r="EI286">
            <v>0</v>
          </cell>
          <cell r="EJ286">
            <v>0</v>
          </cell>
          <cell r="EK286" t="e">
            <v>#REF!</v>
          </cell>
          <cell r="EL286" t="e">
            <v>#REF!</v>
          </cell>
          <cell r="EM286" t="e">
            <v>#REF!</v>
          </cell>
          <cell r="EO286">
            <v>0</v>
          </cell>
          <cell r="EP286">
            <v>1</v>
          </cell>
          <cell r="EQ286">
            <v>0</v>
          </cell>
          <cell r="FA286">
            <v>1</v>
          </cell>
          <cell r="FB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O286">
            <v>0</v>
          </cell>
          <cell r="FQ286">
            <v>0</v>
          </cell>
          <cell r="FR286">
            <v>0</v>
          </cell>
          <cell r="FS286">
            <v>0</v>
          </cell>
          <cell r="FT286">
            <v>0</v>
          </cell>
          <cell r="FU286">
            <v>0</v>
          </cell>
          <cell r="FV286">
            <v>0</v>
          </cell>
          <cell r="FW286">
            <v>0</v>
          </cell>
          <cell r="FX286" t="e">
            <v>#REF!</v>
          </cell>
          <cell r="FZ286">
            <v>0</v>
          </cell>
          <cell r="GB286">
            <v>1</v>
          </cell>
          <cell r="GC286">
            <v>0</v>
          </cell>
          <cell r="GD286">
            <v>0</v>
          </cell>
          <cell r="GE286">
            <v>0</v>
          </cell>
          <cell r="GF286">
            <v>1</v>
          </cell>
          <cell r="GG286" t="e">
            <v>#REF!</v>
          </cell>
          <cell r="GH286" t="e">
            <v>#REF!</v>
          </cell>
          <cell r="GI286">
            <v>0</v>
          </cell>
          <cell r="GJ286">
            <v>0</v>
          </cell>
          <cell r="GK286">
            <v>0</v>
          </cell>
          <cell r="GL286">
            <v>0</v>
          </cell>
          <cell r="GM286" t="e">
            <v>#REF!</v>
          </cell>
          <cell r="GN286">
            <v>0</v>
          </cell>
          <cell r="GO286">
            <v>0</v>
          </cell>
          <cell r="GP286">
            <v>0</v>
          </cell>
        </row>
        <row r="287">
          <cell r="Y287" t="str">
            <v>A'</v>
          </cell>
          <cell r="Z287" t="str">
            <v>高規格</v>
          </cell>
          <cell r="AA287" t="str">
            <v>一般</v>
          </cell>
          <cell r="AK287" t="e">
            <v>#REF!</v>
          </cell>
          <cell r="BT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 t="e">
            <v>#REF!</v>
          </cell>
          <cell r="EL287" t="e">
            <v>#REF!</v>
          </cell>
          <cell r="EM287" t="e">
            <v>#REF!</v>
          </cell>
          <cell r="EO287">
            <v>0</v>
          </cell>
          <cell r="EP287">
            <v>1</v>
          </cell>
          <cell r="EQ287">
            <v>0</v>
          </cell>
          <cell r="FA287">
            <v>0</v>
          </cell>
          <cell r="FB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0</v>
          </cell>
          <cell r="FO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 t="e">
            <v>#REF!</v>
          </cell>
          <cell r="FZ287">
            <v>0</v>
          </cell>
          <cell r="GB287">
            <v>1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 t="e">
            <v>#REF!</v>
          </cell>
          <cell r="GH287" t="e">
            <v>#REF!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 t="e">
            <v>#REF!</v>
          </cell>
          <cell r="GN287">
            <v>0</v>
          </cell>
          <cell r="GO287">
            <v>0</v>
          </cell>
          <cell r="GP287">
            <v>0</v>
          </cell>
        </row>
        <row r="288">
          <cell r="Y288" t="str">
            <v>B</v>
          </cell>
          <cell r="Z288" t="str">
            <v>高規格</v>
          </cell>
          <cell r="AA288" t="str">
            <v>一般</v>
          </cell>
          <cell r="AK288" t="e">
            <v>#REF!</v>
          </cell>
          <cell r="AL288" t="str">
            <v>圏央道（ｽﾓｰﾙ）</v>
          </cell>
          <cell r="BI288">
            <v>2</v>
          </cell>
          <cell r="BT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1</v>
          </cell>
          <cell r="EJ288">
            <v>0</v>
          </cell>
          <cell r="EK288" t="e">
            <v>#REF!</v>
          </cell>
          <cell r="EL288" t="e">
            <v>#REF!</v>
          </cell>
          <cell r="EM288" t="e">
            <v>#REF!</v>
          </cell>
          <cell r="EO288">
            <v>0</v>
          </cell>
          <cell r="EP288">
            <v>0</v>
          </cell>
          <cell r="EQ288">
            <v>0</v>
          </cell>
          <cell r="FA288">
            <v>0</v>
          </cell>
          <cell r="FB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O288">
            <v>0</v>
          </cell>
          <cell r="FQ288">
            <v>0</v>
          </cell>
          <cell r="FR288">
            <v>0</v>
          </cell>
          <cell r="FS288">
            <v>0</v>
          </cell>
          <cell r="FT288">
            <v>0</v>
          </cell>
          <cell r="FU288">
            <v>0</v>
          </cell>
          <cell r="FV288">
            <v>0</v>
          </cell>
          <cell r="FW288">
            <v>0</v>
          </cell>
          <cell r="FX288" t="e">
            <v>#REF!</v>
          </cell>
          <cell r="FZ288">
            <v>0</v>
          </cell>
          <cell r="GB288">
            <v>1</v>
          </cell>
          <cell r="GC288">
            <v>0</v>
          </cell>
          <cell r="GD288">
            <v>0</v>
          </cell>
          <cell r="GE288">
            <v>0</v>
          </cell>
          <cell r="GF288">
            <v>0</v>
          </cell>
          <cell r="GG288" t="e">
            <v>#REF!</v>
          </cell>
          <cell r="GH288" t="e">
            <v>#REF!</v>
          </cell>
          <cell r="GI288">
            <v>0</v>
          </cell>
          <cell r="GJ288">
            <v>0</v>
          </cell>
          <cell r="GK288">
            <v>0</v>
          </cell>
          <cell r="GL288">
            <v>0</v>
          </cell>
          <cell r="GM288" t="e">
            <v>#REF!</v>
          </cell>
          <cell r="GN288">
            <v>0</v>
          </cell>
          <cell r="GO288">
            <v>0</v>
          </cell>
          <cell r="GP288">
            <v>0</v>
          </cell>
        </row>
        <row r="289">
          <cell r="Y289" t="str">
            <v>B</v>
          </cell>
          <cell r="Z289" t="str">
            <v>高規格</v>
          </cell>
          <cell r="AA289" t="str">
            <v>一般</v>
          </cell>
          <cell r="AK289" t="e">
            <v>#REF!</v>
          </cell>
          <cell r="BI289">
            <v>5</v>
          </cell>
          <cell r="BT289">
            <v>0.25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1</v>
          </cell>
          <cell r="EJ289">
            <v>0</v>
          </cell>
          <cell r="EK289" t="e">
            <v>#REF!</v>
          </cell>
          <cell r="EL289" t="e">
            <v>#REF!</v>
          </cell>
          <cell r="EM289" t="e">
            <v>#REF!</v>
          </cell>
          <cell r="EO289">
            <v>0</v>
          </cell>
          <cell r="EP289">
            <v>0</v>
          </cell>
          <cell r="EQ289">
            <v>0</v>
          </cell>
          <cell r="FA289">
            <v>0</v>
          </cell>
          <cell r="FB289">
            <v>0</v>
          </cell>
          <cell r="FD289">
            <v>0</v>
          </cell>
          <cell r="FE289">
            <v>1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L289">
            <v>0</v>
          </cell>
          <cell r="FO289">
            <v>0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0</v>
          </cell>
          <cell r="FW289">
            <v>0</v>
          </cell>
          <cell r="FX289" t="e">
            <v>#REF!</v>
          </cell>
          <cell r="FZ289">
            <v>0</v>
          </cell>
          <cell r="GB289">
            <v>1</v>
          </cell>
          <cell r="GC289">
            <v>0</v>
          </cell>
          <cell r="GD289">
            <v>0</v>
          </cell>
          <cell r="GE289">
            <v>0</v>
          </cell>
          <cell r="GF289">
            <v>1</v>
          </cell>
          <cell r="GG289" t="e">
            <v>#REF!</v>
          </cell>
          <cell r="GH289" t="e">
            <v>#REF!</v>
          </cell>
          <cell r="GI289">
            <v>0</v>
          </cell>
          <cell r="GJ289">
            <v>0</v>
          </cell>
          <cell r="GK289">
            <v>0</v>
          </cell>
          <cell r="GL289">
            <v>0</v>
          </cell>
          <cell r="GM289" t="e">
            <v>#REF!</v>
          </cell>
          <cell r="GN289">
            <v>0</v>
          </cell>
          <cell r="GO289">
            <v>0</v>
          </cell>
          <cell r="GP289">
            <v>0</v>
          </cell>
        </row>
        <row r="290">
          <cell r="Y290" t="str">
            <v>地二</v>
          </cell>
          <cell r="Z290" t="str">
            <v>地高</v>
          </cell>
          <cell r="AA290" t="str">
            <v>地高</v>
          </cell>
          <cell r="AK290" t="e">
            <v>#REF!</v>
          </cell>
          <cell r="BT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 t="e">
            <v>#REF!</v>
          </cell>
          <cell r="EL290" t="e">
            <v>#REF!</v>
          </cell>
          <cell r="EM290" t="e">
            <v>#REF!</v>
          </cell>
          <cell r="EO290">
            <v>0</v>
          </cell>
          <cell r="EP290">
            <v>1</v>
          </cell>
          <cell r="EQ290">
            <v>0</v>
          </cell>
          <cell r="FA290">
            <v>0</v>
          </cell>
          <cell r="FB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1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O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 t="e">
            <v>#REF!</v>
          </cell>
          <cell r="FZ290">
            <v>0</v>
          </cell>
          <cell r="GB290">
            <v>1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 t="e">
            <v>#REF!</v>
          </cell>
          <cell r="GH290" t="e">
            <v>#REF!</v>
          </cell>
          <cell r="GI290">
            <v>0</v>
          </cell>
          <cell r="GJ290">
            <v>0</v>
          </cell>
          <cell r="GK290">
            <v>0</v>
          </cell>
          <cell r="GL290">
            <v>0</v>
          </cell>
          <cell r="GM290" t="e">
            <v>#REF!</v>
          </cell>
          <cell r="GN290">
            <v>0</v>
          </cell>
          <cell r="GO290">
            <v>0</v>
          </cell>
          <cell r="GP290">
            <v>0</v>
          </cell>
        </row>
        <row r="291">
          <cell r="Y291" t="str">
            <v>地一</v>
          </cell>
          <cell r="Z291" t="str">
            <v>地高</v>
          </cell>
          <cell r="AA291" t="str">
            <v>地高</v>
          </cell>
          <cell r="AK291" t="e">
            <v>#REF!</v>
          </cell>
          <cell r="AL291" t="str">
            <v>圏央道（ｽﾓｰﾙ）</v>
          </cell>
          <cell r="BT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 t="e">
            <v>#REF!</v>
          </cell>
          <cell r="EL291" t="e">
            <v>#REF!</v>
          </cell>
          <cell r="EM291" t="e">
            <v>#REF!</v>
          </cell>
          <cell r="EO291">
            <v>0</v>
          </cell>
          <cell r="EP291">
            <v>1</v>
          </cell>
          <cell r="EQ291">
            <v>0</v>
          </cell>
          <cell r="FA291">
            <v>0</v>
          </cell>
          <cell r="FB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O291">
            <v>0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 t="e">
            <v>#REF!</v>
          </cell>
          <cell r="FZ291">
            <v>0</v>
          </cell>
          <cell r="GB291">
            <v>1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 t="e">
            <v>#REF!</v>
          </cell>
          <cell r="GH291" t="e">
            <v>#REF!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 t="e">
            <v>#REF!</v>
          </cell>
          <cell r="GN291">
            <v>0</v>
          </cell>
          <cell r="GO291">
            <v>0</v>
          </cell>
          <cell r="GP291">
            <v>0</v>
          </cell>
        </row>
        <row r="292">
          <cell r="Y292" t="str">
            <v>二次</v>
          </cell>
          <cell r="Z292" t="str">
            <v>一般</v>
          </cell>
          <cell r="AA292" t="str">
            <v>一般</v>
          </cell>
          <cell r="AK292" t="e">
            <v>#REF!</v>
          </cell>
          <cell r="BI292">
            <v>2</v>
          </cell>
          <cell r="BT292">
            <v>0.16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1</v>
          </cell>
          <cell r="EJ292">
            <v>0</v>
          </cell>
          <cell r="EK292" t="e">
            <v>#REF!</v>
          </cell>
          <cell r="EL292" t="e">
            <v>#REF!</v>
          </cell>
          <cell r="EM292" t="e">
            <v>#REF!</v>
          </cell>
          <cell r="EO292">
            <v>0</v>
          </cell>
          <cell r="EP292">
            <v>0</v>
          </cell>
          <cell r="EQ292">
            <v>0</v>
          </cell>
          <cell r="FA292">
            <v>0</v>
          </cell>
          <cell r="FB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1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O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 t="e">
            <v>#REF!</v>
          </cell>
          <cell r="FZ292">
            <v>1</v>
          </cell>
          <cell r="GB292">
            <v>1</v>
          </cell>
          <cell r="GC292">
            <v>0</v>
          </cell>
          <cell r="GD292">
            <v>0</v>
          </cell>
          <cell r="GE292">
            <v>0</v>
          </cell>
          <cell r="GF292">
            <v>1</v>
          </cell>
          <cell r="GG292" t="e">
            <v>#REF!</v>
          </cell>
          <cell r="GH292" t="e">
            <v>#REF!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 t="e">
            <v>#REF!</v>
          </cell>
          <cell r="GN292">
            <v>0</v>
          </cell>
          <cell r="GO292">
            <v>0</v>
          </cell>
          <cell r="GP292">
            <v>0</v>
          </cell>
        </row>
        <row r="293">
          <cell r="Y293" t="str">
            <v>二次</v>
          </cell>
          <cell r="Z293" t="str">
            <v>一般</v>
          </cell>
          <cell r="AA293" t="str">
            <v>一般</v>
          </cell>
          <cell r="AK293" t="e">
            <v>#REF!</v>
          </cell>
          <cell r="BI293">
            <v>2</v>
          </cell>
          <cell r="BT293">
            <v>0.13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 t="e">
            <v>#REF!</v>
          </cell>
          <cell r="EL293" t="e">
            <v>#REF!</v>
          </cell>
          <cell r="EM293" t="e">
            <v>#REF!</v>
          </cell>
          <cell r="EO293">
            <v>0</v>
          </cell>
          <cell r="EP293">
            <v>0</v>
          </cell>
          <cell r="EQ293">
            <v>0</v>
          </cell>
          <cell r="FA293">
            <v>0</v>
          </cell>
          <cell r="FB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O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0</v>
          </cell>
          <cell r="FV293">
            <v>1</v>
          </cell>
          <cell r="FW293">
            <v>0</v>
          </cell>
          <cell r="FX293" t="e">
            <v>#REF!</v>
          </cell>
          <cell r="FZ293">
            <v>1</v>
          </cell>
          <cell r="GB293">
            <v>1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 t="e">
            <v>#REF!</v>
          </cell>
          <cell r="GH293" t="e">
            <v>#REF!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 t="e">
            <v>#REF!</v>
          </cell>
          <cell r="GN293">
            <v>0</v>
          </cell>
          <cell r="GO293">
            <v>0</v>
          </cell>
          <cell r="GP293">
            <v>0</v>
          </cell>
        </row>
        <row r="294">
          <cell r="Y294" t="str">
            <v>二次</v>
          </cell>
          <cell r="Z294" t="str">
            <v>一般</v>
          </cell>
          <cell r="AA294" t="str">
            <v>一般</v>
          </cell>
          <cell r="AK294" t="e">
            <v>#REF!</v>
          </cell>
          <cell r="BI294">
            <v>1</v>
          </cell>
          <cell r="BT294">
            <v>0.25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 t="e">
            <v>#REF!</v>
          </cell>
          <cell r="EL294" t="e">
            <v>#REF!</v>
          </cell>
          <cell r="EM294" t="e">
            <v>#REF!</v>
          </cell>
          <cell r="EO294">
            <v>0</v>
          </cell>
          <cell r="EP294">
            <v>0</v>
          </cell>
          <cell r="EQ294">
            <v>0</v>
          </cell>
          <cell r="FA294">
            <v>0</v>
          </cell>
          <cell r="FB294">
            <v>0</v>
          </cell>
          <cell r="FD294">
            <v>0</v>
          </cell>
          <cell r="FE294">
            <v>1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O294">
            <v>0</v>
          </cell>
          <cell r="FQ294">
            <v>0</v>
          </cell>
          <cell r="FR294">
            <v>0</v>
          </cell>
          <cell r="FS294">
            <v>0</v>
          </cell>
          <cell r="FT294">
            <v>0</v>
          </cell>
          <cell r="FU294">
            <v>0</v>
          </cell>
          <cell r="FV294">
            <v>0</v>
          </cell>
          <cell r="FW294">
            <v>0</v>
          </cell>
          <cell r="FX294" t="e">
            <v>#REF!</v>
          </cell>
          <cell r="FZ294">
            <v>1</v>
          </cell>
          <cell r="GB294">
            <v>1</v>
          </cell>
          <cell r="GC294">
            <v>1</v>
          </cell>
          <cell r="GD294">
            <v>1</v>
          </cell>
          <cell r="GE294">
            <v>0</v>
          </cell>
          <cell r="GF294">
            <v>1</v>
          </cell>
          <cell r="GG294" t="e">
            <v>#REF!</v>
          </cell>
          <cell r="GH294" t="e">
            <v>#REF!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 t="e">
            <v>#REF!</v>
          </cell>
          <cell r="GN294">
            <v>0</v>
          </cell>
          <cell r="GO294">
            <v>0</v>
          </cell>
          <cell r="GP294">
            <v>0</v>
          </cell>
        </row>
        <row r="295">
          <cell r="Y295" t="str">
            <v>二次</v>
          </cell>
          <cell r="Z295" t="str">
            <v>一般</v>
          </cell>
          <cell r="AA295" t="str">
            <v>一般</v>
          </cell>
          <cell r="AK295" t="e">
            <v>#REF!</v>
          </cell>
          <cell r="BI295">
            <v>1</v>
          </cell>
          <cell r="BT295">
            <v>0.36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 t="e">
            <v>#REF!</v>
          </cell>
          <cell r="EL295" t="e">
            <v>#REF!</v>
          </cell>
          <cell r="EM295" t="e">
            <v>#REF!</v>
          </cell>
          <cell r="EO295">
            <v>0</v>
          </cell>
          <cell r="EP295">
            <v>0</v>
          </cell>
          <cell r="EQ295">
            <v>0</v>
          </cell>
          <cell r="FA295">
            <v>0</v>
          </cell>
          <cell r="FB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O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1</v>
          </cell>
          <cell r="FV295">
            <v>0</v>
          </cell>
          <cell r="FW295">
            <v>0</v>
          </cell>
          <cell r="FX295" t="e">
            <v>#REF!</v>
          </cell>
          <cell r="FZ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 t="e">
            <v>#REF!</v>
          </cell>
          <cell r="GH295" t="e">
            <v>#REF!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 t="e">
            <v>#REF!</v>
          </cell>
          <cell r="GN295">
            <v>0</v>
          </cell>
          <cell r="GO295">
            <v>0</v>
          </cell>
          <cell r="GP295">
            <v>0</v>
          </cell>
        </row>
        <row r="296">
          <cell r="Y296" t="str">
            <v>沿環従来</v>
          </cell>
          <cell r="Z296" t="str">
            <v>一般</v>
          </cell>
          <cell r="AA296" t="str">
            <v>一般</v>
          </cell>
          <cell r="AK296" t="e">
            <v>#REF!</v>
          </cell>
          <cell r="BI296">
            <v>5</v>
          </cell>
          <cell r="BT296">
            <v>0.25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 t="e">
            <v>#REF!</v>
          </cell>
          <cell r="EL296" t="e">
            <v>#REF!</v>
          </cell>
          <cell r="EM296" t="e">
            <v>#REF!</v>
          </cell>
          <cell r="EO296">
            <v>0</v>
          </cell>
          <cell r="EP296">
            <v>0</v>
          </cell>
          <cell r="EQ296">
            <v>0</v>
          </cell>
          <cell r="FA296">
            <v>0</v>
          </cell>
          <cell r="FB296">
            <v>0</v>
          </cell>
          <cell r="FD296">
            <v>0</v>
          </cell>
          <cell r="FE296">
            <v>1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O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 t="e">
            <v>#REF!</v>
          </cell>
          <cell r="FZ296">
            <v>0</v>
          </cell>
          <cell r="GB296">
            <v>0</v>
          </cell>
          <cell r="GC296">
            <v>0</v>
          </cell>
          <cell r="GD296">
            <v>1</v>
          </cell>
          <cell r="GE296">
            <v>0</v>
          </cell>
          <cell r="GF296">
            <v>1</v>
          </cell>
          <cell r="GG296" t="e">
            <v>#REF!</v>
          </cell>
          <cell r="GH296" t="e">
            <v>#REF!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 t="e">
            <v>#REF!</v>
          </cell>
          <cell r="GN296">
            <v>0</v>
          </cell>
          <cell r="GO296">
            <v>0</v>
          </cell>
          <cell r="GP296">
            <v>0</v>
          </cell>
        </row>
        <row r="297">
          <cell r="Y297" t="str">
            <v>沿環従来</v>
          </cell>
          <cell r="Z297" t="str">
            <v>一般</v>
          </cell>
          <cell r="AA297" t="str">
            <v>一般</v>
          </cell>
          <cell r="AK297" t="e">
            <v>#REF!</v>
          </cell>
          <cell r="BT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 t="e">
            <v>#REF!</v>
          </cell>
          <cell r="EL297" t="e">
            <v>#REF!</v>
          </cell>
          <cell r="EM297" t="e">
            <v>#REF!</v>
          </cell>
          <cell r="EO297">
            <v>0</v>
          </cell>
          <cell r="EP297">
            <v>0</v>
          </cell>
          <cell r="EQ297">
            <v>0</v>
          </cell>
          <cell r="FA297">
            <v>0</v>
          </cell>
          <cell r="FB297">
            <v>0</v>
          </cell>
          <cell r="FD297">
            <v>0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O297">
            <v>0</v>
          </cell>
          <cell r="FQ297">
            <v>0</v>
          </cell>
          <cell r="FR297">
            <v>0</v>
          </cell>
          <cell r="FS297">
            <v>0</v>
          </cell>
          <cell r="FT297">
            <v>0</v>
          </cell>
          <cell r="FU297">
            <v>0</v>
          </cell>
          <cell r="FV297">
            <v>0</v>
          </cell>
          <cell r="FW297">
            <v>0</v>
          </cell>
          <cell r="FX297" t="e">
            <v>#REF!</v>
          </cell>
          <cell r="FZ297">
            <v>0</v>
          </cell>
          <cell r="GB297">
            <v>0</v>
          </cell>
          <cell r="GC297">
            <v>0</v>
          </cell>
          <cell r="GD297">
            <v>0</v>
          </cell>
          <cell r="GE297">
            <v>0</v>
          </cell>
          <cell r="GF297">
            <v>0</v>
          </cell>
          <cell r="GG297" t="e">
            <v>#REF!</v>
          </cell>
          <cell r="GH297" t="e">
            <v>#REF!</v>
          </cell>
          <cell r="GI297">
            <v>0</v>
          </cell>
          <cell r="GJ297">
            <v>0</v>
          </cell>
          <cell r="GK297">
            <v>0</v>
          </cell>
          <cell r="GL297">
            <v>0</v>
          </cell>
          <cell r="GM297" t="e">
            <v>#REF!</v>
          </cell>
          <cell r="GN297">
            <v>0</v>
          </cell>
          <cell r="GO297">
            <v>0</v>
          </cell>
          <cell r="GP297">
            <v>0</v>
          </cell>
        </row>
        <row r="298">
          <cell r="Y298" t="str">
            <v>沿環従来</v>
          </cell>
          <cell r="Z298" t="str">
            <v>一般</v>
          </cell>
          <cell r="AA298" t="str">
            <v>一般</v>
          </cell>
          <cell r="AK298" t="e">
            <v>#REF!</v>
          </cell>
          <cell r="BI298">
            <v>5</v>
          </cell>
          <cell r="BT298">
            <v>0.17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1</v>
          </cell>
          <cell r="EJ298">
            <v>0</v>
          </cell>
          <cell r="EK298" t="e">
            <v>#REF!</v>
          </cell>
          <cell r="EL298" t="e">
            <v>#REF!</v>
          </cell>
          <cell r="EM298" t="e">
            <v>#REF!</v>
          </cell>
          <cell r="EO298">
            <v>0</v>
          </cell>
          <cell r="EP298">
            <v>0</v>
          </cell>
          <cell r="EQ298">
            <v>0</v>
          </cell>
          <cell r="FA298">
            <v>0</v>
          </cell>
          <cell r="FB298">
            <v>0</v>
          </cell>
          <cell r="FD298">
            <v>0</v>
          </cell>
          <cell r="FE298">
            <v>1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0</v>
          </cell>
          <cell r="FL298">
            <v>0</v>
          </cell>
          <cell r="FO298">
            <v>0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 t="e">
            <v>#REF!</v>
          </cell>
          <cell r="FZ298">
            <v>0</v>
          </cell>
          <cell r="GB298">
            <v>1</v>
          </cell>
          <cell r="GC298">
            <v>0</v>
          </cell>
          <cell r="GD298">
            <v>0</v>
          </cell>
          <cell r="GE298">
            <v>0</v>
          </cell>
          <cell r="GF298">
            <v>1</v>
          </cell>
          <cell r="GG298" t="e">
            <v>#REF!</v>
          </cell>
          <cell r="GH298" t="e">
            <v>#REF!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 t="e">
            <v>#REF!</v>
          </cell>
          <cell r="GN298">
            <v>0</v>
          </cell>
          <cell r="GO298">
            <v>0</v>
          </cell>
          <cell r="GP298">
            <v>0</v>
          </cell>
        </row>
        <row r="299">
          <cell r="Y299" t="str">
            <v>沿環従来</v>
          </cell>
          <cell r="Z299" t="str">
            <v>一般</v>
          </cell>
          <cell r="AA299" t="str">
            <v>一般</v>
          </cell>
          <cell r="AK299" t="e">
            <v>#REF!</v>
          </cell>
          <cell r="BT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1</v>
          </cell>
          <cell r="EJ299">
            <v>0</v>
          </cell>
          <cell r="EK299" t="e">
            <v>#REF!</v>
          </cell>
          <cell r="EL299" t="e">
            <v>#REF!</v>
          </cell>
          <cell r="EM299" t="e">
            <v>#REF!</v>
          </cell>
          <cell r="EO299">
            <v>0</v>
          </cell>
          <cell r="EP299">
            <v>0</v>
          </cell>
          <cell r="EQ299">
            <v>0</v>
          </cell>
          <cell r="FA299">
            <v>0</v>
          </cell>
          <cell r="FB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0</v>
          </cell>
          <cell r="FL299">
            <v>0</v>
          </cell>
          <cell r="FO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 t="e">
            <v>#REF!</v>
          </cell>
          <cell r="FZ299">
            <v>0</v>
          </cell>
          <cell r="GB299">
            <v>0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 t="e">
            <v>#REF!</v>
          </cell>
          <cell r="GH299" t="e">
            <v>#REF!</v>
          </cell>
          <cell r="GI299">
            <v>0</v>
          </cell>
          <cell r="GJ299">
            <v>0</v>
          </cell>
          <cell r="GK299">
            <v>0</v>
          </cell>
          <cell r="GL299">
            <v>0</v>
          </cell>
          <cell r="GM299" t="e">
            <v>#REF!</v>
          </cell>
          <cell r="GN299">
            <v>0</v>
          </cell>
          <cell r="GO299">
            <v>0</v>
          </cell>
          <cell r="GP299">
            <v>0</v>
          </cell>
        </row>
        <row r="300">
          <cell r="Y300" t="str">
            <v>二次</v>
          </cell>
          <cell r="Z300" t="str">
            <v>一般</v>
          </cell>
          <cell r="AA300" t="str">
            <v>一般</v>
          </cell>
          <cell r="AK300" t="e">
            <v>#REF!</v>
          </cell>
          <cell r="BT300">
            <v>0.27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 t="e">
            <v>#REF!</v>
          </cell>
          <cell r="EL300" t="e">
            <v>#REF!</v>
          </cell>
          <cell r="EM300" t="e">
            <v>#REF!</v>
          </cell>
          <cell r="EO300">
            <v>0</v>
          </cell>
          <cell r="EP300">
            <v>0</v>
          </cell>
          <cell r="EQ300">
            <v>0</v>
          </cell>
          <cell r="FA300">
            <v>0</v>
          </cell>
          <cell r="FB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O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 t="e">
            <v>#REF!</v>
          </cell>
          <cell r="FZ300">
            <v>0</v>
          </cell>
          <cell r="GB300">
            <v>1</v>
          </cell>
          <cell r="GC300">
            <v>0</v>
          </cell>
          <cell r="GD300">
            <v>0</v>
          </cell>
          <cell r="GE300">
            <v>0</v>
          </cell>
          <cell r="GF300">
            <v>1</v>
          </cell>
          <cell r="GG300" t="e">
            <v>#REF!</v>
          </cell>
          <cell r="GH300" t="e">
            <v>#REF!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 t="e">
            <v>#REF!</v>
          </cell>
          <cell r="GN300">
            <v>0</v>
          </cell>
          <cell r="GO300">
            <v>0</v>
          </cell>
          <cell r="GP300">
            <v>0</v>
          </cell>
        </row>
        <row r="301">
          <cell r="Y301" t="str">
            <v>B</v>
          </cell>
          <cell r="Z301" t="str">
            <v>高規格</v>
          </cell>
          <cell r="AA301" t="str">
            <v>一般</v>
          </cell>
          <cell r="AK301" t="e">
            <v>#REF!</v>
          </cell>
          <cell r="BI301">
            <v>2</v>
          </cell>
          <cell r="BT301">
            <v>0.38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 t="e">
            <v>#REF!</v>
          </cell>
          <cell r="EL301" t="e">
            <v>#REF!</v>
          </cell>
          <cell r="EM301" t="e">
            <v>#REF!</v>
          </cell>
          <cell r="EO301">
            <v>0</v>
          </cell>
          <cell r="EP301">
            <v>1</v>
          </cell>
          <cell r="EQ301">
            <v>0</v>
          </cell>
          <cell r="FA301">
            <v>0</v>
          </cell>
          <cell r="FB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O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 t="e">
            <v>#REF!</v>
          </cell>
          <cell r="FZ301">
            <v>0</v>
          </cell>
          <cell r="GB301">
            <v>1</v>
          </cell>
          <cell r="GC301">
            <v>0</v>
          </cell>
          <cell r="GD301">
            <v>0</v>
          </cell>
          <cell r="GE301">
            <v>0</v>
          </cell>
          <cell r="GF301">
            <v>1</v>
          </cell>
          <cell r="GG301" t="e">
            <v>#REF!</v>
          </cell>
          <cell r="GH301" t="e">
            <v>#REF!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 t="e">
            <v>#REF!</v>
          </cell>
          <cell r="GN301">
            <v>0</v>
          </cell>
          <cell r="GO301">
            <v>0</v>
          </cell>
          <cell r="GP301">
            <v>0</v>
          </cell>
        </row>
        <row r="302">
          <cell r="Y302" t="str">
            <v>A'</v>
          </cell>
          <cell r="Z302" t="str">
            <v>高規格</v>
          </cell>
          <cell r="AA302" t="str">
            <v>一般</v>
          </cell>
          <cell r="AK302" t="e">
            <v>#REF!</v>
          </cell>
          <cell r="BI302">
            <v>2</v>
          </cell>
          <cell r="BT302">
            <v>0.38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1</v>
          </cell>
          <cell r="EJ302">
            <v>0</v>
          </cell>
          <cell r="EK302" t="e">
            <v>#REF!</v>
          </cell>
          <cell r="EL302" t="e">
            <v>#REF!</v>
          </cell>
          <cell r="EM302" t="e">
            <v>#REF!</v>
          </cell>
          <cell r="EO302">
            <v>0</v>
          </cell>
          <cell r="EP302">
            <v>0</v>
          </cell>
          <cell r="EQ302">
            <v>0</v>
          </cell>
          <cell r="FA302">
            <v>0</v>
          </cell>
          <cell r="FB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0</v>
          </cell>
          <cell r="FL302">
            <v>0</v>
          </cell>
          <cell r="FO302">
            <v>0</v>
          </cell>
          <cell r="FQ302">
            <v>0</v>
          </cell>
          <cell r="FR302">
            <v>0</v>
          </cell>
          <cell r="FS302">
            <v>0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 t="e">
            <v>#REF!</v>
          </cell>
          <cell r="FZ302">
            <v>1</v>
          </cell>
          <cell r="GB302">
            <v>1</v>
          </cell>
          <cell r="GC302">
            <v>1</v>
          </cell>
          <cell r="GD302">
            <v>0</v>
          </cell>
          <cell r="GE302">
            <v>0</v>
          </cell>
          <cell r="GF302">
            <v>1</v>
          </cell>
          <cell r="GG302" t="e">
            <v>#REF!</v>
          </cell>
          <cell r="GH302" t="e">
            <v>#REF!</v>
          </cell>
          <cell r="GI302">
            <v>0</v>
          </cell>
          <cell r="GJ302">
            <v>0</v>
          </cell>
          <cell r="GK302">
            <v>0</v>
          </cell>
          <cell r="GL302">
            <v>0</v>
          </cell>
          <cell r="GM302" t="e">
            <v>#REF!</v>
          </cell>
          <cell r="GN302">
            <v>0</v>
          </cell>
          <cell r="GO302">
            <v>0</v>
          </cell>
          <cell r="GP302">
            <v>0</v>
          </cell>
        </row>
        <row r="303">
          <cell r="Y303" t="str">
            <v>B</v>
          </cell>
          <cell r="Z303" t="str">
            <v>高規格</v>
          </cell>
          <cell r="AA303" t="str">
            <v>一般</v>
          </cell>
          <cell r="AK303" t="e">
            <v>#REF!</v>
          </cell>
          <cell r="BI303">
            <v>1</v>
          </cell>
          <cell r="BT303">
            <v>0.28000000000000003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1</v>
          </cell>
          <cell r="EJ303">
            <v>0</v>
          </cell>
          <cell r="EK303" t="e">
            <v>#REF!</v>
          </cell>
          <cell r="EL303" t="e">
            <v>#REF!</v>
          </cell>
          <cell r="EM303" t="e">
            <v>#REF!</v>
          </cell>
          <cell r="EO303">
            <v>0</v>
          </cell>
          <cell r="EP303">
            <v>0</v>
          </cell>
          <cell r="EQ303">
            <v>0</v>
          </cell>
          <cell r="FA303">
            <v>0</v>
          </cell>
          <cell r="FB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O303">
            <v>0</v>
          </cell>
          <cell r="FQ303">
            <v>0</v>
          </cell>
          <cell r="FR303">
            <v>0</v>
          </cell>
          <cell r="FS303">
            <v>0</v>
          </cell>
          <cell r="FT303">
            <v>0</v>
          </cell>
          <cell r="FU303">
            <v>0</v>
          </cell>
          <cell r="FV303">
            <v>0</v>
          </cell>
          <cell r="FW303">
            <v>0</v>
          </cell>
          <cell r="FX303" t="e">
            <v>#REF!</v>
          </cell>
          <cell r="FZ303">
            <v>1</v>
          </cell>
          <cell r="GB303">
            <v>1</v>
          </cell>
          <cell r="GC303">
            <v>1</v>
          </cell>
          <cell r="GD303">
            <v>0</v>
          </cell>
          <cell r="GE303">
            <v>0</v>
          </cell>
          <cell r="GF303">
            <v>1</v>
          </cell>
          <cell r="GG303" t="e">
            <v>#REF!</v>
          </cell>
          <cell r="GH303" t="e">
            <v>#REF!</v>
          </cell>
          <cell r="GI303">
            <v>0</v>
          </cell>
          <cell r="GJ303">
            <v>0</v>
          </cell>
          <cell r="GK303">
            <v>0</v>
          </cell>
          <cell r="GL303">
            <v>0</v>
          </cell>
          <cell r="GM303" t="e">
            <v>#REF!</v>
          </cell>
          <cell r="GN303">
            <v>0</v>
          </cell>
          <cell r="GO303">
            <v>0</v>
          </cell>
          <cell r="GP303">
            <v>0</v>
          </cell>
        </row>
        <row r="304">
          <cell r="Y304" t="str">
            <v>地二</v>
          </cell>
          <cell r="Z304" t="str">
            <v>地高</v>
          </cell>
          <cell r="AA304" t="str">
            <v>地高</v>
          </cell>
          <cell r="AK304" t="e">
            <v>#REF!</v>
          </cell>
          <cell r="BI304">
            <v>2</v>
          </cell>
          <cell r="BT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 t="e">
            <v>#REF!</v>
          </cell>
          <cell r="EL304" t="e">
            <v>#REF!</v>
          </cell>
          <cell r="EM304" t="e">
            <v>#REF!</v>
          </cell>
          <cell r="EO304">
            <v>1</v>
          </cell>
          <cell r="EP304">
            <v>1</v>
          </cell>
          <cell r="EQ304">
            <v>0</v>
          </cell>
          <cell r="FA304">
            <v>0</v>
          </cell>
          <cell r="FB304">
            <v>0</v>
          </cell>
          <cell r="FD304">
            <v>0</v>
          </cell>
          <cell r="FE304">
            <v>0</v>
          </cell>
          <cell r="FF304">
            <v>0</v>
          </cell>
          <cell r="FG304">
            <v>0</v>
          </cell>
          <cell r="FH304">
            <v>2</v>
          </cell>
          <cell r="FI304">
            <v>0</v>
          </cell>
          <cell r="FJ304">
            <v>0</v>
          </cell>
          <cell r="FK304">
            <v>0</v>
          </cell>
          <cell r="FL304">
            <v>0</v>
          </cell>
          <cell r="FO304">
            <v>0</v>
          </cell>
          <cell r="FQ304">
            <v>0</v>
          </cell>
          <cell r="FR304">
            <v>0</v>
          </cell>
          <cell r="FS304">
            <v>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 t="e">
            <v>#REF!</v>
          </cell>
          <cell r="FZ304">
            <v>0</v>
          </cell>
          <cell r="GB304">
            <v>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 t="e">
            <v>#REF!</v>
          </cell>
          <cell r="GH304" t="e">
            <v>#REF!</v>
          </cell>
          <cell r="GI304">
            <v>0</v>
          </cell>
          <cell r="GJ304">
            <v>0</v>
          </cell>
          <cell r="GK304">
            <v>0</v>
          </cell>
          <cell r="GL304">
            <v>0</v>
          </cell>
          <cell r="GM304" t="e">
            <v>#REF!</v>
          </cell>
          <cell r="GN304">
            <v>0</v>
          </cell>
          <cell r="GO304">
            <v>0</v>
          </cell>
          <cell r="GP304">
            <v>0</v>
          </cell>
        </row>
        <row r="305">
          <cell r="Y305" t="str">
            <v>二次</v>
          </cell>
          <cell r="Z305" t="str">
            <v>一般</v>
          </cell>
          <cell r="AA305" t="str">
            <v>一般</v>
          </cell>
          <cell r="AK305" t="e">
            <v>#REF!</v>
          </cell>
          <cell r="BI305">
            <v>4</v>
          </cell>
          <cell r="BT305">
            <v>0.24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 t="e">
            <v>#REF!</v>
          </cell>
          <cell r="EL305" t="e">
            <v>#REF!</v>
          </cell>
          <cell r="EM305" t="e">
            <v>#REF!</v>
          </cell>
          <cell r="EO305">
            <v>0</v>
          </cell>
          <cell r="EP305">
            <v>0</v>
          </cell>
          <cell r="EQ305">
            <v>0</v>
          </cell>
          <cell r="FA305">
            <v>0</v>
          </cell>
          <cell r="FB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O305">
            <v>1</v>
          </cell>
          <cell r="FQ305">
            <v>0</v>
          </cell>
          <cell r="FR305">
            <v>0</v>
          </cell>
          <cell r="FS305">
            <v>0</v>
          </cell>
          <cell r="FT305">
            <v>0</v>
          </cell>
          <cell r="FU305">
            <v>0</v>
          </cell>
          <cell r="FV305">
            <v>0</v>
          </cell>
          <cell r="FW305">
            <v>0</v>
          </cell>
          <cell r="FX305" t="e">
            <v>#REF!</v>
          </cell>
          <cell r="FZ305">
            <v>1</v>
          </cell>
          <cell r="GB305">
            <v>1</v>
          </cell>
          <cell r="GC305">
            <v>0</v>
          </cell>
          <cell r="GD305">
            <v>0</v>
          </cell>
          <cell r="GE305">
            <v>0</v>
          </cell>
          <cell r="GF305">
            <v>0</v>
          </cell>
          <cell r="GG305" t="e">
            <v>#REF!</v>
          </cell>
          <cell r="GH305" t="e">
            <v>#REF!</v>
          </cell>
          <cell r="GI305">
            <v>0</v>
          </cell>
          <cell r="GJ305">
            <v>0</v>
          </cell>
          <cell r="GK305">
            <v>0</v>
          </cell>
          <cell r="GL305">
            <v>0</v>
          </cell>
          <cell r="GM305" t="e">
            <v>#REF!</v>
          </cell>
          <cell r="GN305">
            <v>0</v>
          </cell>
          <cell r="GO305">
            <v>0</v>
          </cell>
          <cell r="GP305">
            <v>0</v>
          </cell>
        </row>
        <row r="306">
          <cell r="Y306" t="str">
            <v>二次</v>
          </cell>
          <cell r="Z306" t="str">
            <v>一般</v>
          </cell>
          <cell r="AA306" t="str">
            <v>一般</v>
          </cell>
          <cell r="AK306" t="e">
            <v>#REF!</v>
          </cell>
          <cell r="BT306">
            <v>0.17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 t="e">
            <v>#REF!</v>
          </cell>
          <cell r="EL306" t="e">
            <v>#REF!</v>
          </cell>
          <cell r="EM306" t="e">
            <v>#REF!</v>
          </cell>
          <cell r="EO306">
            <v>0</v>
          </cell>
          <cell r="EP306">
            <v>0</v>
          </cell>
          <cell r="EQ306">
            <v>0</v>
          </cell>
          <cell r="FA306">
            <v>0</v>
          </cell>
          <cell r="FB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O306">
            <v>0</v>
          </cell>
          <cell r="FQ306">
            <v>0</v>
          </cell>
          <cell r="FR306">
            <v>1</v>
          </cell>
          <cell r="FS306">
            <v>1</v>
          </cell>
          <cell r="FT306">
            <v>0</v>
          </cell>
          <cell r="FU306">
            <v>0</v>
          </cell>
          <cell r="FV306">
            <v>1</v>
          </cell>
          <cell r="FW306">
            <v>0</v>
          </cell>
          <cell r="FX306" t="e">
            <v>#REF!</v>
          </cell>
          <cell r="FZ306">
            <v>0</v>
          </cell>
          <cell r="GB306">
            <v>0</v>
          </cell>
          <cell r="GC306">
            <v>0</v>
          </cell>
          <cell r="GD306">
            <v>0</v>
          </cell>
          <cell r="GE306">
            <v>0</v>
          </cell>
          <cell r="GF306">
            <v>0</v>
          </cell>
          <cell r="GG306" t="e">
            <v>#REF!</v>
          </cell>
          <cell r="GH306" t="e">
            <v>#REF!</v>
          </cell>
          <cell r="GI306">
            <v>0</v>
          </cell>
          <cell r="GJ306">
            <v>0</v>
          </cell>
          <cell r="GK306">
            <v>0</v>
          </cell>
          <cell r="GL306">
            <v>0</v>
          </cell>
          <cell r="GM306" t="e">
            <v>#REF!</v>
          </cell>
          <cell r="GN306">
            <v>0</v>
          </cell>
          <cell r="GO306">
            <v>0</v>
          </cell>
          <cell r="GP306">
            <v>0</v>
          </cell>
        </row>
        <row r="307">
          <cell r="Y307" t="str">
            <v>耐震</v>
          </cell>
          <cell r="Z307" t="str">
            <v>一般</v>
          </cell>
          <cell r="AA307" t="str">
            <v>一般</v>
          </cell>
          <cell r="AK307" t="e">
            <v>#REF!</v>
          </cell>
          <cell r="BT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 t="e">
            <v>#REF!</v>
          </cell>
          <cell r="EL307" t="e">
            <v>#REF!</v>
          </cell>
          <cell r="EM307" t="e">
            <v>#REF!</v>
          </cell>
          <cell r="EO307">
            <v>0</v>
          </cell>
          <cell r="EP307">
            <v>0</v>
          </cell>
          <cell r="EQ307">
            <v>0</v>
          </cell>
          <cell r="FA307">
            <v>0</v>
          </cell>
          <cell r="FB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O307">
            <v>0</v>
          </cell>
          <cell r="FQ307">
            <v>0</v>
          </cell>
          <cell r="FR307">
            <v>0</v>
          </cell>
          <cell r="FS307">
            <v>0</v>
          </cell>
          <cell r="FT307">
            <v>0</v>
          </cell>
          <cell r="FU307">
            <v>1</v>
          </cell>
          <cell r="FV307">
            <v>0</v>
          </cell>
          <cell r="FW307">
            <v>0</v>
          </cell>
          <cell r="FX307" t="e">
            <v>#REF!</v>
          </cell>
          <cell r="FZ307">
            <v>0</v>
          </cell>
          <cell r="GB307">
            <v>0</v>
          </cell>
          <cell r="GC307">
            <v>0</v>
          </cell>
          <cell r="GD307">
            <v>0</v>
          </cell>
          <cell r="GE307">
            <v>0</v>
          </cell>
          <cell r="GF307">
            <v>0</v>
          </cell>
          <cell r="GG307" t="e">
            <v>#REF!</v>
          </cell>
          <cell r="GH307" t="e">
            <v>#REF!</v>
          </cell>
          <cell r="GI307">
            <v>0</v>
          </cell>
          <cell r="GJ307">
            <v>0</v>
          </cell>
          <cell r="GK307">
            <v>0</v>
          </cell>
          <cell r="GL307">
            <v>0</v>
          </cell>
          <cell r="GM307" t="e">
            <v>#REF!</v>
          </cell>
          <cell r="GN307">
            <v>0</v>
          </cell>
          <cell r="GO307">
            <v>0</v>
          </cell>
          <cell r="GP307">
            <v>0</v>
          </cell>
        </row>
        <row r="308">
          <cell r="Y308" t="str">
            <v>二次</v>
          </cell>
          <cell r="Z308" t="str">
            <v>一般</v>
          </cell>
          <cell r="AA308" t="str">
            <v>一般</v>
          </cell>
          <cell r="AK308" t="e">
            <v>#REF!</v>
          </cell>
          <cell r="BI308">
            <v>1</v>
          </cell>
          <cell r="BT308">
            <v>0.32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 t="e">
            <v>#REF!</v>
          </cell>
          <cell r="EL308" t="e">
            <v>#REF!</v>
          </cell>
          <cell r="EM308" t="e">
            <v>#REF!</v>
          </cell>
          <cell r="EO308">
            <v>0</v>
          </cell>
          <cell r="EP308">
            <v>0</v>
          </cell>
          <cell r="EQ308">
            <v>0</v>
          </cell>
          <cell r="FA308">
            <v>0</v>
          </cell>
          <cell r="FB308">
            <v>0</v>
          </cell>
          <cell r="FD308">
            <v>0</v>
          </cell>
          <cell r="FE308">
            <v>0</v>
          </cell>
          <cell r="FF308">
            <v>0</v>
          </cell>
          <cell r="FG308">
            <v>0</v>
          </cell>
          <cell r="FH308">
            <v>0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O308">
            <v>1</v>
          </cell>
          <cell r="FQ308">
            <v>0</v>
          </cell>
          <cell r="FR308">
            <v>0</v>
          </cell>
          <cell r="FS308">
            <v>0</v>
          </cell>
          <cell r="FT308">
            <v>0</v>
          </cell>
          <cell r="FU308">
            <v>0</v>
          </cell>
          <cell r="FV308">
            <v>0</v>
          </cell>
          <cell r="FW308">
            <v>0</v>
          </cell>
          <cell r="FX308" t="e">
            <v>#REF!</v>
          </cell>
          <cell r="FZ308">
            <v>1</v>
          </cell>
          <cell r="GB308">
            <v>1</v>
          </cell>
          <cell r="GC308">
            <v>1</v>
          </cell>
          <cell r="GD308">
            <v>0</v>
          </cell>
          <cell r="GE308">
            <v>0</v>
          </cell>
          <cell r="GF308">
            <v>1</v>
          </cell>
          <cell r="GG308" t="e">
            <v>#REF!</v>
          </cell>
          <cell r="GH308" t="e">
            <v>#REF!</v>
          </cell>
          <cell r="GI308">
            <v>0</v>
          </cell>
          <cell r="GJ308">
            <v>0</v>
          </cell>
          <cell r="GK308">
            <v>0</v>
          </cell>
          <cell r="GL308">
            <v>0</v>
          </cell>
          <cell r="GM308" t="e">
            <v>#REF!</v>
          </cell>
          <cell r="GN308">
            <v>0</v>
          </cell>
          <cell r="GO308">
            <v>0</v>
          </cell>
          <cell r="GP308">
            <v>0</v>
          </cell>
        </row>
        <row r="309">
          <cell r="Y309" t="str">
            <v>二次</v>
          </cell>
          <cell r="Z309" t="str">
            <v>一般</v>
          </cell>
          <cell r="AA309" t="str">
            <v>一般</v>
          </cell>
          <cell r="AK309" t="e">
            <v>#REF!</v>
          </cell>
          <cell r="BT309">
            <v>0.17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 t="e">
            <v>#REF!</v>
          </cell>
          <cell r="EL309" t="e">
            <v>#REF!</v>
          </cell>
          <cell r="EM309" t="e">
            <v>#REF!</v>
          </cell>
          <cell r="EO309">
            <v>0</v>
          </cell>
          <cell r="EP309">
            <v>0</v>
          </cell>
          <cell r="EQ309">
            <v>0</v>
          </cell>
          <cell r="FA309">
            <v>0</v>
          </cell>
          <cell r="FB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O309">
            <v>0</v>
          </cell>
          <cell r="FQ309">
            <v>0</v>
          </cell>
          <cell r="FR309">
            <v>1</v>
          </cell>
          <cell r="FS309">
            <v>1</v>
          </cell>
          <cell r="FT309">
            <v>0</v>
          </cell>
          <cell r="FU309">
            <v>0</v>
          </cell>
          <cell r="FV309">
            <v>1</v>
          </cell>
          <cell r="FW309">
            <v>0</v>
          </cell>
          <cell r="FX309" t="e">
            <v>#REF!</v>
          </cell>
          <cell r="FZ309">
            <v>0</v>
          </cell>
          <cell r="GB309">
            <v>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 t="e">
            <v>#REF!</v>
          </cell>
          <cell r="GH309" t="e">
            <v>#REF!</v>
          </cell>
          <cell r="GI309">
            <v>0</v>
          </cell>
          <cell r="GJ309">
            <v>0</v>
          </cell>
          <cell r="GK309">
            <v>0</v>
          </cell>
          <cell r="GL309">
            <v>0</v>
          </cell>
          <cell r="GM309" t="e">
            <v>#REF!</v>
          </cell>
          <cell r="GN309">
            <v>0</v>
          </cell>
          <cell r="GO309">
            <v>0</v>
          </cell>
          <cell r="GP309">
            <v>0</v>
          </cell>
        </row>
        <row r="310">
          <cell r="Y310" t="str">
            <v>耐震</v>
          </cell>
          <cell r="Z310" t="str">
            <v>一般</v>
          </cell>
          <cell r="AA310" t="str">
            <v>一般</v>
          </cell>
          <cell r="AK310" t="e">
            <v>#REF!</v>
          </cell>
          <cell r="BT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 t="e">
            <v>#REF!</v>
          </cell>
          <cell r="EL310" t="e">
            <v>#REF!</v>
          </cell>
          <cell r="EM310" t="e">
            <v>#REF!</v>
          </cell>
          <cell r="EO310">
            <v>0</v>
          </cell>
          <cell r="EP310">
            <v>0</v>
          </cell>
          <cell r="EQ310">
            <v>0</v>
          </cell>
          <cell r="FA310">
            <v>0</v>
          </cell>
          <cell r="FB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0</v>
          </cell>
          <cell r="FL310">
            <v>0</v>
          </cell>
          <cell r="FO310">
            <v>0</v>
          </cell>
          <cell r="FQ310">
            <v>0</v>
          </cell>
          <cell r="FR310">
            <v>0</v>
          </cell>
          <cell r="FS310">
            <v>0</v>
          </cell>
          <cell r="FT310">
            <v>0</v>
          </cell>
          <cell r="FU310">
            <v>1</v>
          </cell>
          <cell r="FV310">
            <v>0</v>
          </cell>
          <cell r="FW310">
            <v>0</v>
          </cell>
          <cell r="FX310" t="e">
            <v>#REF!</v>
          </cell>
          <cell r="FZ310">
            <v>0</v>
          </cell>
          <cell r="GB310">
            <v>0</v>
          </cell>
          <cell r="GC310">
            <v>0</v>
          </cell>
          <cell r="GD310">
            <v>0</v>
          </cell>
          <cell r="GE310">
            <v>0</v>
          </cell>
          <cell r="GF310">
            <v>0</v>
          </cell>
          <cell r="GG310" t="e">
            <v>#REF!</v>
          </cell>
          <cell r="GH310" t="e">
            <v>#REF!</v>
          </cell>
          <cell r="GI310">
            <v>0</v>
          </cell>
          <cell r="GJ310">
            <v>0</v>
          </cell>
          <cell r="GK310">
            <v>0</v>
          </cell>
          <cell r="GL310">
            <v>0</v>
          </cell>
          <cell r="GM310" t="e">
            <v>#REF!</v>
          </cell>
          <cell r="GN310">
            <v>0</v>
          </cell>
          <cell r="GO310">
            <v>0</v>
          </cell>
          <cell r="GP310">
            <v>0</v>
          </cell>
        </row>
        <row r="311">
          <cell r="Y311" t="str">
            <v>A'</v>
          </cell>
          <cell r="Z311" t="str">
            <v>高規格</v>
          </cell>
          <cell r="AA311" t="str">
            <v>一般</v>
          </cell>
          <cell r="AK311" t="e">
            <v>#REF!</v>
          </cell>
          <cell r="BI311">
            <v>2</v>
          </cell>
          <cell r="BT311">
            <v>0.38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1</v>
          </cell>
          <cell r="EJ311">
            <v>0</v>
          </cell>
          <cell r="EK311" t="e">
            <v>#REF!</v>
          </cell>
          <cell r="EL311" t="e">
            <v>#REF!</v>
          </cell>
          <cell r="EM311" t="e">
            <v>#REF!</v>
          </cell>
          <cell r="EO311">
            <v>0</v>
          </cell>
          <cell r="EP311">
            <v>0</v>
          </cell>
          <cell r="EQ311">
            <v>0</v>
          </cell>
          <cell r="FA311">
            <v>0</v>
          </cell>
          <cell r="FB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0</v>
          </cell>
          <cell r="FL311">
            <v>0</v>
          </cell>
          <cell r="FO311">
            <v>0</v>
          </cell>
          <cell r="FQ311">
            <v>0</v>
          </cell>
          <cell r="FR311">
            <v>0</v>
          </cell>
          <cell r="FS311">
            <v>0</v>
          </cell>
          <cell r="FT311">
            <v>0</v>
          </cell>
          <cell r="FU311">
            <v>0</v>
          </cell>
          <cell r="FV311">
            <v>0</v>
          </cell>
          <cell r="FW311">
            <v>0</v>
          </cell>
          <cell r="FX311" t="e">
            <v>#REF!</v>
          </cell>
          <cell r="FZ311">
            <v>0</v>
          </cell>
          <cell r="GB311">
            <v>1</v>
          </cell>
          <cell r="GC311">
            <v>0</v>
          </cell>
          <cell r="GD311">
            <v>0</v>
          </cell>
          <cell r="GE311">
            <v>0</v>
          </cell>
          <cell r="GF311">
            <v>1</v>
          </cell>
          <cell r="GG311" t="e">
            <v>#REF!</v>
          </cell>
          <cell r="GH311" t="e">
            <v>#REF!</v>
          </cell>
          <cell r="GI311">
            <v>0</v>
          </cell>
          <cell r="GJ311">
            <v>0</v>
          </cell>
          <cell r="GK311">
            <v>0</v>
          </cell>
          <cell r="GL311">
            <v>0</v>
          </cell>
          <cell r="GM311" t="e">
            <v>#REF!</v>
          </cell>
          <cell r="GN311">
            <v>0</v>
          </cell>
          <cell r="GO311">
            <v>0</v>
          </cell>
          <cell r="GP311">
            <v>0</v>
          </cell>
        </row>
        <row r="312">
          <cell r="Y312" t="str">
            <v>直轄高速</v>
          </cell>
          <cell r="Z312" t="str">
            <v>高規格</v>
          </cell>
          <cell r="AA312" t="str">
            <v>高規格</v>
          </cell>
          <cell r="AK312" t="e">
            <v>#REF!</v>
          </cell>
          <cell r="BT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1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 t="e">
            <v>#REF!</v>
          </cell>
          <cell r="EL312" t="e">
            <v>#REF!</v>
          </cell>
          <cell r="EM312" t="e">
            <v>#REF!</v>
          </cell>
          <cell r="EO312">
            <v>0</v>
          </cell>
          <cell r="EP312">
            <v>0</v>
          </cell>
          <cell r="EQ312">
            <v>0</v>
          </cell>
          <cell r="FA312">
            <v>0</v>
          </cell>
          <cell r="FB312">
            <v>0</v>
          </cell>
          <cell r="FD312">
            <v>0</v>
          </cell>
          <cell r="FE312">
            <v>1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O312">
            <v>0</v>
          </cell>
          <cell r="FQ312">
            <v>0</v>
          </cell>
          <cell r="FR312">
            <v>0</v>
          </cell>
          <cell r="FS312">
            <v>0</v>
          </cell>
          <cell r="FT312">
            <v>0</v>
          </cell>
          <cell r="FU312">
            <v>0</v>
          </cell>
          <cell r="FV312">
            <v>0</v>
          </cell>
          <cell r="FW312">
            <v>0</v>
          </cell>
          <cell r="FX312" t="e">
            <v>#REF!</v>
          </cell>
          <cell r="FZ312">
            <v>0</v>
          </cell>
          <cell r="GB312">
            <v>1</v>
          </cell>
          <cell r="GC312">
            <v>0</v>
          </cell>
          <cell r="GD312">
            <v>0</v>
          </cell>
          <cell r="GE312">
            <v>0</v>
          </cell>
          <cell r="GF312">
            <v>0</v>
          </cell>
          <cell r="GG312" t="e">
            <v>#REF!</v>
          </cell>
          <cell r="GH312" t="e">
            <v>#REF!</v>
          </cell>
          <cell r="GI312">
            <v>0</v>
          </cell>
          <cell r="GJ312">
            <v>0</v>
          </cell>
          <cell r="GK312">
            <v>0</v>
          </cell>
          <cell r="GL312">
            <v>0</v>
          </cell>
          <cell r="GM312" t="e">
            <v>#REF!</v>
          </cell>
          <cell r="GN312">
            <v>0</v>
          </cell>
          <cell r="GO312">
            <v>0</v>
          </cell>
          <cell r="GP312">
            <v>0</v>
          </cell>
        </row>
        <row r="313">
          <cell r="Y313" t="str">
            <v>B</v>
          </cell>
          <cell r="Z313" t="str">
            <v>高規格</v>
          </cell>
          <cell r="AA313" t="str">
            <v>高規格</v>
          </cell>
          <cell r="AK313" t="e">
            <v>#REF!</v>
          </cell>
          <cell r="BT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1</v>
          </cell>
          <cell r="EF313">
            <v>0</v>
          </cell>
          <cell r="EG313">
            <v>1</v>
          </cell>
          <cell r="EH313">
            <v>0</v>
          </cell>
          <cell r="EI313">
            <v>0</v>
          </cell>
          <cell r="EJ313">
            <v>0</v>
          </cell>
          <cell r="EK313" t="e">
            <v>#REF!</v>
          </cell>
          <cell r="EL313" t="e">
            <v>#REF!</v>
          </cell>
          <cell r="EM313" t="e">
            <v>#REF!</v>
          </cell>
          <cell r="EO313">
            <v>0</v>
          </cell>
          <cell r="EP313">
            <v>1</v>
          </cell>
          <cell r="EQ313">
            <v>0</v>
          </cell>
          <cell r="FA313">
            <v>0</v>
          </cell>
          <cell r="FB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0</v>
          </cell>
          <cell r="FL313">
            <v>0</v>
          </cell>
          <cell r="FO313">
            <v>0</v>
          </cell>
          <cell r="FQ313">
            <v>0</v>
          </cell>
          <cell r="FR313">
            <v>0</v>
          </cell>
          <cell r="FS313">
            <v>0</v>
          </cell>
          <cell r="FT313">
            <v>0</v>
          </cell>
          <cell r="FU313">
            <v>0</v>
          </cell>
          <cell r="FV313">
            <v>0</v>
          </cell>
          <cell r="FW313">
            <v>0</v>
          </cell>
          <cell r="FX313" t="e">
            <v>#REF!</v>
          </cell>
          <cell r="FZ313">
            <v>0</v>
          </cell>
          <cell r="GB313">
            <v>1</v>
          </cell>
          <cell r="GC313">
            <v>0</v>
          </cell>
          <cell r="GD313">
            <v>0</v>
          </cell>
          <cell r="GE313">
            <v>0</v>
          </cell>
          <cell r="GF313">
            <v>0</v>
          </cell>
          <cell r="GG313" t="e">
            <v>#REF!</v>
          </cell>
          <cell r="GH313" t="e">
            <v>#REF!</v>
          </cell>
          <cell r="GI313">
            <v>0</v>
          </cell>
          <cell r="GJ313">
            <v>0</v>
          </cell>
          <cell r="GK313">
            <v>0</v>
          </cell>
          <cell r="GL313">
            <v>0</v>
          </cell>
          <cell r="GM313" t="e">
            <v>#REF!</v>
          </cell>
          <cell r="GN313">
            <v>0</v>
          </cell>
          <cell r="GO313">
            <v>0</v>
          </cell>
          <cell r="GP313">
            <v>0</v>
          </cell>
        </row>
        <row r="314">
          <cell r="Y314" t="str">
            <v>A'</v>
          </cell>
          <cell r="Z314" t="str">
            <v>高規格</v>
          </cell>
          <cell r="AA314" t="str">
            <v>一般</v>
          </cell>
          <cell r="AK314" t="e">
            <v>#REF!</v>
          </cell>
          <cell r="BI314">
            <v>2</v>
          </cell>
          <cell r="BT314">
            <v>0.24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 t="e">
            <v>#REF!</v>
          </cell>
          <cell r="EL314" t="e">
            <v>#REF!</v>
          </cell>
          <cell r="EM314" t="e">
            <v>#REF!</v>
          </cell>
          <cell r="EO314">
            <v>0</v>
          </cell>
          <cell r="EP314">
            <v>1</v>
          </cell>
          <cell r="EQ314">
            <v>0</v>
          </cell>
          <cell r="FA314">
            <v>0</v>
          </cell>
          <cell r="FB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O314">
            <v>0</v>
          </cell>
          <cell r="FQ314">
            <v>0</v>
          </cell>
          <cell r="FR314">
            <v>0</v>
          </cell>
          <cell r="FS314">
            <v>0</v>
          </cell>
          <cell r="FT314">
            <v>0</v>
          </cell>
          <cell r="FU314">
            <v>0</v>
          </cell>
          <cell r="FV314">
            <v>0</v>
          </cell>
          <cell r="FW314">
            <v>0</v>
          </cell>
          <cell r="FX314" t="e">
            <v>#REF!</v>
          </cell>
          <cell r="FZ314">
            <v>0</v>
          </cell>
          <cell r="GB314">
            <v>1</v>
          </cell>
          <cell r="GC314">
            <v>0</v>
          </cell>
          <cell r="GD314">
            <v>0</v>
          </cell>
          <cell r="GE314">
            <v>0</v>
          </cell>
          <cell r="GF314">
            <v>1</v>
          </cell>
          <cell r="GG314" t="e">
            <v>#REF!</v>
          </cell>
          <cell r="GH314" t="e">
            <v>#REF!</v>
          </cell>
          <cell r="GI314">
            <v>0</v>
          </cell>
          <cell r="GJ314">
            <v>0</v>
          </cell>
          <cell r="GK314">
            <v>0</v>
          </cell>
          <cell r="GL314">
            <v>0</v>
          </cell>
          <cell r="GM314" t="e">
            <v>#REF!</v>
          </cell>
          <cell r="GN314">
            <v>0</v>
          </cell>
          <cell r="GO314">
            <v>0</v>
          </cell>
          <cell r="GP314">
            <v>0</v>
          </cell>
        </row>
        <row r="315">
          <cell r="Y315" t="str">
            <v>A'</v>
          </cell>
          <cell r="Z315" t="str">
            <v>高規格</v>
          </cell>
          <cell r="AA315" t="str">
            <v>一般</v>
          </cell>
          <cell r="AK315" t="e">
            <v>#REF!</v>
          </cell>
          <cell r="BI315">
            <v>2</v>
          </cell>
          <cell r="BT315">
            <v>0.35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 t="e">
            <v>#REF!</v>
          </cell>
          <cell r="EL315" t="e">
            <v>#REF!</v>
          </cell>
          <cell r="EM315" t="e">
            <v>#REF!</v>
          </cell>
          <cell r="EO315">
            <v>0</v>
          </cell>
          <cell r="EP315">
            <v>1</v>
          </cell>
          <cell r="EQ315">
            <v>0</v>
          </cell>
          <cell r="FA315">
            <v>0</v>
          </cell>
          <cell r="FB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O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 t="e">
            <v>#REF!</v>
          </cell>
          <cell r="FZ315">
            <v>0</v>
          </cell>
          <cell r="GB315">
            <v>1</v>
          </cell>
          <cell r="GC315">
            <v>0</v>
          </cell>
          <cell r="GD315">
            <v>0</v>
          </cell>
          <cell r="GE315">
            <v>0</v>
          </cell>
          <cell r="GF315">
            <v>1</v>
          </cell>
          <cell r="GG315" t="e">
            <v>#REF!</v>
          </cell>
          <cell r="GH315" t="e">
            <v>#REF!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 t="e">
            <v>#REF!</v>
          </cell>
          <cell r="GN315">
            <v>0</v>
          </cell>
          <cell r="GO315">
            <v>0</v>
          </cell>
          <cell r="GP315">
            <v>0</v>
          </cell>
        </row>
        <row r="316">
          <cell r="Y316" t="str">
            <v>二次</v>
          </cell>
          <cell r="Z316" t="str">
            <v>一般</v>
          </cell>
          <cell r="AA316" t="str">
            <v>一般</v>
          </cell>
          <cell r="AK316" t="e">
            <v>#REF!</v>
          </cell>
          <cell r="BI316">
            <v>2</v>
          </cell>
          <cell r="BT316">
            <v>0.3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1</v>
          </cell>
          <cell r="EJ316">
            <v>0</v>
          </cell>
          <cell r="EK316" t="e">
            <v>#REF!</v>
          </cell>
          <cell r="EL316" t="e">
            <v>#REF!</v>
          </cell>
          <cell r="EM316" t="e">
            <v>#REF!</v>
          </cell>
          <cell r="EO316">
            <v>1</v>
          </cell>
          <cell r="EP316">
            <v>0</v>
          </cell>
          <cell r="EQ316">
            <v>0</v>
          </cell>
          <cell r="FA316">
            <v>0</v>
          </cell>
          <cell r="FB316">
            <v>1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1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O316">
            <v>0</v>
          </cell>
          <cell r="FQ316">
            <v>0</v>
          </cell>
          <cell r="FR316">
            <v>0</v>
          </cell>
          <cell r="FS316">
            <v>0</v>
          </cell>
          <cell r="FT316">
            <v>0</v>
          </cell>
          <cell r="FU316">
            <v>0</v>
          </cell>
          <cell r="FV316">
            <v>0</v>
          </cell>
          <cell r="FW316">
            <v>0</v>
          </cell>
          <cell r="FX316" t="e">
            <v>#REF!</v>
          </cell>
          <cell r="FZ316">
            <v>1</v>
          </cell>
          <cell r="GB316">
            <v>1</v>
          </cell>
          <cell r="GC316">
            <v>0</v>
          </cell>
          <cell r="GD316">
            <v>0</v>
          </cell>
          <cell r="GE316">
            <v>0</v>
          </cell>
          <cell r="GF316">
            <v>1</v>
          </cell>
          <cell r="GG316" t="e">
            <v>#REF!</v>
          </cell>
          <cell r="GH316" t="e">
            <v>#REF!</v>
          </cell>
          <cell r="GI316">
            <v>0</v>
          </cell>
          <cell r="GJ316">
            <v>0</v>
          </cell>
          <cell r="GK316">
            <v>0</v>
          </cell>
          <cell r="GL316">
            <v>0</v>
          </cell>
          <cell r="GM316" t="e">
            <v>#REF!</v>
          </cell>
          <cell r="GN316">
            <v>0</v>
          </cell>
          <cell r="GO316">
            <v>0</v>
          </cell>
          <cell r="GP316">
            <v>0</v>
          </cell>
        </row>
        <row r="317">
          <cell r="Y317" t="str">
            <v>二次</v>
          </cell>
          <cell r="Z317" t="str">
            <v>一般</v>
          </cell>
          <cell r="AA317" t="str">
            <v>一般</v>
          </cell>
          <cell r="AK317" t="e">
            <v>#REF!</v>
          </cell>
          <cell r="BI317">
            <v>2</v>
          </cell>
          <cell r="BT317">
            <v>0.33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 t="e">
            <v>#REF!</v>
          </cell>
          <cell r="EL317" t="e">
            <v>#REF!</v>
          </cell>
          <cell r="EM317" t="e">
            <v>#REF!</v>
          </cell>
          <cell r="EO317">
            <v>1</v>
          </cell>
          <cell r="EP317">
            <v>0</v>
          </cell>
          <cell r="EQ317">
            <v>0</v>
          </cell>
          <cell r="FA317">
            <v>0</v>
          </cell>
          <cell r="FB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1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O317">
            <v>0</v>
          </cell>
          <cell r="FQ317">
            <v>0</v>
          </cell>
          <cell r="FR317">
            <v>0</v>
          </cell>
          <cell r="FS317">
            <v>0</v>
          </cell>
          <cell r="FT317">
            <v>0</v>
          </cell>
          <cell r="FU317">
            <v>0</v>
          </cell>
          <cell r="FV317">
            <v>0</v>
          </cell>
          <cell r="FW317">
            <v>0</v>
          </cell>
          <cell r="FX317" t="e">
            <v>#REF!</v>
          </cell>
          <cell r="FZ317">
            <v>1</v>
          </cell>
          <cell r="GB317">
            <v>1</v>
          </cell>
          <cell r="GC317">
            <v>0</v>
          </cell>
          <cell r="GD317">
            <v>0</v>
          </cell>
          <cell r="GE317">
            <v>1</v>
          </cell>
          <cell r="GF317">
            <v>1</v>
          </cell>
          <cell r="GG317" t="e">
            <v>#REF!</v>
          </cell>
          <cell r="GH317" t="e">
            <v>#REF!</v>
          </cell>
          <cell r="GI317">
            <v>0</v>
          </cell>
          <cell r="GJ317">
            <v>0</v>
          </cell>
          <cell r="GK317">
            <v>0</v>
          </cell>
          <cell r="GL317">
            <v>0</v>
          </cell>
          <cell r="GM317" t="e">
            <v>#REF!</v>
          </cell>
          <cell r="GN317">
            <v>0</v>
          </cell>
          <cell r="GO317">
            <v>0</v>
          </cell>
          <cell r="GP317">
            <v>0</v>
          </cell>
        </row>
        <row r="318">
          <cell r="Y318" t="str">
            <v>二次</v>
          </cell>
          <cell r="Z318" t="str">
            <v>一般</v>
          </cell>
          <cell r="AA318" t="str">
            <v>一般</v>
          </cell>
          <cell r="AK318" t="e">
            <v>#REF!</v>
          </cell>
          <cell r="BI318">
            <v>2</v>
          </cell>
          <cell r="BT318">
            <v>0.16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 t="e">
            <v>#REF!</v>
          </cell>
          <cell r="EL318" t="e">
            <v>#REF!</v>
          </cell>
          <cell r="EM318" t="e">
            <v>#REF!</v>
          </cell>
          <cell r="EO318">
            <v>0</v>
          </cell>
          <cell r="EP318">
            <v>0</v>
          </cell>
          <cell r="EQ318">
            <v>0</v>
          </cell>
          <cell r="FA318">
            <v>0</v>
          </cell>
          <cell r="FB318">
            <v>0</v>
          </cell>
          <cell r="FD318">
            <v>0</v>
          </cell>
          <cell r="FE318">
            <v>0</v>
          </cell>
          <cell r="FF318">
            <v>0</v>
          </cell>
          <cell r="FG318">
            <v>0</v>
          </cell>
          <cell r="FH318">
            <v>1</v>
          </cell>
          <cell r="FI318">
            <v>0</v>
          </cell>
          <cell r="FJ318">
            <v>0</v>
          </cell>
          <cell r="FK318">
            <v>0</v>
          </cell>
          <cell r="FL318">
            <v>0</v>
          </cell>
          <cell r="FO318">
            <v>0</v>
          </cell>
          <cell r="FQ318">
            <v>1</v>
          </cell>
          <cell r="FR318">
            <v>0</v>
          </cell>
          <cell r="FS318">
            <v>0</v>
          </cell>
          <cell r="FT318">
            <v>0</v>
          </cell>
          <cell r="FU318">
            <v>0</v>
          </cell>
          <cell r="FV318">
            <v>0</v>
          </cell>
          <cell r="FW318">
            <v>0</v>
          </cell>
          <cell r="FX318" t="e">
            <v>#REF!</v>
          </cell>
          <cell r="FZ318">
            <v>0</v>
          </cell>
          <cell r="GB318">
            <v>0</v>
          </cell>
          <cell r="GC318">
            <v>0</v>
          </cell>
          <cell r="GD318">
            <v>0</v>
          </cell>
          <cell r="GE318">
            <v>0</v>
          </cell>
          <cell r="GF318">
            <v>1</v>
          </cell>
          <cell r="GG318" t="e">
            <v>#REF!</v>
          </cell>
          <cell r="GH318" t="e">
            <v>#REF!</v>
          </cell>
          <cell r="GI318">
            <v>0</v>
          </cell>
          <cell r="GJ318">
            <v>0</v>
          </cell>
          <cell r="GK318">
            <v>0</v>
          </cell>
          <cell r="GL318">
            <v>0</v>
          </cell>
          <cell r="GM318" t="e">
            <v>#REF!</v>
          </cell>
          <cell r="GN318">
            <v>0</v>
          </cell>
          <cell r="GO318">
            <v>0</v>
          </cell>
          <cell r="GP318">
            <v>0</v>
          </cell>
        </row>
        <row r="319">
          <cell r="Y319" t="str">
            <v>二次</v>
          </cell>
          <cell r="Z319" t="str">
            <v>一般</v>
          </cell>
          <cell r="AA319" t="str">
            <v>一般</v>
          </cell>
          <cell r="AK319" t="e">
            <v>#REF!</v>
          </cell>
          <cell r="BI319">
            <v>1</v>
          </cell>
          <cell r="BT319">
            <v>0.33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1</v>
          </cell>
          <cell r="EJ319">
            <v>0</v>
          </cell>
          <cell r="EK319" t="e">
            <v>#REF!</v>
          </cell>
          <cell r="EL319" t="e">
            <v>#REF!</v>
          </cell>
          <cell r="EM319" t="e">
            <v>#REF!</v>
          </cell>
          <cell r="EO319">
            <v>0</v>
          </cell>
          <cell r="EP319">
            <v>0</v>
          </cell>
          <cell r="EQ319">
            <v>0</v>
          </cell>
          <cell r="FA319">
            <v>0</v>
          </cell>
          <cell r="FB319">
            <v>0</v>
          </cell>
          <cell r="FD319">
            <v>0</v>
          </cell>
          <cell r="FE319">
            <v>0</v>
          </cell>
          <cell r="FF319">
            <v>0</v>
          </cell>
          <cell r="FG319">
            <v>0</v>
          </cell>
          <cell r="FH319">
            <v>0</v>
          </cell>
          <cell r="FI319">
            <v>0</v>
          </cell>
          <cell r="FJ319">
            <v>0</v>
          </cell>
          <cell r="FK319">
            <v>0</v>
          </cell>
          <cell r="FL319">
            <v>0</v>
          </cell>
          <cell r="FO319">
            <v>0</v>
          </cell>
          <cell r="FQ319">
            <v>0</v>
          </cell>
          <cell r="FR319">
            <v>0</v>
          </cell>
          <cell r="FS319">
            <v>0</v>
          </cell>
          <cell r="FT319">
            <v>0</v>
          </cell>
          <cell r="FU319">
            <v>0</v>
          </cell>
          <cell r="FV319">
            <v>0</v>
          </cell>
          <cell r="FW319">
            <v>0</v>
          </cell>
          <cell r="FX319" t="e">
            <v>#REF!</v>
          </cell>
          <cell r="FZ319">
            <v>1</v>
          </cell>
          <cell r="GB319">
            <v>1</v>
          </cell>
          <cell r="GC319">
            <v>0</v>
          </cell>
          <cell r="GD319">
            <v>1</v>
          </cell>
          <cell r="GE319">
            <v>1</v>
          </cell>
          <cell r="GF319">
            <v>1</v>
          </cell>
          <cell r="GG319" t="e">
            <v>#REF!</v>
          </cell>
          <cell r="GH319" t="e">
            <v>#REF!</v>
          </cell>
          <cell r="GI319">
            <v>0</v>
          </cell>
          <cell r="GJ319">
            <v>0</v>
          </cell>
          <cell r="GK319">
            <v>0</v>
          </cell>
          <cell r="GL319">
            <v>0</v>
          </cell>
          <cell r="GM319" t="e">
            <v>#REF!</v>
          </cell>
          <cell r="GN319">
            <v>0</v>
          </cell>
          <cell r="GO319">
            <v>0</v>
          </cell>
          <cell r="GP319">
            <v>0</v>
          </cell>
        </row>
        <row r="320">
          <cell r="Y320" t="str">
            <v>二次</v>
          </cell>
          <cell r="Z320" t="str">
            <v>一般</v>
          </cell>
          <cell r="AA320" t="str">
            <v>一般</v>
          </cell>
          <cell r="AK320" t="e">
            <v>#REF!</v>
          </cell>
          <cell r="BI320">
            <v>2</v>
          </cell>
          <cell r="BT320">
            <v>0.3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 t="e">
            <v>#REF!</v>
          </cell>
          <cell r="EL320" t="e">
            <v>#REF!</v>
          </cell>
          <cell r="EM320" t="e">
            <v>#REF!</v>
          </cell>
          <cell r="EO320">
            <v>0</v>
          </cell>
          <cell r="EP320">
            <v>0</v>
          </cell>
          <cell r="EQ320">
            <v>0</v>
          </cell>
          <cell r="FA320">
            <v>0</v>
          </cell>
          <cell r="FB320">
            <v>0</v>
          </cell>
          <cell r="FD320">
            <v>0</v>
          </cell>
          <cell r="FE320">
            <v>0</v>
          </cell>
          <cell r="FF320">
            <v>0</v>
          </cell>
          <cell r="FG320">
            <v>0</v>
          </cell>
          <cell r="FH320">
            <v>1</v>
          </cell>
          <cell r="FI320">
            <v>0</v>
          </cell>
          <cell r="FJ320">
            <v>0</v>
          </cell>
          <cell r="FK320">
            <v>0</v>
          </cell>
          <cell r="FL320">
            <v>0</v>
          </cell>
          <cell r="FO320">
            <v>0</v>
          </cell>
          <cell r="FQ320">
            <v>0</v>
          </cell>
          <cell r="FR320">
            <v>0</v>
          </cell>
          <cell r="FS320">
            <v>0</v>
          </cell>
          <cell r="FT320">
            <v>0</v>
          </cell>
          <cell r="FU320">
            <v>0</v>
          </cell>
          <cell r="FV320">
            <v>0</v>
          </cell>
          <cell r="FW320">
            <v>0</v>
          </cell>
          <cell r="FX320" t="e">
            <v>#REF!</v>
          </cell>
          <cell r="FZ320">
            <v>0</v>
          </cell>
          <cell r="GB320">
            <v>0</v>
          </cell>
          <cell r="GC320">
            <v>0</v>
          </cell>
          <cell r="GD320">
            <v>0</v>
          </cell>
          <cell r="GE320">
            <v>0</v>
          </cell>
          <cell r="GF320">
            <v>1</v>
          </cell>
          <cell r="GG320" t="e">
            <v>#REF!</v>
          </cell>
          <cell r="GH320" t="e">
            <v>#REF!</v>
          </cell>
          <cell r="GI320">
            <v>0</v>
          </cell>
          <cell r="GJ320">
            <v>0</v>
          </cell>
          <cell r="GK320">
            <v>0</v>
          </cell>
          <cell r="GL320">
            <v>0</v>
          </cell>
          <cell r="GM320" t="e">
            <v>#REF!</v>
          </cell>
          <cell r="GN320">
            <v>0</v>
          </cell>
          <cell r="GO320">
            <v>0</v>
          </cell>
          <cell r="GP320">
            <v>0</v>
          </cell>
        </row>
        <row r="321">
          <cell r="Y321" t="str">
            <v>二次</v>
          </cell>
          <cell r="Z321" t="str">
            <v>一般</v>
          </cell>
          <cell r="AA321" t="str">
            <v>一般</v>
          </cell>
          <cell r="AK321" t="e">
            <v>#REF!</v>
          </cell>
          <cell r="BI321">
            <v>1</v>
          </cell>
          <cell r="BT321">
            <v>0.22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1</v>
          </cell>
          <cell r="EJ321">
            <v>0</v>
          </cell>
          <cell r="EK321" t="e">
            <v>#REF!</v>
          </cell>
          <cell r="EL321" t="e">
            <v>#REF!</v>
          </cell>
          <cell r="EM321" t="e">
            <v>#REF!</v>
          </cell>
          <cell r="EO321">
            <v>0</v>
          </cell>
          <cell r="EP321">
            <v>0</v>
          </cell>
          <cell r="EQ321">
            <v>0</v>
          </cell>
          <cell r="FA321">
            <v>0</v>
          </cell>
          <cell r="FB321">
            <v>0</v>
          </cell>
          <cell r="FD321">
            <v>0</v>
          </cell>
          <cell r="FE321">
            <v>0</v>
          </cell>
          <cell r="FF321">
            <v>0</v>
          </cell>
          <cell r="FG321">
            <v>0</v>
          </cell>
          <cell r="FH321">
            <v>0</v>
          </cell>
          <cell r="FI321">
            <v>0</v>
          </cell>
          <cell r="FJ321">
            <v>0</v>
          </cell>
          <cell r="FK321">
            <v>0</v>
          </cell>
          <cell r="FL321">
            <v>0</v>
          </cell>
          <cell r="FO321">
            <v>0</v>
          </cell>
          <cell r="FQ321">
            <v>0</v>
          </cell>
          <cell r="FR321">
            <v>0</v>
          </cell>
          <cell r="FS321">
            <v>0</v>
          </cell>
          <cell r="FT321">
            <v>0</v>
          </cell>
          <cell r="FU321">
            <v>0</v>
          </cell>
          <cell r="FV321">
            <v>0</v>
          </cell>
          <cell r="FW321">
            <v>0</v>
          </cell>
          <cell r="FX321" t="e">
            <v>#REF!</v>
          </cell>
          <cell r="FZ321">
            <v>1</v>
          </cell>
          <cell r="GB321">
            <v>1</v>
          </cell>
          <cell r="GC321">
            <v>0</v>
          </cell>
          <cell r="GD321">
            <v>1</v>
          </cell>
          <cell r="GE321">
            <v>1</v>
          </cell>
          <cell r="GF321">
            <v>1</v>
          </cell>
          <cell r="GG321" t="e">
            <v>#REF!</v>
          </cell>
          <cell r="GH321" t="e">
            <v>#REF!</v>
          </cell>
          <cell r="GI321">
            <v>0</v>
          </cell>
          <cell r="GJ321">
            <v>0</v>
          </cell>
          <cell r="GK321">
            <v>0</v>
          </cell>
          <cell r="GL321">
            <v>0</v>
          </cell>
          <cell r="GM321" t="e">
            <v>#REF!</v>
          </cell>
          <cell r="GN321">
            <v>0</v>
          </cell>
          <cell r="GO321">
            <v>0</v>
          </cell>
          <cell r="GP321">
            <v>0</v>
          </cell>
        </row>
        <row r="322">
          <cell r="Y322" t="str">
            <v>二次</v>
          </cell>
          <cell r="Z322" t="str">
            <v>一般</v>
          </cell>
          <cell r="AA322" t="str">
            <v>一般</v>
          </cell>
          <cell r="AK322" t="e">
            <v>#REF!</v>
          </cell>
          <cell r="BI322">
            <v>2</v>
          </cell>
          <cell r="BT322">
            <v>0.28000000000000003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1</v>
          </cell>
          <cell r="EJ322">
            <v>0</v>
          </cell>
          <cell r="EK322" t="e">
            <v>#REF!</v>
          </cell>
          <cell r="EL322" t="e">
            <v>#REF!</v>
          </cell>
          <cell r="EM322" t="e">
            <v>#REF!</v>
          </cell>
          <cell r="EO322">
            <v>0</v>
          </cell>
          <cell r="EP322">
            <v>0</v>
          </cell>
          <cell r="EQ322">
            <v>0</v>
          </cell>
          <cell r="FA322">
            <v>0</v>
          </cell>
          <cell r="FB322">
            <v>0</v>
          </cell>
          <cell r="FD322">
            <v>0</v>
          </cell>
          <cell r="FE322">
            <v>0</v>
          </cell>
          <cell r="FF322">
            <v>0</v>
          </cell>
          <cell r="FG322">
            <v>0</v>
          </cell>
          <cell r="FH322">
            <v>1</v>
          </cell>
          <cell r="FI322">
            <v>0</v>
          </cell>
          <cell r="FJ322">
            <v>0</v>
          </cell>
          <cell r="FK322">
            <v>0</v>
          </cell>
          <cell r="FL322">
            <v>0</v>
          </cell>
          <cell r="FO322">
            <v>0</v>
          </cell>
          <cell r="FQ322">
            <v>0</v>
          </cell>
          <cell r="FR322">
            <v>0</v>
          </cell>
          <cell r="FS322">
            <v>0</v>
          </cell>
          <cell r="FT322">
            <v>0</v>
          </cell>
          <cell r="FU322">
            <v>0</v>
          </cell>
          <cell r="FV322">
            <v>0</v>
          </cell>
          <cell r="FW322">
            <v>0</v>
          </cell>
          <cell r="FX322" t="e">
            <v>#REF!</v>
          </cell>
          <cell r="FZ322">
            <v>1</v>
          </cell>
          <cell r="GB322">
            <v>1</v>
          </cell>
          <cell r="GC322">
            <v>0</v>
          </cell>
          <cell r="GD322">
            <v>0</v>
          </cell>
          <cell r="GE322">
            <v>1</v>
          </cell>
          <cell r="GF322">
            <v>1</v>
          </cell>
          <cell r="GG322" t="e">
            <v>#REF!</v>
          </cell>
          <cell r="GH322" t="e">
            <v>#REF!</v>
          </cell>
          <cell r="GI322">
            <v>0</v>
          </cell>
          <cell r="GJ322">
            <v>0</v>
          </cell>
          <cell r="GK322">
            <v>0</v>
          </cell>
          <cell r="GL322">
            <v>0</v>
          </cell>
          <cell r="GM322" t="e">
            <v>#REF!</v>
          </cell>
          <cell r="GN322">
            <v>0</v>
          </cell>
          <cell r="GO322">
            <v>0</v>
          </cell>
          <cell r="GP322">
            <v>0</v>
          </cell>
        </row>
        <row r="323">
          <cell r="Y323" t="str">
            <v>A'</v>
          </cell>
          <cell r="Z323" t="str">
            <v>高規格</v>
          </cell>
          <cell r="AA323" t="str">
            <v>一般</v>
          </cell>
          <cell r="AK323" t="e">
            <v>#REF!</v>
          </cell>
          <cell r="BI323">
            <v>2</v>
          </cell>
          <cell r="BT323">
            <v>0.3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1</v>
          </cell>
          <cell r="EJ323">
            <v>0</v>
          </cell>
          <cell r="EK323" t="e">
            <v>#REF!</v>
          </cell>
          <cell r="EL323" t="e">
            <v>#REF!</v>
          </cell>
          <cell r="EM323" t="e">
            <v>#REF!</v>
          </cell>
          <cell r="EO323">
            <v>0</v>
          </cell>
          <cell r="EP323">
            <v>0</v>
          </cell>
          <cell r="EQ323">
            <v>0</v>
          </cell>
          <cell r="FA323">
            <v>0</v>
          </cell>
          <cell r="FB323">
            <v>0</v>
          </cell>
          <cell r="FD323">
            <v>0</v>
          </cell>
          <cell r="FE323">
            <v>0</v>
          </cell>
          <cell r="FF323">
            <v>0</v>
          </cell>
          <cell r="FG323">
            <v>0</v>
          </cell>
          <cell r="FH323">
            <v>0</v>
          </cell>
          <cell r="FI323">
            <v>0</v>
          </cell>
          <cell r="FJ323">
            <v>0</v>
          </cell>
          <cell r="FK323">
            <v>0</v>
          </cell>
          <cell r="FL323">
            <v>0</v>
          </cell>
          <cell r="FO323">
            <v>0</v>
          </cell>
          <cell r="FQ323">
            <v>0</v>
          </cell>
          <cell r="FR323">
            <v>0</v>
          </cell>
          <cell r="FS323">
            <v>0</v>
          </cell>
          <cell r="FT323">
            <v>0</v>
          </cell>
          <cell r="FU323">
            <v>0</v>
          </cell>
          <cell r="FV323">
            <v>0</v>
          </cell>
          <cell r="FW323">
            <v>0</v>
          </cell>
          <cell r="FX323" t="e">
            <v>#REF!</v>
          </cell>
          <cell r="FZ323">
            <v>0</v>
          </cell>
          <cell r="GB323">
            <v>0</v>
          </cell>
          <cell r="GC323">
            <v>0</v>
          </cell>
          <cell r="GD323">
            <v>0</v>
          </cell>
          <cell r="GE323">
            <v>0</v>
          </cell>
          <cell r="GF323">
            <v>1</v>
          </cell>
          <cell r="GG323" t="e">
            <v>#REF!</v>
          </cell>
          <cell r="GH323" t="e">
            <v>#REF!</v>
          </cell>
          <cell r="GI323">
            <v>0</v>
          </cell>
          <cell r="GJ323">
            <v>0</v>
          </cell>
          <cell r="GK323">
            <v>0</v>
          </cell>
          <cell r="GL323">
            <v>0</v>
          </cell>
          <cell r="GM323" t="e">
            <v>#REF!</v>
          </cell>
          <cell r="GN323">
            <v>0</v>
          </cell>
          <cell r="GO323">
            <v>0</v>
          </cell>
          <cell r="GP323">
            <v>0</v>
          </cell>
        </row>
        <row r="324">
          <cell r="Y324" t="str">
            <v>直轄高速</v>
          </cell>
          <cell r="Z324" t="str">
            <v>高規格</v>
          </cell>
          <cell r="AA324" t="str">
            <v>高規格</v>
          </cell>
          <cell r="AK324" t="e">
            <v>#REF!</v>
          </cell>
          <cell r="BT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1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 t="e">
            <v>#REF!</v>
          </cell>
          <cell r="EL324" t="e">
            <v>#REF!</v>
          </cell>
          <cell r="EM324" t="e">
            <v>#REF!</v>
          </cell>
          <cell r="EO324">
            <v>0</v>
          </cell>
          <cell r="EP324">
            <v>0</v>
          </cell>
          <cell r="EQ324">
            <v>0</v>
          </cell>
          <cell r="FA324">
            <v>0</v>
          </cell>
          <cell r="FB324">
            <v>0</v>
          </cell>
          <cell r="FD324">
            <v>0</v>
          </cell>
          <cell r="FE324">
            <v>0</v>
          </cell>
          <cell r="FF324">
            <v>0</v>
          </cell>
          <cell r="FG324">
            <v>0</v>
          </cell>
          <cell r="FH324">
            <v>0</v>
          </cell>
          <cell r="FI324">
            <v>0</v>
          </cell>
          <cell r="FJ324">
            <v>0</v>
          </cell>
          <cell r="FK324">
            <v>0</v>
          </cell>
          <cell r="FL324">
            <v>0</v>
          </cell>
          <cell r="FO324">
            <v>0</v>
          </cell>
          <cell r="FQ324">
            <v>0</v>
          </cell>
          <cell r="FR324">
            <v>0</v>
          </cell>
          <cell r="FS324">
            <v>0</v>
          </cell>
          <cell r="FT324">
            <v>0</v>
          </cell>
          <cell r="FU324">
            <v>0</v>
          </cell>
          <cell r="FV324">
            <v>0</v>
          </cell>
          <cell r="FW324">
            <v>0</v>
          </cell>
          <cell r="FX324" t="e">
            <v>#REF!</v>
          </cell>
          <cell r="FZ324">
            <v>0</v>
          </cell>
          <cell r="GB324">
            <v>1</v>
          </cell>
          <cell r="GC324">
            <v>0</v>
          </cell>
          <cell r="GD324">
            <v>0</v>
          </cell>
          <cell r="GE324">
            <v>0</v>
          </cell>
          <cell r="GF324">
            <v>0</v>
          </cell>
          <cell r="GG324" t="e">
            <v>#REF!</v>
          </cell>
          <cell r="GH324" t="e">
            <v>#REF!</v>
          </cell>
          <cell r="GI324">
            <v>0</v>
          </cell>
          <cell r="GJ324">
            <v>0</v>
          </cell>
          <cell r="GK324">
            <v>0</v>
          </cell>
          <cell r="GL324">
            <v>0</v>
          </cell>
          <cell r="GM324" t="e">
            <v>#REF!</v>
          </cell>
          <cell r="GN324">
            <v>0</v>
          </cell>
          <cell r="GO324">
            <v>0</v>
          </cell>
          <cell r="GP324">
            <v>0</v>
          </cell>
        </row>
        <row r="325">
          <cell r="Y325" t="str">
            <v>二次</v>
          </cell>
          <cell r="Z325" t="str">
            <v>一般</v>
          </cell>
          <cell r="AA325" t="str">
            <v>一般</v>
          </cell>
          <cell r="AK325" t="e">
            <v>#REF!</v>
          </cell>
          <cell r="BI325">
            <v>2</v>
          </cell>
          <cell r="BT325">
            <v>0.3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 t="e">
            <v>#REF!</v>
          </cell>
          <cell r="EL325" t="e">
            <v>#REF!</v>
          </cell>
          <cell r="EM325" t="e">
            <v>#REF!</v>
          </cell>
          <cell r="EO325">
            <v>0</v>
          </cell>
          <cell r="EP325">
            <v>0</v>
          </cell>
          <cell r="EQ325">
            <v>0</v>
          </cell>
          <cell r="FA325">
            <v>0</v>
          </cell>
          <cell r="FB325">
            <v>0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1</v>
          </cell>
          <cell r="FI325">
            <v>0</v>
          </cell>
          <cell r="FJ325">
            <v>0</v>
          </cell>
          <cell r="FK325">
            <v>0</v>
          </cell>
          <cell r="FL325">
            <v>0</v>
          </cell>
          <cell r="FO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0</v>
          </cell>
          <cell r="FU325">
            <v>0</v>
          </cell>
          <cell r="FV325">
            <v>0</v>
          </cell>
          <cell r="FW325">
            <v>0</v>
          </cell>
          <cell r="FX325" t="e">
            <v>#REF!</v>
          </cell>
          <cell r="FZ325">
            <v>0</v>
          </cell>
          <cell r="GB325">
            <v>0</v>
          </cell>
          <cell r="GC325">
            <v>0</v>
          </cell>
          <cell r="GD325">
            <v>0</v>
          </cell>
          <cell r="GE325">
            <v>0</v>
          </cell>
          <cell r="GF325">
            <v>1</v>
          </cell>
          <cell r="GG325" t="e">
            <v>#REF!</v>
          </cell>
          <cell r="GH325" t="e">
            <v>#REF!</v>
          </cell>
          <cell r="GI325">
            <v>0</v>
          </cell>
          <cell r="GJ325">
            <v>0</v>
          </cell>
          <cell r="GK325">
            <v>0</v>
          </cell>
          <cell r="GL325">
            <v>0</v>
          </cell>
          <cell r="GM325" t="e">
            <v>#REF!</v>
          </cell>
          <cell r="GN325">
            <v>0</v>
          </cell>
          <cell r="GO325">
            <v>0</v>
          </cell>
          <cell r="GP325">
            <v>0</v>
          </cell>
        </row>
        <row r="326">
          <cell r="Y326" t="str">
            <v>A'</v>
          </cell>
          <cell r="Z326" t="str">
            <v>高規格</v>
          </cell>
          <cell r="AA326" t="str">
            <v>一般</v>
          </cell>
          <cell r="AK326" t="e">
            <v>#REF!</v>
          </cell>
          <cell r="BI326">
            <v>2</v>
          </cell>
          <cell r="BT326">
            <v>0.3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1</v>
          </cell>
          <cell r="EJ326">
            <v>0</v>
          </cell>
          <cell r="EK326" t="e">
            <v>#REF!</v>
          </cell>
          <cell r="EL326" t="e">
            <v>#REF!</v>
          </cell>
          <cell r="EM326" t="e">
            <v>#REF!</v>
          </cell>
          <cell r="EO326">
            <v>1</v>
          </cell>
          <cell r="EP326">
            <v>0</v>
          </cell>
          <cell r="EQ326">
            <v>0</v>
          </cell>
          <cell r="FA326">
            <v>0</v>
          </cell>
          <cell r="FB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FI326">
            <v>0</v>
          </cell>
          <cell r="FJ326">
            <v>0</v>
          </cell>
          <cell r="FK326">
            <v>0</v>
          </cell>
          <cell r="FL326">
            <v>0</v>
          </cell>
          <cell r="FO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 t="e">
            <v>#REF!</v>
          </cell>
          <cell r="FZ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1</v>
          </cell>
          <cell r="GG326" t="e">
            <v>#REF!</v>
          </cell>
          <cell r="GH326" t="e">
            <v>#REF!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 t="e">
            <v>#REF!</v>
          </cell>
          <cell r="GN326">
            <v>0</v>
          </cell>
          <cell r="GO326">
            <v>0</v>
          </cell>
          <cell r="GP326">
            <v>0</v>
          </cell>
        </row>
        <row r="327">
          <cell r="Y327" t="str">
            <v>二次</v>
          </cell>
          <cell r="Z327" t="str">
            <v>一般</v>
          </cell>
          <cell r="AA327" t="str">
            <v>一般</v>
          </cell>
          <cell r="AK327" t="e">
            <v>#REF!</v>
          </cell>
          <cell r="BI327">
            <v>2</v>
          </cell>
          <cell r="BT327">
            <v>0.3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 t="e">
            <v>#REF!</v>
          </cell>
          <cell r="EL327" t="e">
            <v>#REF!</v>
          </cell>
          <cell r="EM327" t="e">
            <v>#REF!</v>
          </cell>
          <cell r="EO327">
            <v>0</v>
          </cell>
          <cell r="EP327">
            <v>0</v>
          </cell>
          <cell r="EQ327">
            <v>0</v>
          </cell>
          <cell r="FA327">
            <v>0</v>
          </cell>
          <cell r="FB327">
            <v>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1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O327">
            <v>0</v>
          </cell>
          <cell r="FQ327">
            <v>0</v>
          </cell>
          <cell r="FR327">
            <v>0</v>
          </cell>
          <cell r="FS327">
            <v>0</v>
          </cell>
          <cell r="FT327">
            <v>0</v>
          </cell>
          <cell r="FU327">
            <v>0</v>
          </cell>
          <cell r="FV327">
            <v>0</v>
          </cell>
          <cell r="FW327">
            <v>0</v>
          </cell>
          <cell r="FX327" t="e">
            <v>#REF!</v>
          </cell>
          <cell r="FZ327">
            <v>0</v>
          </cell>
          <cell r="GB327">
            <v>0</v>
          </cell>
          <cell r="GC327">
            <v>0</v>
          </cell>
          <cell r="GD327">
            <v>0</v>
          </cell>
          <cell r="GE327">
            <v>0</v>
          </cell>
          <cell r="GF327">
            <v>1</v>
          </cell>
          <cell r="GG327" t="e">
            <v>#REF!</v>
          </cell>
          <cell r="GH327" t="e">
            <v>#REF!</v>
          </cell>
          <cell r="GI327">
            <v>0</v>
          </cell>
          <cell r="GJ327">
            <v>0</v>
          </cell>
          <cell r="GK327">
            <v>0</v>
          </cell>
          <cell r="GL327">
            <v>0</v>
          </cell>
          <cell r="GM327" t="e">
            <v>#REF!</v>
          </cell>
          <cell r="GN327">
            <v>0</v>
          </cell>
          <cell r="GO327">
            <v>0</v>
          </cell>
          <cell r="GP327">
            <v>0</v>
          </cell>
        </row>
        <row r="328">
          <cell r="Y328" t="str">
            <v>二次</v>
          </cell>
          <cell r="Z328" t="str">
            <v>一般</v>
          </cell>
          <cell r="AA328" t="str">
            <v>一般</v>
          </cell>
          <cell r="AK328" t="e">
            <v>#REF!</v>
          </cell>
          <cell r="BI328">
            <v>2</v>
          </cell>
          <cell r="BT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 t="e">
            <v>#REF!</v>
          </cell>
          <cell r="EL328" t="e">
            <v>#REF!</v>
          </cell>
          <cell r="EM328" t="e">
            <v>#REF!</v>
          </cell>
          <cell r="EO328">
            <v>0</v>
          </cell>
          <cell r="EP328">
            <v>0</v>
          </cell>
          <cell r="EQ328">
            <v>0</v>
          </cell>
          <cell r="FA328">
            <v>0</v>
          </cell>
          <cell r="FB328">
            <v>0</v>
          </cell>
          <cell r="FD328">
            <v>0</v>
          </cell>
          <cell r="FE328">
            <v>0</v>
          </cell>
          <cell r="FF328">
            <v>0</v>
          </cell>
          <cell r="FG328">
            <v>0</v>
          </cell>
          <cell r="FH328">
            <v>1</v>
          </cell>
          <cell r="FI328">
            <v>0</v>
          </cell>
          <cell r="FJ328">
            <v>0</v>
          </cell>
          <cell r="FK328">
            <v>0</v>
          </cell>
          <cell r="FL328">
            <v>0</v>
          </cell>
          <cell r="FO328">
            <v>0</v>
          </cell>
          <cell r="FQ328">
            <v>1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 t="e">
            <v>#REF!</v>
          </cell>
          <cell r="FZ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 t="e">
            <v>#REF!</v>
          </cell>
          <cell r="GH328" t="e">
            <v>#REF!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 t="e">
            <v>#REF!</v>
          </cell>
          <cell r="GN328">
            <v>0</v>
          </cell>
          <cell r="GO328">
            <v>0</v>
          </cell>
          <cell r="GP328">
            <v>0</v>
          </cell>
        </row>
        <row r="329">
          <cell r="Y329" t="str">
            <v>二次</v>
          </cell>
          <cell r="Z329" t="str">
            <v>一般</v>
          </cell>
          <cell r="AA329" t="str">
            <v>一般</v>
          </cell>
          <cell r="AK329" t="e">
            <v>#REF!</v>
          </cell>
          <cell r="BI329">
            <v>1</v>
          </cell>
          <cell r="BT329">
            <v>0.24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 t="e">
            <v>#REF!</v>
          </cell>
          <cell r="EL329" t="e">
            <v>#REF!</v>
          </cell>
          <cell r="EM329" t="e">
            <v>#REF!</v>
          </cell>
          <cell r="EO329">
            <v>0</v>
          </cell>
          <cell r="EP329">
            <v>0</v>
          </cell>
          <cell r="EQ329">
            <v>0</v>
          </cell>
          <cell r="FA329">
            <v>0</v>
          </cell>
          <cell r="FB329">
            <v>0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0</v>
          </cell>
          <cell r="FL329">
            <v>0</v>
          </cell>
          <cell r="FO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 t="e">
            <v>#REF!</v>
          </cell>
          <cell r="FZ329">
            <v>1</v>
          </cell>
          <cell r="GB329">
            <v>0</v>
          </cell>
          <cell r="GC329">
            <v>1</v>
          </cell>
          <cell r="GD329">
            <v>0</v>
          </cell>
          <cell r="GE329">
            <v>0</v>
          </cell>
          <cell r="GF329">
            <v>1</v>
          </cell>
          <cell r="GG329" t="e">
            <v>#REF!</v>
          </cell>
          <cell r="GH329" t="e">
            <v>#REF!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 t="e">
            <v>#REF!</v>
          </cell>
          <cell r="GN329">
            <v>0</v>
          </cell>
          <cell r="GO329">
            <v>0</v>
          </cell>
          <cell r="GP329">
            <v>0</v>
          </cell>
        </row>
        <row r="330">
          <cell r="Y330" t="str">
            <v>A'</v>
          </cell>
          <cell r="Z330" t="str">
            <v>高規格</v>
          </cell>
          <cell r="AA330" t="str">
            <v>一般</v>
          </cell>
          <cell r="AK330" t="e">
            <v>#REF!</v>
          </cell>
          <cell r="BI330">
            <v>1</v>
          </cell>
          <cell r="BT330">
            <v>0.26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F330">
            <v>0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 t="e">
            <v>#REF!</v>
          </cell>
          <cell r="EL330" t="e">
            <v>#REF!</v>
          </cell>
          <cell r="EM330" t="e">
            <v>#REF!</v>
          </cell>
          <cell r="EO330">
            <v>0</v>
          </cell>
          <cell r="EP330">
            <v>1</v>
          </cell>
          <cell r="EQ330">
            <v>0</v>
          </cell>
          <cell r="FA330">
            <v>0</v>
          </cell>
          <cell r="FB330">
            <v>0</v>
          </cell>
          <cell r="FD330">
            <v>0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0</v>
          </cell>
          <cell r="FL330">
            <v>0</v>
          </cell>
          <cell r="FO330">
            <v>0</v>
          </cell>
          <cell r="FQ330">
            <v>0</v>
          </cell>
          <cell r="FR330">
            <v>0</v>
          </cell>
          <cell r="FS330">
            <v>0</v>
          </cell>
          <cell r="FT330">
            <v>0</v>
          </cell>
          <cell r="FU330">
            <v>0</v>
          </cell>
          <cell r="FV330">
            <v>0</v>
          </cell>
          <cell r="FW330">
            <v>0</v>
          </cell>
          <cell r="FX330" t="e">
            <v>#REF!</v>
          </cell>
          <cell r="FZ330">
            <v>0</v>
          </cell>
          <cell r="GB330">
            <v>0</v>
          </cell>
          <cell r="GC330">
            <v>0</v>
          </cell>
          <cell r="GD330">
            <v>0</v>
          </cell>
          <cell r="GE330">
            <v>0</v>
          </cell>
          <cell r="GF330">
            <v>1</v>
          </cell>
          <cell r="GG330" t="e">
            <v>#REF!</v>
          </cell>
          <cell r="GH330" t="e">
            <v>#REF!</v>
          </cell>
          <cell r="GI330">
            <v>0</v>
          </cell>
          <cell r="GJ330">
            <v>0</v>
          </cell>
          <cell r="GK330">
            <v>0</v>
          </cell>
          <cell r="GL330">
            <v>0</v>
          </cell>
          <cell r="GM330" t="e">
            <v>#REF!</v>
          </cell>
          <cell r="GN330">
            <v>0</v>
          </cell>
          <cell r="GO330">
            <v>0</v>
          </cell>
          <cell r="GP330">
            <v>0</v>
          </cell>
        </row>
        <row r="331">
          <cell r="Y331" t="str">
            <v>二次</v>
          </cell>
          <cell r="Z331" t="str">
            <v>一般</v>
          </cell>
          <cell r="AA331" t="str">
            <v>一般</v>
          </cell>
          <cell r="AK331" t="e">
            <v>#REF!</v>
          </cell>
          <cell r="BI331">
            <v>2</v>
          </cell>
          <cell r="BT331">
            <v>0.27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 t="e">
            <v>#REF!</v>
          </cell>
          <cell r="EL331" t="e">
            <v>#REF!</v>
          </cell>
          <cell r="EM331" t="e">
            <v>#REF!</v>
          </cell>
          <cell r="EO331">
            <v>0</v>
          </cell>
          <cell r="EP331">
            <v>0</v>
          </cell>
          <cell r="EQ331">
            <v>0</v>
          </cell>
          <cell r="FA331">
            <v>0</v>
          </cell>
          <cell r="FB331">
            <v>0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1</v>
          </cell>
          <cell r="FI331">
            <v>0</v>
          </cell>
          <cell r="FJ331">
            <v>0</v>
          </cell>
          <cell r="FK331">
            <v>0</v>
          </cell>
          <cell r="FL331">
            <v>0</v>
          </cell>
          <cell r="FO331">
            <v>0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 t="e">
            <v>#REF!</v>
          </cell>
          <cell r="FZ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1</v>
          </cell>
          <cell r="GG331" t="e">
            <v>#REF!</v>
          </cell>
          <cell r="GH331" t="e">
            <v>#REF!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 t="e">
            <v>#REF!</v>
          </cell>
          <cell r="GN331">
            <v>0</v>
          </cell>
          <cell r="GO331">
            <v>0</v>
          </cell>
          <cell r="GP331">
            <v>0</v>
          </cell>
        </row>
        <row r="332">
          <cell r="Y332" t="str">
            <v>沿環従来</v>
          </cell>
          <cell r="Z332" t="str">
            <v>一般</v>
          </cell>
          <cell r="AA332" t="str">
            <v>一般</v>
          </cell>
          <cell r="AK332" t="e">
            <v>#REF!</v>
          </cell>
          <cell r="BT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 t="e">
            <v>#REF!</v>
          </cell>
          <cell r="EL332" t="e">
            <v>#REF!</v>
          </cell>
          <cell r="EM332" t="e">
            <v>#REF!</v>
          </cell>
          <cell r="EO332">
            <v>0</v>
          </cell>
          <cell r="EP332">
            <v>0</v>
          </cell>
          <cell r="EQ332">
            <v>0</v>
          </cell>
          <cell r="FA332">
            <v>0</v>
          </cell>
          <cell r="FB332">
            <v>0</v>
          </cell>
          <cell r="FD332">
            <v>0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O332">
            <v>0</v>
          </cell>
          <cell r="FQ332">
            <v>0</v>
          </cell>
          <cell r="FR332">
            <v>0</v>
          </cell>
          <cell r="FS332">
            <v>0</v>
          </cell>
          <cell r="FT332">
            <v>0</v>
          </cell>
          <cell r="FU332">
            <v>0</v>
          </cell>
          <cell r="FV332">
            <v>0</v>
          </cell>
          <cell r="FW332">
            <v>0</v>
          </cell>
          <cell r="FX332" t="e">
            <v>#REF!</v>
          </cell>
          <cell r="FZ332">
            <v>0</v>
          </cell>
          <cell r="GB332">
            <v>0</v>
          </cell>
          <cell r="GC332">
            <v>0</v>
          </cell>
          <cell r="GD332">
            <v>0</v>
          </cell>
          <cell r="GE332">
            <v>0</v>
          </cell>
          <cell r="GF332">
            <v>0</v>
          </cell>
          <cell r="GG332" t="e">
            <v>#REF!</v>
          </cell>
          <cell r="GH332" t="e">
            <v>#REF!</v>
          </cell>
          <cell r="GI332">
            <v>0</v>
          </cell>
          <cell r="GJ332">
            <v>0</v>
          </cell>
          <cell r="GK332">
            <v>0</v>
          </cell>
          <cell r="GL332">
            <v>0</v>
          </cell>
          <cell r="GM332" t="e">
            <v>#REF!</v>
          </cell>
          <cell r="GN332">
            <v>0</v>
          </cell>
          <cell r="GO332">
            <v>0</v>
          </cell>
          <cell r="GP332">
            <v>0</v>
          </cell>
        </row>
        <row r="333">
          <cell r="Y333" t="str">
            <v>沿環従来</v>
          </cell>
          <cell r="Z333" t="str">
            <v>一般</v>
          </cell>
          <cell r="AA333" t="str">
            <v>一般</v>
          </cell>
          <cell r="AK333" t="e">
            <v>#REF!</v>
          </cell>
          <cell r="BT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 t="e">
            <v>#REF!</v>
          </cell>
          <cell r="EL333" t="e">
            <v>#REF!</v>
          </cell>
          <cell r="EM333" t="e">
            <v>#REF!</v>
          </cell>
          <cell r="EO333">
            <v>0</v>
          </cell>
          <cell r="EP333">
            <v>0</v>
          </cell>
          <cell r="EQ333">
            <v>0</v>
          </cell>
          <cell r="FA333">
            <v>0</v>
          </cell>
          <cell r="FB333">
            <v>0</v>
          </cell>
          <cell r="FD333">
            <v>0</v>
          </cell>
          <cell r="FE333">
            <v>0</v>
          </cell>
          <cell r="FF333">
            <v>0</v>
          </cell>
          <cell r="FG333">
            <v>0</v>
          </cell>
          <cell r="FH333">
            <v>0</v>
          </cell>
          <cell r="FI333">
            <v>0</v>
          </cell>
          <cell r="FJ333">
            <v>0</v>
          </cell>
          <cell r="FK333">
            <v>0</v>
          </cell>
          <cell r="FL333">
            <v>0</v>
          </cell>
          <cell r="FO333">
            <v>0</v>
          </cell>
          <cell r="FQ333">
            <v>0</v>
          </cell>
          <cell r="FR333">
            <v>0</v>
          </cell>
          <cell r="FS333">
            <v>0</v>
          </cell>
          <cell r="FT333">
            <v>0</v>
          </cell>
          <cell r="FU333">
            <v>0</v>
          </cell>
          <cell r="FV333">
            <v>0</v>
          </cell>
          <cell r="FW333">
            <v>0</v>
          </cell>
          <cell r="FX333" t="e">
            <v>#REF!</v>
          </cell>
          <cell r="FZ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0</v>
          </cell>
          <cell r="GF333">
            <v>0</v>
          </cell>
          <cell r="GG333" t="e">
            <v>#REF!</v>
          </cell>
          <cell r="GH333" t="e">
            <v>#REF!</v>
          </cell>
          <cell r="GI333">
            <v>0</v>
          </cell>
          <cell r="GJ333">
            <v>0</v>
          </cell>
          <cell r="GK333">
            <v>0</v>
          </cell>
          <cell r="GL333">
            <v>0</v>
          </cell>
          <cell r="GM333" t="e">
            <v>#REF!</v>
          </cell>
          <cell r="GN333">
            <v>0</v>
          </cell>
          <cell r="GO333">
            <v>0</v>
          </cell>
          <cell r="GP333">
            <v>0</v>
          </cell>
        </row>
        <row r="334">
          <cell r="Y334" t="str">
            <v>沿環従来</v>
          </cell>
          <cell r="Z334" t="str">
            <v>一般</v>
          </cell>
          <cell r="AA334" t="str">
            <v>一般</v>
          </cell>
          <cell r="AK334" t="e">
            <v>#REF!</v>
          </cell>
          <cell r="BT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 t="e">
            <v>#REF!</v>
          </cell>
          <cell r="EL334" t="e">
            <v>#REF!</v>
          </cell>
          <cell r="EM334" t="e">
            <v>#REF!</v>
          </cell>
          <cell r="EO334">
            <v>0</v>
          </cell>
          <cell r="EP334">
            <v>0</v>
          </cell>
          <cell r="EQ334">
            <v>0</v>
          </cell>
          <cell r="FA334">
            <v>0</v>
          </cell>
          <cell r="FB334">
            <v>0</v>
          </cell>
          <cell r="FD334">
            <v>0</v>
          </cell>
          <cell r="FE334">
            <v>0</v>
          </cell>
          <cell r="FF334">
            <v>0</v>
          </cell>
          <cell r="FG334">
            <v>0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O334">
            <v>0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 t="e">
            <v>#REF!</v>
          </cell>
          <cell r="FZ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 t="e">
            <v>#REF!</v>
          </cell>
          <cell r="GH334" t="e">
            <v>#REF!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 t="e">
            <v>#REF!</v>
          </cell>
          <cell r="GN334">
            <v>0</v>
          </cell>
          <cell r="GO334">
            <v>0</v>
          </cell>
          <cell r="GP334">
            <v>0</v>
          </cell>
        </row>
        <row r="335">
          <cell r="Y335" t="str">
            <v>沿環従来</v>
          </cell>
          <cell r="Z335" t="str">
            <v>一般</v>
          </cell>
          <cell r="AA335" t="str">
            <v>一般</v>
          </cell>
          <cell r="AK335" t="e">
            <v>#REF!</v>
          </cell>
          <cell r="BT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 t="e">
            <v>#REF!</v>
          </cell>
          <cell r="EL335" t="e">
            <v>#REF!</v>
          </cell>
          <cell r="EM335" t="e">
            <v>#REF!</v>
          </cell>
          <cell r="EO335">
            <v>0</v>
          </cell>
          <cell r="EP335">
            <v>0</v>
          </cell>
          <cell r="EQ335">
            <v>0</v>
          </cell>
          <cell r="FA335">
            <v>0</v>
          </cell>
          <cell r="FB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O335">
            <v>0</v>
          </cell>
          <cell r="FQ335">
            <v>0</v>
          </cell>
          <cell r="FR335">
            <v>0</v>
          </cell>
          <cell r="FS335">
            <v>0</v>
          </cell>
          <cell r="FT335">
            <v>0</v>
          </cell>
          <cell r="FU335">
            <v>0</v>
          </cell>
          <cell r="FV335">
            <v>0</v>
          </cell>
          <cell r="FW335">
            <v>0</v>
          </cell>
          <cell r="FX335" t="e">
            <v>#REF!</v>
          </cell>
          <cell r="FZ335">
            <v>0</v>
          </cell>
          <cell r="GB335">
            <v>0</v>
          </cell>
          <cell r="GC335">
            <v>0</v>
          </cell>
          <cell r="GD335">
            <v>0</v>
          </cell>
          <cell r="GE335">
            <v>0</v>
          </cell>
          <cell r="GF335">
            <v>0</v>
          </cell>
          <cell r="GG335" t="e">
            <v>#REF!</v>
          </cell>
          <cell r="GH335" t="e">
            <v>#REF!</v>
          </cell>
          <cell r="GI335">
            <v>0</v>
          </cell>
          <cell r="GJ335">
            <v>0</v>
          </cell>
          <cell r="GK335">
            <v>0</v>
          </cell>
          <cell r="GL335">
            <v>0</v>
          </cell>
          <cell r="GM335" t="e">
            <v>#REF!</v>
          </cell>
          <cell r="GN335">
            <v>0</v>
          </cell>
          <cell r="GO335">
            <v>0</v>
          </cell>
          <cell r="GP335">
            <v>0</v>
          </cell>
        </row>
        <row r="336">
          <cell r="Y336" t="str">
            <v>沿環従来</v>
          </cell>
          <cell r="Z336" t="str">
            <v>一般</v>
          </cell>
          <cell r="AA336" t="str">
            <v>一般</v>
          </cell>
          <cell r="AK336" t="e">
            <v>#REF!</v>
          </cell>
          <cell r="BT336">
            <v>0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 t="e">
            <v>#REF!</v>
          </cell>
          <cell r="EL336" t="e">
            <v>#REF!</v>
          </cell>
          <cell r="EM336" t="e">
            <v>#REF!</v>
          </cell>
          <cell r="EO336">
            <v>0</v>
          </cell>
          <cell r="EP336">
            <v>0</v>
          </cell>
          <cell r="EQ336">
            <v>0</v>
          </cell>
          <cell r="FA336">
            <v>0</v>
          </cell>
          <cell r="FB336">
            <v>0</v>
          </cell>
          <cell r="FD336">
            <v>0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O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0</v>
          </cell>
          <cell r="FU336">
            <v>0</v>
          </cell>
          <cell r="FV336">
            <v>0</v>
          </cell>
          <cell r="FW336">
            <v>0</v>
          </cell>
          <cell r="FX336" t="e">
            <v>#REF!</v>
          </cell>
          <cell r="FZ336">
            <v>0</v>
          </cell>
          <cell r="GB336">
            <v>0</v>
          </cell>
          <cell r="GC336">
            <v>0</v>
          </cell>
          <cell r="GD336">
            <v>0</v>
          </cell>
          <cell r="GE336">
            <v>0</v>
          </cell>
          <cell r="GF336">
            <v>0</v>
          </cell>
          <cell r="GG336" t="e">
            <v>#REF!</v>
          </cell>
          <cell r="GH336" t="e">
            <v>#REF!</v>
          </cell>
          <cell r="GI336">
            <v>0</v>
          </cell>
          <cell r="GJ336">
            <v>0</v>
          </cell>
          <cell r="GK336">
            <v>0</v>
          </cell>
          <cell r="GL336">
            <v>0</v>
          </cell>
          <cell r="GM336" t="e">
            <v>#REF!</v>
          </cell>
          <cell r="GN336">
            <v>0</v>
          </cell>
          <cell r="GO336">
            <v>0</v>
          </cell>
          <cell r="GP336">
            <v>0</v>
          </cell>
        </row>
        <row r="337">
          <cell r="Y337" t="str">
            <v>沿環従来</v>
          </cell>
          <cell r="Z337" t="str">
            <v>一般</v>
          </cell>
          <cell r="AA337" t="str">
            <v>一般</v>
          </cell>
          <cell r="AK337" t="e">
            <v>#REF!</v>
          </cell>
          <cell r="BT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 t="e">
            <v>#REF!</v>
          </cell>
          <cell r="EL337" t="e">
            <v>#REF!</v>
          </cell>
          <cell r="EM337" t="e">
            <v>#REF!</v>
          </cell>
          <cell r="EO337">
            <v>0</v>
          </cell>
          <cell r="EP337">
            <v>0</v>
          </cell>
          <cell r="EQ337">
            <v>0</v>
          </cell>
          <cell r="FA337">
            <v>0</v>
          </cell>
          <cell r="FB337">
            <v>0</v>
          </cell>
          <cell r="FD337">
            <v>0</v>
          </cell>
          <cell r="FE337">
            <v>0</v>
          </cell>
          <cell r="FF337">
            <v>0</v>
          </cell>
          <cell r="FG337">
            <v>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O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0</v>
          </cell>
          <cell r="FW337">
            <v>0</v>
          </cell>
          <cell r="FX337" t="e">
            <v>#REF!</v>
          </cell>
          <cell r="FZ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0</v>
          </cell>
          <cell r="GG337" t="e">
            <v>#REF!</v>
          </cell>
          <cell r="GH337" t="e">
            <v>#REF!</v>
          </cell>
          <cell r="GI337">
            <v>0</v>
          </cell>
          <cell r="GJ337">
            <v>0</v>
          </cell>
          <cell r="GK337">
            <v>0</v>
          </cell>
          <cell r="GL337">
            <v>0</v>
          </cell>
          <cell r="GM337" t="e">
            <v>#REF!</v>
          </cell>
          <cell r="GN337">
            <v>0</v>
          </cell>
          <cell r="GO337">
            <v>0</v>
          </cell>
          <cell r="GP337">
            <v>0</v>
          </cell>
        </row>
        <row r="338">
          <cell r="Y338" t="str">
            <v>沿環従来</v>
          </cell>
          <cell r="Z338" t="str">
            <v>一般</v>
          </cell>
          <cell r="AA338" t="str">
            <v>一般</v>
          </cell>
          <cell r="AK338" t="e">
            <v>#REF!</v>
          </cell>
          <cell r="BT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 t="e">
            <v>#REF!</v>
          </cell>
          <cell r="EL338" t="e">
            <v>#REF!</v>
          </cell>
          <cell r="EM338" t="e">
            <v>#REF!</v>
          </cell>
          <cell r="EO338">
            <v>0</v>
          </cell>
          <cell r="EP338">
            <v>0</v>
          </cell>
          <cell r="EQ338">
            <v>0</v>
          </cell>
          <cell r="FA338">
            <v>0</v>
          </cell>
          <cell r="FB338">
            <v>0</v>
          </cell>
          <cell r="FD338">
            <v>0</v>
          </cell>
          <cell r="FE338">
            <v>0</v>
          </cell>
          <cell r="FF338">
            <v>0</v>
          </cell>
          <cell r="FG338">
            <v>0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O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 t="e">
            <v>#REF!</v>
          </cell>
          <cell r="FZ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 t="e">
            <v>#REF!</v>
          </cell>
          <cell r="GH338" t="e">
            <v>#REF!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 t="e">
            <v>#REF!</v>
          </cell>
          <cell r="GN338">
            <v>0</v>
          </cell>
          <cell r="GO338">
            <v>0</v>
          </cell>
          <cell r="GP338">
            <v>0</v>
          </cell>
        </row>
        <row r="339">
          <cell r="Y339" t="str">
            <v>沿環従来</v>
          </cell>
          <cell r="Z339" t="str">
            <v>一般</v>
          </cell>
          <cell r="AA339" t="str">
            <v>一般</v>
          </cell>
          <cell r="AK339" t="e">
            <v>#REF!</v>
          </cell>
          <cell r="BT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 t="e">
            <v>#REF!</v>
          </cell>
          <cell r="EL339" t="e">
            <v>#REF!</v>
          </cell>
          <cell r="EM339" t="e">
            <v>#REF!</v>
          </cell>
          <cell r="EO339">
            <v>0</v>
          </cell>
          <cell r="EP339">
            <v>0</v>
          </cell>
          <cell r="EQ339">
            <v>0</v>
          </cell>
          <cell r="FA339">
            <v>0</v>
          </cell>
          <cell r="FB339">
            <v>0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0</v>
          </cell>
          <cell r="FL339">
            <v>0</v>
          </cell>
          <cell r="FO339">
            <v>0</v>
          </cell>
          <cell r="FQ339">
            <v>0</v>
          </cell>
          <cell r="FR339">
            <v>0</v>
          </cell>
          <cell r="FS339">
            <v>0</v>
          </cell>
          <cell r="FT339">
            <v>0</v>
          </cell>
          <cell r="FU339">
            <v>0</v>
          </cell>
          <cell r="FV339">
            <v>0</v>
          </cell>
          <cell r="FW339">
            <v>0</v>
          </cell>
          <cell r="FX339" t="e">
            <v>#REF!</v>
          </cell>
          <cell r="FZ339">
            <v>1</v>
          </cell>
          <cell r="GB339">
            <v>1</v>
          </cell>
          <cell r="GC339">
            <v>0</v>
          </cell>
          <cell r="GD339">
            <v>0</v>
          </cell>
          <cell r="GE339">
            <v>0</v>
          </cell>
          <cell r="GF339">
            <v>0</v>
          </cell>
          <cell r="GG339" t="e">
            <v>#REF!</v>
          </cell>
          <cell r="GH339" t="e">
            <v>#REF!</v>
          </cell>
          <cell r="GI339">
            <v>0</v>
          </cell>
          <cell r="GJ339">
            <v>0</v>
          </cell>
          <cell r="GK339">
            <v>0</v>
          </cell>
          <cell r="GL339">
            <v>0</v>
          </cell>
          <cell r="GM339" t="e">
            <v>#REF!</v>
          </cell>
          <cell r="GN339">
            <v>0</v>
          </cell>
          <cell r="GO339">
            <v>0</v>
          </cell>
          <cell r="GP339">
            <v>0</v>
          </cell>
        </row>
        <row r="340">
          <cell r="Y340" t="str">
            <v>沿環従来</v>
          </cell>
          <cell r="Z340" t="str">
            <v>一般</v>
          </cell>
          <cell r="AA340" t="str">
            <v>一般</v>
          </cell>
          <cell r="AK340" t="e">
            <v>#REF!</v>
          </cell>
          <cell r="BT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 t="e">
            <v>#REF!</v>
          </cell>
          <cell r="EL340" t="e">
            <v>#REF!</v>
          </cell>
          <cell r="EM340" t="e">
            <v>#REF!</v>
          </cell>
          <cell r="EO340">
            <v>0</v>
          </cell>
          <cell r="EP340">
            <v>0</v>
          </cell>
          <cell r="EQ340">
            <v>0</v>
          </cell>
          <cell r="FA340">
            <v>0</v>
          </cell>
          <cell r="FB340">
            <v>0</v>
          </cell>
          <cell r="FD340">
            <v>0</v>
          </cell>
          <cell r="FE340">
            <v>0</v>
          </cell>
          <cell r="FF340">
            <v>0</v>
          </cell>
          <cell r="FG340">
            <v>0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0</v>
          </cell>
          <cell r="FO340">
            <v>0</v>
          </cell>
          <cell r="FQ340">
            <v>0</v>
          </cell>
          <cell r="FR340">
            <v>0</v>
          </cell>
          <cell r="FS340">
            <v>0</v>
          </cell>
          <cell r="FT340">
            <v>0</v>
          </cell>
          <cell r="FU340">
            <v>0</v>
          </cell>
          <cell r="FV340">
            <v>0</v>
          </cell>
          <cell r="FW340">
            <v>0</v>
          </cell>
          <cell r="FX340" t="e">
            <v>#REF!</v>
          </cell>
          <cell r="FZ340">
            <v>1</v>
          </cell>
          <cell r="GB340">
            <v>1</v>
          </cell>
          <cell r="GC340">
            <v>0</v>
          </cell>
          <cell r="GD340">
            <v>0</v>
          </cell>
          <cell r="GE340">
            <v>0</v>
          </cell>
          <cell r="GF340">
            <v>0</v>
          </cell>
          <cell r="GG340" t="e">
            <v>#REF!</v>
          </cell>
          <cell r="GH340" t="e">
            <v>#REF!</v>
          </cell>
          <cell r="GI340">
            <v>0</v>
          </cell>
          <cell r="GJ340">
            <v>0</v>
          </cell>
          <cell r="GK340">
            <v>0</v>
          </cell>
          <cell r="GL340">
            <v>0</v>
          </cell>
          <cell r="GM340" t="e">
            <v>#REF!</v>
          </cell>
          <cell r="GN340">
            <v>0</v>
          </cell>
          <cell r="GO340">
            <v>0</v>
          </cell>
          <cell r="GP340">
            <v>0</v>
          </cell>
        </row>
        <row r="341">
          <cell r="Y341" t="str">
            <v>沿環従来</v>
          </cell>
          <cell r="Z341" t="str">
            <v>一般</v>
          </cell>
          <cell r="AA341" t="str">
            <v>一般</v>
          </cell>
          <cell r="AK341" t="e">
            <v>#REF!</v>
          </cell>
          <cell r="BT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 t="e">
            <v>#REF!</v>
          </cell>
          <cell r="EL341" t="e">
            <v>#REF!</v>
          </cell>
          <cell r="EM341" t="e">
            <v>#REF!</v>
          </cell>
          <cell r="EO341">
            <v>0</v>
          </cell>
          <cell r="EP341">
            <v>0</v>
          </cell>
          <cell r="EQ341">
            <v>0</v>
          </cell>
          <cell r="FA341">
            <v>0</v>
          </cell>
          <cell r="FB341">
            <v>0</v>
          </cell>
          <cell r="FD341">
            <v>0</v>
          </cell>
          <cell r="FE341">
            <v>0</v>
          </cell>
          <cell r="FF341">
            <v>0</v>
          </cell>
          <cell r="FG341">
            <v>0</v>
          </cell>
          <cell r="FH341">
            <v>0</v>
          </cell>
          <cell r="FI341">
            <v>0</v>
          </cell>
          <cell r="FJ341">
            <v>0</v>
          </cell>
          <cell r="FK341">
            <v>0</v>
          </cell>
          <cell r="FL341">
            <v>0</v>
          </cell>
          <cell r="FO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 t="e">
            <v>#REF!</v>
          </cell>
          <cell r="FZ341">
            <v>0</v>
          </cell>
          <cell r="GB341">
            <v>1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 t="e">
            <v>#REF!</v>
          </cell>
          <cell r="GH341" t="e">
            <v>#REF!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 t="e">
            <v>#REF!</v>
          </cell>
          <cell r="GN341">
            <v>0</v>
          </cell>
          <cell r="GO341">
            <v>0</v>
          </cell>
          <cell r="GP341">
            <v>0</v>
          </cell>
        </row>
        <row r="342">
          <cell r="Y342" t="str">
            <v>沿環従来</v>
          </cell>
          <cell r="Z342" t="str">
            <v>一般</v>
          </cell>
          <cell r="AA342" t="str">
            <v>一般</v>
          </cell>
          <cell r="AK342" t="e">
            <v>#REF!</v>
          </cell>
          <cell r="BT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 t="e">
            <v>#REF!</v>
          </cell>
          <cell r="EL342" t="e">
            <v>#REF!</v>
          </cell>
          <cell r="EM342" t="e">
            <v>#REF!</v>
          </cell>
          <cell r="EO342">
            <v>0</v>
          </cell>
          <cell r="EP342">
            <v>0</v>
          </cell>
          <cell r="EQ342">
            <v>0</v>
          </cell>
          <cell r="FA342">
            <v>0</v>
          </cell>
          <cell r="FB342">
            <v>0</v>
          </cell>
          <cell r="FD342">
            <v>0</v>
          </cell>
          <cell r="FE342">
            <v>0</v>
          </cell>
          <cell r="FF342">
            <v>0</v>
          </cell>
          <cell r="FG342">
            <v>0</v>
          </cell>
          <cell r="FH342">
            <v>0</v>
          </cell>
          <cell r="FI342">
            <v>0</v>
          </cell>
          <cell r="FJ342">
            <v>0</v>
          </cell>
          <cell r="FK342">
            <v>0</v>
          </cell>
          <cell r="FL342">
            <v>0</v>
          </cell>
          <cell r="FO342">
            <v>0</v>
          </cell>
          <cell r="FQ342">
            <v>0</v>
          </cell>
          <cell r="FR342">
            <v>0</v>
          </cell>
          <cell r="FS342">
            <v>0</v>
          </cell>
          <cell r="FT342">
            <v>0</v>
          </cell>
          <cell r="FU342">
            <v>0</v>
          </cell>
          <cell r="FV342">
            <v>0</v>
          </cell>
          <cell r="FW342">
            <v>0</v>
          </cell>
          <cell r="FX342" t="e">
            <v>#REF!</v>
          </cell>
          <cell r="FZ342">
            <v>1</v>
          </cell>
          <cell r="GB342">
            <v>1</v>
          </cell>
          <cell r="GC342">
            <v>0</v>
          </cell>
          <cell r="GD342">
            <v>0</v>
          </cell>
          <cell r="GE342">
            <v>0</v>
          </cell>
          <cell r="GF342">
            <v>0</v>
          </cell>
          <cell r="GG342" t="e">
            <v>#REF!</v>
          </cell>
          <cell r="GH342" t="e">
            <v>#REF!</v>
          </cell>
          <cell r="GI342">
            <v>0</v>
          </cell>
          <cell r="GJ342">
            <v>0</v>
          </cell>
          <cell r="GK342">
            <v>0</v>
          </cell>
          <cell r="GL342">
            <v>0</v>
          </cell>
          <cell r="GM342" t="e">
            <v>#REF!</v>
          </cell>
          <cell r="GN342">
            <v>0</v>
          </cell>
          <cell r="GO342">
            <v>0</v>
          </cell>
          <cell r="GP342">
            <v>0</v>
          </cell>
        </row>
        <row r="343">
          <cell r="Y343" t="str">
            <v>沿環従来</v>
          </cell>
          <cell r="Z343" t="str">
            <v>一般</v>
          </cell>
          <cell r="AA343" t="str">
            <v>一般</v>
          </cell>
          <cell r="AK343" t="e">
            <v>#REF!</v>
          </cell>
          <cell r="BT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 t="e">
            <v>#REF!</v>
          </cell>
          <cell r="EL343" t="e">
            <v>#REF!</v>
          </cell>
          <cell r="EM343" t="e">
            <v>#REF!</v>
          </cell>
          <cell r="EO343">
            <v>0</v>
          </cell>
          <cell r="EP343">
            <v>0</v>
          </cell>
          <cell r="EQ343">
            <v>0</v>
          </cell>
          <cell r="FA343">
            <v>0</v>
          </cell>
          <cell r="FB343">
            <v>0</v>
          </cell>
          <cell r="FD343">
            <v>0</v>
          </cell>
          <cell r="FE343">
            <v>0</v>
          </cell>
          <cell r="FF343">
            <v>0</v>
          </cell>
          <cell r="FG343">
            <v>0</v>
          </cell>
          <cell r="FH343">
            <v>0</v>
          </cell>
          <cell r="FI343">
            <v>0</v>
          </cell>
          <cell r="FJ343">
            <v>0</v>
          </cell>
          <cell r="FK343">
            <v>0</v>
          </cell>
          <cell r="FL343">
            <v>0</v>
          </cell>
          <cell r="FO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 t="e">
            <v>#REF!</v>
          </cell>
          <cell r="FZ343">
            <v>1</v>
          </cell>
          <cell r="GB343">
            <v>1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 t="e">
            <v>#REF!</v>
          </cell>
          <cell r="GH343" t="e">
            <v>#REF!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 t="e">
            <v>#REF!</v>
          </cell>
          <cell r="GN343">
            <v>0</v>
          </cell>
          <cell r="GO343">
            <v>0</v>
          </cell>
          <cell r="GP343">
            <v>0</v>
          </cell>
        </row>
        <row r="344">
          <cell r="Y344" t="str">
            <v>沿環従来</v>
          </cell>
          <cell r="Z344" t="str">
            <v>一般</v>
          </cell>
          <cell r="AA344" t="str">
            <v>一般</v>
          </cell>
          <cell r="AK344" t="e">
            <v>#REF!</v>
          </cell>
          <cell r="BT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 t="e">
            <v>#REF!</v>
          </cell>
          <cell r="EL344" t="e">
            <v>#REF!</v>
          </cell>
          <cell r="EM344" t="e">
            <v>#REF!</v>
          </cell>
          <cell r="EO344">
            <v>0</v>
          </cell>
          <cell r="EP344">
            <v>0</v>
          </cell>
          <cell r="EQ344">
            <v>0</v>
          </cell>
          <cell r="FA344">
            <v>0</v>
          </cell>
          <cell r="FB344">
            <v>0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O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 t="e">
            <v>#REF!</v>
          </cell>
          <cell r="FZ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 t="e">
            <v>#REF!</v>
          </cell>
          <cell r="GH344" t="e">
            <v>#REF!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 t="e">
            <v>#REF!</v>
          </cell>
          <cell r="GN344">
            <v>0</v>
          </cell>
          <cell r="GO344">
            <v>0</v>
          </cell>
          <cell r="GP344">
            <v>0</v>
          </cell>
        </row>
        <row r="345">
          <cell r="Y345" t="str">
            <v>沿環従来</v>
          </cell>
          <cell r="Z345" t="str">
            <v>一般</v>
          </cell>
          <cell r="AA345" t="str">
            <v>一般</v>
          </cell>
          <cell r="AK345" t="e">
            <v>#REF!</v>
          </cell>
          <cell r="BT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 t="e">
            <v>#REF!</v>
          </cell>
          <cell r="EL345" t="e">
            <v>#REF!</v>
          </cell>
          <cell r="EM345" t="e">
            <v>#REF!</v>
          </cell>
          <cell r="EO345">
            <v>0</v>
          </cell>
          <cell r="EP345">
            <v>0</v>
          </cell>
          <cell r="EQ345">
            <v>0</v>
          </cell>
          <cell r="FA345">
            <v>0</v>
          </cell>
          <cell r="FB345">
            <v>0</v>
          </cell>
          <cell r="FD345">
            <v>0</v>
          </cell>
          <cell r="FE345">
            <v>0</v>
          </cell>
          <cell r="FF345">
            <v>0</v>
          </cell>
          <cell r="FG345">
            <v>0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O345">
            <v>0</v>
          </cell>
          <cell r="FQ345">
            <v>0</v>
          </cell>
          <cell r="FR345">
            <v>0</v>
          </cell>
          <cell r="FS345">
            <v>0</v>
          </cell>
          <cell r="FT345">
            <v>0</v>
          </cell>
          <cell r="FU345">
            <v>0</v>
          </cell>
          <cell r="FV345">
            <v>0</v>
          </cell>
          <cell r="FW345">
            <v>0</v>
          </cell>
          <cell r="FX345" t="e">
            <v>#REF!</v>
          </cell>
          <cell r="FZ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0</v>
          </cell>
          <cell r="GF345">
            <v>0</v>
          </cell>
          <cell r="GG345" t="e">
            <v>#REF!</v>
          </cell>
          <cell r="GH345" t="e">
            <v>#REF!</v>
          </cell>
          <cell r="GI345">
            <v>0</v>
          </cell>
          <cell r="GJ345">
            <v>0</v>
          </cell>
          <cell r="GK345">
            <v>0</v>
          </cell>
          <cell r="GL345">
            <v>0</v>
          </cell>
          <cell r="GM345" t="e">
            <v>#REF!</v>
          </cell>
          <cell r="GN345">
            <v>0</v>
          </cell>
          <cell r="GO345">
            <v>0</v>
          </cell>
          <cell r="GP345">
            <v>0</v>
          </cell>
        </row>
        <row r="346">
          <cell r="Y346" t="str">
            <v>沿環従来</v>
          </cell>
          <cell r="Z346" t="str">
            <v>一般</v>
          </cell>
          <cell r="AA346" t="str">
            <v>一般</v>
          </cell>
          <cell r="AK346" t="e">
            <v>#REF!</v>
          </cell>
          <cell r="BT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 t="e">
            <v>#REF!</v>
          </cell>
          <cell r="EL346" t="e">
            <v>#REF!</v>
          </cell>
          <cell r="EM346" t="e">
            <v>#REF!</v>
          </cell>
          <cell r="EO346">
            <v>0</v>
          </cell>
          <cell r="EP346">
            <v>0</v>
          </cell>
          <cell r="EQ346">
            <v>0</v>
          </cell>
          <cell r="FA346">
            <v>0</v>
          </cell>
          <cell r="FB346">
            <v>0</v>
          </cell>
          <cell r="FD346">
            <v>0</v>
          </cell>
          <cell r="FE346">
            <v>0</v>
          </cell>
          <cell r="FF346">
            <v>0</v>
          </cell>
          <cell r="FG346">
            <v>0</v>
          </cell>
          <cell r="FH346">
            <v>0</v>
          </cell>
          <cell r="FI346">
            <v>0</v>
          </cell>
          <cell r="FJ346">
            <v>0</v>
          </cell>
          <cell r="FK346">
            <v>0</v>
          </cell>
          <cell r="FL346">
            <v>0</v>
          </cell>
          <cell r="FO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 t="e">
            <v>#REF!</v>
          </cell>
          <cell r="FZ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 t="e">
            <v>#REF!</v>
          </cell>
          <cell r="GH346" t="e">
            <v>#REF!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 t="e">
            <v>#REF!</v>
          </cell>
          <cell r="GN346">
            <v>0</v>
          </cell>
          <cell r="GO346">
            <v>0</v>
          </cell>
          <cell r="GP346">
            <v>0</v>
          </cell>
        </row>
        <row r="347">
          <cell r="Y347" t="str">
            <v>沿環従来</v>
          </cell>
          <cell r="Z347" t="str">
            <v>一般</v>
          </cell>
          <cell r="AA347" t="str">
            <v>一般</v>
          </cell>
          <cell r="AK347" t="e">
            <v>#REF!</v>
          </cell>
          <cell r="BT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 t="e">
            <v>#REF!</v>
          </cell>
          <cell r="EL347" t="e">
            <v>#REF!</v>
          </cell>
          <cell r="EM347" t="e">
            <v>#REF!</v>
          </cell>
          <cell r="EO347">
            <v>0</v>
          </cell>
          <cell r="EP347">
            <v>0</v>
          </cell>
          <cell r="EQ347">
            <v>0</v>
          </cell>
          <cell r="FA347">
            <v>0</v>
          </cell>
          <cell r="FB347">
            <v>0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0</v>
          </cell>
          <cell r="FL347">
            <v>0</v>
          </cell>
          <cell r="FO347">
            <v>0</v>
          </cell>
          <cell r="FQ347">
            <v>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 t="e">
            <v>#REF!</v>
          </cell>
          <cell r="FZ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 t="e">
            <v>#REF!</v>
          </cell>
          <cell r="GH347" t="e">
            <v>#REF!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 t="e">
            <v>#REF!</v>
          </cell>
          <cell r="GN347">
            <v>0</v>
          </cell>
          <cell r="GO347">
            <v>0</v>
          </cell>
          <cell r="GP347">
            <v>0</v>
          </cell>
        </row>
        <row r="348">
          <cell r="Y348" t="str">
            <v>沿環従来</v>
          </cell>
          <cell r="Z348" t="str">
            <v>一般</v>
          </cell>
          <cell r="AA348" t="str">
            <v>一般</v>
          </cell>
          <cell r="AK348" t="e">
            <v>#REF!</v>
          </cell>
          <cell r="BT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 t="e">
            <v>#REF!</v>
          </cell>
          <cell r="EL348" t="e">
            <v>#REF!</v>
          </cell>
          <cell r="EM348" t="e">
            <v>#REF!</v>
          </cell>
          <cell r="EO348">
            <v>0</v>
          </cell>
          <cell r="EP348">
            <v>0</v>
          </cell>
          <cell r="EQ348">
            <v>0</v>
          </cell>
          <cell r="FA348">
            <v>0</v>
          </cell>
          <cell r="FB348">
            <v>0</v>
          </cell>
          <cell r="FD348">
            <v>0</v>
          </cell>
          <cell r="FE348">
            <v>0</v>
          </cell>
          <cell r="FF348">
            <v>0</v>
          </cell>
          <cell r="FG348">
            <v>0</v>
          </cell>
          <cell r="FH348">
            <v>0</v>
          </cell>
          <cell r="FI348">
            <v>0</v>
          </cell>
          <cell r="FJ348">
            <v>0</v>
          </cell>
          <cell r="FK348">
            <v>0</v>
          </cell>
          <cell r="FL348">
            <v>0</v>
          </cell>
          <cell r="FO348">
            <v>0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 t="e">
            <v>#REF!</v>
          </cell>
          <cell r="FZ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 t="e">
            <v>#REF!</v>
          </cell>
          <cell r="GH348" t="e">
            <v>#REF!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 t="e">
            <v>#REF!</v>
          </cell>
          <cell r="GN348">
            <v>0</v>
          </cell>
          <cell r="GO348">
            <v>0</v>
          </cell>
          <cell r="GP348">
            <v>0</v>
          </cell>
        </row>
        <row r="349">
          <cell r="Y349" t="str">
            <v>沿環従来</v>
          </cell>
          <cell r="Z349" t="str">
            <v>一般</v>
          </cell>
          <cell r="AA349" t="str">
            <v>一般</v>
          </cell>
          <cell r="AK349" t="e">
            <v>#REF!</v>
          </cell>
          <cell r="BT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 t="e">
            <v>#REF!</v>
          </cell>
          <cell r="EL349" t="e">
            <v>#REF!</v>
          </cell>
          <cell r="EM349" t="e">
            <v>#REF!</v>
          </cell>
          <cell r="EO349">
            <v>0</v>
          </cell>
          <cell r="EP349">
            <v>0</v>
          </cell>
          <cell r="EQ349">
            <v>0</v>
          </cell>
          <cell r="FA349">
            <v>0</v>
          </cell>
          <cell r="FB349">
            <v>0</v>
          </cell>
          <cell r="FD349">
            <v>0</v>
          </cell>
          <cell r="FE349">
            <v>0</v>
          </cell>
          <cell r="FF349">
            <v>0</v>
          </cell>
          <cell r="FG349">
            <v>0</v>
          </cell>
          <cell r="FH349">
            <v>0</v>
          </cell>
          <cell r="FI349">
            <v>0</v>
          </cell>
          <cell r="FJ349">
            <v>0</v>
          </cell>
          <cell r="FK349">
            <v>0</v>
          </cell>
          <cell r="FL349">
            <v>0</v>
          </cell>
          <cell r="FO349">
            <v>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 t="e">
            <v>#REF!</v>
          </cell>
          <cell r="FZ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 t="e">
            <v>#REF!</v>
          </cell>
          <cell r="GH349" t="e">
            <v>#REF!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 t="e">
            <v>#REF!</v>
          </cell>
          <cell r="GN349">
            <v>0</v>
          </cell>
          <cell r="GO349">
            <v>0</v>
          </cell>
          <cell r="GP349">
            <v>0</v>
          </cell>
        </row>
        <row r="350">
          <cell r="Y350" t="str">
            <v>沿環従来</v>
          </cell>
          <cell r="Z350" t="str">
            <v>一般</v>
          </cell>
          <cell r="AA350" t="str">
            <v>一般</v>
          </cell>
          <cell r="AK350" t="e">
            <v>#REF!</v>
          </cell>
          <cell r="BT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 t="e">
            <v>#REF!</v>
          </cell>
          <cell r="EL350" t="e">
            <v>#REF!</v>
          </cell>
          <cell r="EM350" t="e">
            <v>#REF!</v>
          </cell>
          <cell r="EO350">
            <v>0</v>
          </cell>
          <cell r="EP350">
            <v>0</v>
          </cell>
          <cell r="EQ350">
            <v>0</v>
          </cell>
          <cell r="FA350">
            <v>0</v>
          </cell>
          <cell r="FB350">
            <v>0</v>
          </cell>
          <cell r="FD350">
            <v>0</v>
          </cell>
          <cell r="FE350">
            <v>0</v>
          </cell>
          <cell r="FF350">
            <v>0</v>
          </cell>
          <cell r="FG350">
            <v>0</v>
          </cell>
          <cell r="FH350">
            <v>0</v>
          </cell>
          <cell r="FI350">
            <v>0</v>
          </cell>
          <cell r="FJ350">
            <v>0</v>
          </cell>
          <cell r="FK350">
            <v>0</v>
          </cell>
          <cell r="FL350">
            <v>0</v>
          </cell>
          <cell r="FO350">
            <v>0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 t="e">
            <v>#REF!</v>
          </cell>
          <cell r="FZ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 t="e">
            <v>#REF!</v>
          </cell>
          <cell r="GH350" t="e">
            <v>#REF!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 t="e">
            <v>#REF!</v>
          </cell>
          <cell r="GN350">
            <v>0</v>
          </cell>
          <cell r="GO350">
            <v>0</v>
          </cell>
          <cell r="GP350">
            <v>0</v>
          </cell>
        </row>
        <row r="351">
          <cell r="Y351" t="str">
            <v>沿環従来</v>
          </cell>
          <cell r="Z351" t="str">
            <v>一般</v>
          </cell>
          <cell r="AA351" t="str">
            <v>一般</v>
          </cell>
          <cell r="AK351" t="e">
            <v>#REF!</v>
          </cell>
          <cell r="BT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 t="e">
            <v>#REF!</v>
          </cell>
          <cell r="EL351" t="e">
            <v>#REF!</v>
          </cell>
          <cell r="EM351" t="e">
            <v>#REF!</v>
          </cell>
          <cell r="EO351">
            <v>0</v>
          </cell>
          <cell r="EP351">
            <v>0</v>
          </cell>
          <cell r="EQ351">
            <v>0</v>
          </cell>
          <cell r="FA351">
            <v>0</v>
          </cell>
          <cell r="FB351">
            <v>0</v>
          </cell>
          <cell r="FD351">
            <v>0</v>
          </cell>
          <cell r="FE351">
            <v>0</v>
          </cell>
          <cell r="FF351">
            <v>0</v>
          </cell>
          <cell r="FG351">
            <v>0</v>
          </cell>
          <cell r="FH351">
            <v>0</v>
          </cell>
          <cell r="FI351">
            <v>0</v>
          </cell>
          <cell r="FJ351">
            <v>0</v>
          </cell>
          <cell r="FK351">
            <v>0</v>
          </cell>
          <cell r="FL351">
            <v>0</v>
          </cell>
          <cell r="FO351">
            <v>0</v>
          </cell>
          <cell r="FQ351">
            <v>0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 t="e">
            <v>#REF!</v>
          </cell>
          <cell r="FZ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 t="e">
            <v>#REF!</v>
          </cell>
          <cell r="GH351" t="e">
            <v>#REF!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 t="e">
            <v>#REF!</v>
          </cell>
          <cell r="GN351">
            <v>0</v>
          </cell>
          <cell r="GO351">
            <v>0</v>
          </cell>
          <cell r="GP351">
            <v>0</v>
          </cell>
        </row>
        <row r="352">
          <cell r="Y352" t="str">
            <v>沿環従来</v>
          </cell>
          <cell r="Z352" t="str">
            <v>一般</v>
          </cell>
          <cell r="AA352" t="str">
            <v>一般</v>
          </cell>
          <cell r="AK352" t="e">
            <v>#REF!</v>
          </cell>
          <cell r="BT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 t="e">
            <v>#REF!</v>
          </cell>
          <cell r="EL352" t="e">
            <v>#REF!</v>
          </cell>
          <cell r="EM352" t="e">
            <v>#REF!</v>
          </cell>
          <cell r="EO352">
            <v>0</v>
          </cell>
          <cell r="EP352">
            <v>0</v>
          </cell>
          <cell r="EQ352">
            <v>0</v>
          </cell>
          <cell r="FA352">
            <v>0</v>
          </cell>
          <cell r="FB352">
            <v>0</v>
          </cell>
          <cell r="FD352">
            <v>0</v>
          </cell>
          <cell r="FE352">
            <v>0</v>
          </cell>
          <cell r="FF352">
            <v>0</v>
          </cell>
          <cell r="FG352">
            <v>0</v>
          </cell>
          <cell r="FH352">
            <v>0</v>
          </cell>
          <cell r="FI352">
            <v>0</v>
          </cell>
          <cell r="FJ352">
            <v>0</v>
          </cell>
          <cell r="FK352">
            <v>0</v>
          </cell>
          <cell r="FL352">
            <v>0</v>
          </cell>
          <cell r="FO352">
            <v>0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 t="e">
            <v>#REF!</v>
          </cell>
          <cell r="FZ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 t="e">
            <v>#REF!</v>
          </cell>
          <cell r="GH352" t="e">
            <v>#REF!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 t="e">
            <v>#REF!</v>
          </cell>
          <cell r="GN352">
            <v>0</v>
          </cell>
          <cell r="GO352">
            <v>0</v>
          </cell>
          <cell r="GP352">
            <v>0</v>
          </cell>
        </row>
        <row r="353">
          <cell r="Y353" t="str">
            <v>沿環従来</v>
          </cell>
          <cell r="Z353" t="str">
            <v>一般</v>
          </cell>
          <cell r="AA353" t="str">
            <v>一般</v>
          </cell>
          <cell r="AK353" t="e">
            <v>#REF!</v>
          </cell>
          <cell r="BT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 t="e">
            <v>#REF!</v>
          </cell>
          <cell r="EL353" t="e">
            <v>#REF!</v>
          </cell>
          <cell r="EM353" t="e">
            <v>#REF!</v>
          </cell>
          <cell r="EO353">
            <v>0</v>
          </cell>
          <cell r="EP353">
            <v>0</v>
          </cell>
          <cell r="EQ353">
            <v>0</v>
          </cell>
          <cell r="FA353">
            <v>0</v>
          </cell>
          <cell r="FB353">
            <v>0</v>
          </cell>
          <cell r="FD353">
            <v>0</v>
          </cell>
          <cell r="FE353">
            <v>0</v>
          </cell>
          <cell r="FF353">
            <v>0</v>
          </cell>
          <cell r="FG353">
            <v>0</v>
          </cell>
          <cell r="FH353">
            <v>0</v>
          </cell>
          <cell r="FI353">
            <v>0</v>
          </cell>
          <cell r="FJ353">
            <v>0</v>
          </cell>
          <cell r="FK353">
            <v>0</v>
          </cell>
          <cell r="FL353">
            <v>0</v>
          </cell>
          <cell r="FO353">
            <v>0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 t="e">
            <v>#REF!</v>
          </cell>
          <cell r="FZ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 t="e">
            <v>#REF!</v>
          </cell>
          <cell r="GH353" t="e">
            <v>#REF!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 t="e">
            <v>#REF!</v>
          </cell>
          <cell r="GN353">
            <v>0</v>
          </cell>
          <cell r="GO353">
            <v>0</v>
          </cell>
          <cell r="GP353">
            <v>0</v>
          </cell>
        </row>
        <row r="354">
          <cell r="Y354" t="str">
            <v>沿環従来</v>
          </cell>
          <cell r="Z354" t="str">
            <v>一般</v>
          </cell>
          <cell r="AA354" t="str">
            <v>一般</v>
          </cell>
          <cell r="AK354" t="e">
            <v>#REF!</v>
          </cell>
          <cell r="BT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 t="e">
            <v>#REF!</v>
          </cell>
          <cell r="EL354" t="e">
            <v>#REF!</v>
          </cell>
          <cell r="EM354" t="e">
            <v>#REF!</v>
          </cell>
          <cell r="EO354">
            <v>0</v>
          </cell>
          <cell r="EP354">
            <v>0</v>
          </cell>
          <cell r="EQ354">
            <v>0</v>
          </cell>
          <cell r="FA354">
            <v>0</v>
          </cell>
          <cell r="FB354">
            <v>0</v>
          </cell>
          <cell r="FD354">
            <v>0</v>
          </cell>
          <cell r="FE354">
            <v>0</v>
          </cell>
          <cell r="FF354">
            <v>0</v>
          </cell>
          <cell r="FG354">
            <v>0</v>
          </cell>
          <cell r="FH354">
            <v>0</v>
          </cell>
          <cell r="FI354">
            <v>0</v>
          </cell>
          <cell r="FJ354">
            <v>0</v>
          </cell>
          <cell r="FK354">
            <v>0</v>
          </cell>
          <cell r="FL354">
            <v>0</v>
          </cell>
          <cell r="FO354">
            <v>0</v>
          </cell>
          <cell r="FQ354">
            <v>0</v>
          </cell>
          <cell r="FR354">
            <v>0</v>
          </cell>
          <cell r="FS354">
            <v>0</v>
          </cell>
          <cell r="FT354">
            <v>0</v>
          </cell>
          <cell r="FU354">
            <v>0</v>
          </cell>
          <cell r="FV354">
            <v>0</v>
          </cell>
          <cell r="FW354">
            <v>0</v>
          </cell>
          <cell r="FX354" t="e">
            <v>#REF!</v>
          </cell>
          <cell r="FZ354">
            <v>0</v>
          </cell>
          <cell r="GB354">
            <v>0</v>
          </cell>
          <cell r="GC354">
            <v>0</v>
          </cell>
          <cell r="GD354">
            <v>0</v>
          </cell>
          <cell r="GE354">
            <v>0</v>
          </cell>
          <cell r="GF354">
            <v>0</v>
          </cell>
          <cell r="GG354" t="e">
            <v>#REF!</v>
          </cell>
          <cell r="GH354" t="e">
            <v>#REF!</v>
          </cell>
          <cell r="GI354">
            <v>0</v>
          </cell>
          <cell r="GJ354">
            <v>0</v>
          </cell>
          <cell r="GK354">
            <v>0</v>
          </cell>
          <cell r="GL354">
            <v>0</v>
          </cell>
          <cell r="GM354" t="e">
            <v>#REF!</v>
          </cell>
          <cell r="GN354">
            <v>0</v>
          </cell>
          <cell r="GO354">
            <v>0</v>
          </cell>
          <cell r="GP354">
            <v>0</v>
          </cell>
        </row>
        <row r="355">
          <cell r="Y355" t="str">
            <v>沿環従来</v>
          </cell>
          <cell r="Z355" t="str">
            <v>一般</v>
          </cell>
          <cell r="AA355" t="str">
            <v>一般</v>
          </cell>
          <cell r="AK355" t="e">
            <v>#REF!</v>
          </cell>
          <cell r="BT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 t="e">
            <v>#REF!</v>
          </cell>
          <cell r="EL355" t="e">
            <v>#REF!</v>
          </cell>
          <cell r="EM355" t="e">
            <v>#REF!</v>
          </cell>
          <cell r="EO355">
            <v>0</v>
          </cell>
          <cell r="EP355">
            <v>0</v>
          </cell>
          <cell r="EQ355">
            <v>0</v>
          </cell>
          <cell r="FA355">
            <v>0</v>
          </cell>
          <cell r="FB355">
            <v>0</v>
          </cell>
          <cell r="FD355">
            <v>0</v>
          </cell>
          <cell r="FE355">
            <v>0</v>
          </cell>
          <cell r="FF355">
            <v>0</v>
          </cell>
          <cell r="FG355">
            <v>0</v>
          </cell>
          <cell r="FH355">
            <v>0</v>
          </cell>
          <cell r="FI355">
            <v>0</v>
          </cell>
          <cell r="FJ355">
            <v>0</v>
          </cell>
          <cell r="FK355">
            <v>0</v>
          </cell>
          <cell r="FL355">
            <v>0</v>
          </cell>
          <cell r="FO355">
            <v>0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 t="e">
            <v>#REF!</v>
          </cell>
          <cell r="FZ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 t="e">
            <v>#REF!</v>
          </cell>
          <cell r="GH355" t="e">
            <v>#REF!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 t="e">
            <v>#REF!</v>
          </cell>
          <cell r="GN355">
            <v>0</v>
          </cell>
          <cell r="GO355">
            <v>0</v>
          </cell>
          <cell r="GP355">
            <v>0</v>
          </cell>
        </row>
        <row r="356">
          <cell r="Y356" t="str">
            <v>沿環従来</v>
          </cell>
          <cell r="Z356" t="str">
            <v>一般</v>
          </cell>
          <cell r="AA356" t="str">
            <v>一般</v>
          </cell>
          <cell r="AK356" t="e">
            <v>#REF!</v>
          </cell>
          <cell r="BT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 t="e">
            <v>#REF!</v>
          </cell>
          <cell r="EL356" t="e">
            <v>#REF!</v>
          </cell>
          <cell r="EM356" t="e">
            <v>#REF!</v>
          </cell>
          <cell r="EO356">
            <v>0</v>
          </cell>
          <cell r="EP356">
            <v>0</v>
          </cell>
          <cell r="EQ356">
            <v>0</v>
          </cell>
          <cell r="FA356">
            <v>0</v>
          </cell>
          <cell r="FB356">
            <v>0</v>
          </cell>
          <cell r="FD356">
            <v>0</v>
          </cell>
          <cell r="FE356">
            <v>0</v>
          </cell>
          <cell r="FF356">
            <v>0</v>
          </cell>
          <cell r="FG356">
            <v>0</v>
          </cell>
          <cell r="FH356">
            <v>0</v>
          </cell>
          <cell r="FI356">
            <v>0</v>
          </cell>
          <cell r="FJ356">
            <v>0</v>
          </cell>
          <cell r="FK356">
            <v>0</v>
          </cell>
          <cell r="FL356">
            <v>0</v>
          </cell>
          <cell r="FO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 t="e">
            <v>#REF!</v>
          </cell>
          <cell r="FZ356">
            <v>1</v>
          </cell>
          <cell r="GB356">
            <v>1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 t="e">
            <v>#REF!</v>
          </cell>
          <cell r="GH356" t="e">
            <v>#REF!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 t="e">
            <v>#REF!</v>
          </cell>
          <cell r="GN356">
            <v>0</v>
          </cell>
          <cell r="GO356">
            <v>0</v>
          </cell>
          <cell r="GP356">
            <v>0</v>
          </cell>
        </row>
        <row r="357">
          <cell r="Y357" t="str">
            <v>沿環従来</v>
          </cell>
          <cell r="Z357" t="str">
            <v>一般</v>
          </cell>
          <cell r="AA357" t="str">
            <v>一般</v>
          </cell>
          <cell r="AK357" t="e">
            <v>#REF!</v>
          </cell>
          <cell r="BT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 t="e">
            <v>#REF!</v>
          </cell>
          <cell r="EL357" t="e">
            <v>#REF!</v>
          </cell>
          <cell r="EM357" t="e">
            <v>#REF!</v>
          </cell>
          <cell r="EO357">
            <v>0</v>
          </cell>
          <cell r="EP357">
            <v>0</v>
          </cell>
          <cell r="EQ357">
            <v>0</v>
          </cell>
          <cell r="FA357">
            <v>0</v>
          </cell>
          <cell r="FB357">
            <v>0</v>
          </cell>
          <cell r="FD357">
            <v>0</v>
          </cell>
          <cell r="FE357">
            <v>0</v>
          </cell>
          <cell r="FF357">
            <v>0</v>
          </cell>
          <cell r="FG357">
            <v>0</v>
          </cell>
          <cell r="FH357">
            <v>0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O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 t="e">
            <v>#REF!</v>
          </cell>
          <cell r="FZ357">
            <v>0</v>
          </cell>
          <cell r="GB357">
            <v>1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 t="e">
            <v>#REF!</v>
          </cell>
          <cell r="GH357" t="e">
            <v>#REF!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 t="e">
            <v>#REF!</v>
          </cell>
          <cell r="GN357">
            <v>0</v>
          </cell>
          <cell r="GO357">
            <v>0</v>
          </cell>
          <cell r="GP357">
            <v>0</v>
          </cell>
        </row>
        <row r="358">
          <cell r="Y358" t="str">
            <v>二次</v>
          </cell>
          <cell r="Z358" t="str">
            <v>一般</v>
          </cell>
          <cell r="AA358" t="str">
            <v>一般</v>
          </cell>
          <cell r="AK358" t="e">
            <v>#REF!</v>
          </cell>
          <cell r="BT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 t="e">
            <v>#REF!</v>
          </cell>
          <cell r="EL358" t="e">
            <v>#REF!</v>
          </cell>
          <cell r="EM358" t="e">
            <v>#REF!</v>
          </cell>
          <cell r="EO358">
            <v>0</v>
          </cell>
          <cell r="EP358">
            <v>0</v>
          </cell>
          <cell r="EQ358">
            <v>0</v>
          </cell>
          <cell r="FA358">
            <v>0</v>
          </cell>
          <cell r="FB358">
            <v>0</v>
          </cell>
          <cell r="FD358">
            <v>0</v>
          </cell>
          <cell r="FE358">
            <v>0</v>
          </cell>
          <cell r="FF358">
            <v>0</v>
          </cell>
          <cell r="FG358">
            <v>0</v>
          </cell>
          <cell r="FH358">
            <v>0</v>
          </cell>
          <cell r="FI358">
            <v>0</v>
          </cell>
          <cell r="FJ358">
            <v>0</v>
          </cell>
          <cell r="FK358">
            <v>0</v>
          </cell>
          <cell r="FL358">
            <v>0</v>
          </cell>
          <cell r="FO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 t="e">
            <v>#REF!</v>
          </cell>
          <cell r="FZ358">
            <v>1</v>
          </cell>
          <cell r="GB358">
            <v>1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 t="e">
            <v>#REF!</v>
          </cell>
          <cell r="GH358" t="e">
            <v>#REF!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 t="e">
            <v>#REF!</v>
          </cell>
          <cell r="GN358">
            <v>0</v>
          </cell>
          <cell r="GO358">
            <v>0</v>
          </cell>
          <cell r="GP358">
            <v>0</v>
          </cell>
        </row>
        <row r="359">
          <cell r="Y359" t="str">
            <v>二次</v>
          </cell>
          <cell r="Z359" t="str">
            <v>一般</v>
          </cell>
          <cell r="AA359" t="str">
            <v>一般</v>
          </cell>
          <cell r="AK359" t="e">
            <v>#REF!</v>
          </cell>
          <cell r="BT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 t="e">
            <v>#REF!</v>
          </cell>
          <cell r="EL359" t="e">
            <v>#REF!</v>
          </cell>
          <cell r="EM359" t="e">
            <v>#REF!</v>
          </cell>
          <cell r="EO359">
            <v>0</v>
          </cell>
          <cell r="EP359">
            <v>0</v>
          </cell>
          <cell r="EQ359">
            <v>0</v>
          </cell>
          <cell r="FA359">
            <v>0</v>
          </cell>
          <cell r="FB359">
            <v>0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0</v>
          </cell>
          <cell r="FL359">
            <v>0</v>
          </cell>
          <cell r="FO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 t="e">
            <v>#REF!</v>
          </cell>
          <cell r="FZ359">
            <v>1</v>
          </cell>
          <cell r="GB359">
            <v>1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 t="e">
            <v>#REF!</v>
          </cell>
          <cell r="GH359" t="e">
            <v>#REF!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 t="e">
            <v>#REF!</v>
          </cell>
          <cell r="GN359">
            <v>0</v>
          </cell>
          <cell r="GO359">
            <v>0</v>
          </cell>
          <cell r="GP359">
            <v>0</v>
          </cell>
        </row>
        <row r="360">
          <cell r="Y360" t="str">
            <v>二次</v>
          </cell>
          <cell r="Z360" t="str">
            <v>一般</v>
          </cell>
          <cell r="AA360" t="str">
            <v>一般</v>
          </cell>
          <cell r="AK360" t="e">
            <v>#REF!</v>
          </cell>
          <cell r="BT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 t="e">
            <v>#REF!</v>
          </cell>
          <cell r="EL360" t="e">
            <v>#REF!</v>
          </cell>
          <cell r="EM360" t="e">
            <v>#REF!</v>
          </cell>
          <cell r="EO360">
            <v>0</v>
          </cell>
          <cell r="EP360">
            <v>0</v>
          </cell>
          <cell r="EQ360">
            <v>0</v>
          </cell>
          <cell r="FA360">
            <v>0</v>
          </cell>
          <cell r="FB360">
            <v>0</v>
          </cell>
          <cell r="FD360">
            <v>0</v>
          </cell>
          <cell r="FE360">
            <v>0</v>
          </cell>
          <cell r="FF360">
            <v>0</v>
          </cell>
          <cell r="FG360">
            <v>0</v>
          </cell>
          <cell r="FH360">
            <v>0</v>
          </cell>
          <cell r="FI360">
            <v>0</v>
          </cell>
          <cell r="FJ360">
            <v>0</v>
          </cell>
          <cell r="FK360">
            <v>0</v>
          </cell>
          <cell r="FL360">
            <v>0</v>
          </cell>
          <cell r="FO360">
            <v>0</v>
          </cell>
          <cell r="FQ360">
            <v>0</v>
          </cell>
          <cell r="FR360">
            <v>0</v>
          </cell>
          <cell r="FS360">
            <v>0</v>
          </cell>
          <cell r="FT360">
            <v>0</v>
          </cell>
          <cell r="FU360">
            <v>0</v>
          </cell>
          <cell r="FV360">
            <v>0</v>
          </cell>
          <cell r="FW360">
            <v>0</v>
          </cell>
          <cell r="FX360" t="e">
            <v>#REF!</v>
          </cell>
          <cell r="FZ360">
            <v>1</v>
          </cell>
          <cell r="GB360">
            <v>1</v>
          </cell>
          <cell r="GC360">
            <v>0</v>
          </cell>
          <cell r="GD360">
            <v>0</v>
          </cell>
          <cell r="GE360">
            <v>0</v>
          </cell>
          <cell r="GF360">
            <v>0</v>
          </cell>
          <cell r="GG360" t="e">
            <v>#REF!</v>
          </cell>
          <cell r="GH360" t="e">
            <v>#REF!</v>
          </cell>
          <cell r="GI360">
            <v>0</v>
          </cell>
          <cell r="GJ360">
            <v>0</v>
          </cell>
          <cell r="GK360">
            <v>0</v>
          </cell>
          <cell r="GL360">
            <v>0</v>
          </cell>
          <cell r="GM360" t="e">
            <v>#REF!</v>
          </cell>
          <cell r="GN360">
            <v>0</v>
          </cell>
          <cell r="GO360">
            <v>0</v>
          </cell>
          <cell r="GP360">
            <v>0</v>
          </cell>
        </row>
        <row r="361">
          <cell r="Y361" t="str">
            <v>二次</v>
          </cell>
          <cell r="Z361" t="str">
            <v>一般</v>
          </cell>
          <cell r="AA361" t="str">
            <v>一般</v>
          </cell>
          <cell r="AK361" t="e">
            <v>#REF!</v>
          </cell>
          <cell r="BT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 t="e">
            <v>#REF!</v>
          </cell>
          <cell r="EL361" t="e">
            <v>#REF!</v>
          </cell>
          <cell r="EM361" t="e">
            <v>#REF!</v>
          </cell>
          <cell r="EO361">
            <v>0</v>
          </cell>
          <cell r="EP361">
            <v>0</v>
          </cell>
          <cell r="EQ361">
            <v>0</v>
          </cell>
          <cell r="FA361">
            <v>0</v>
          </cell>
          <cell r="FB361">
            <v>0</v>
          </cell>
          <cell r="FD361">
            <v>0</v>
          </cell>
          <cell r="FE361">
            <v>0</v>
          </cell>
          <cell r="FF361">
            <v>0</v>
          </cell>
          <cell r="FG361">
            <v>0</v>
          </cell>
          <cell r="FH361">
            <v>0</v>
          </cell>
          <cell r="FI361">
            <v>0</v>
          </cell>
          <cell r="FJ361">
            <v>0</v>
          </cell>
          <cell r="FK361">
            <v>0</v>
          </cell>
          <cell r="FL361">
            <v>0</v>
          </cell>
          <cell r="FO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 t="e">
            <v>#REF!</v>
          </cell>
          <cell r="FZ361">
            <v>1</v>
          </cell>
          <cell r="GB361">
            <v>1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 t="e">
            <v>#REF!</v>
          </cell>
          <cell r="GH361" t="e">
            <v>#REF!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 t="e">
            <v>#REF!</v>
          </cell>
          <cell r="GN361">
            <v>0</v>
          </cell>
          <cell r="GO361">
            <v>0</v>
          </cell>
          <cell r="GP361">
            <v>0</v>
          </cell>
        </row>
        <row r="362">
          <cell r="Y362" t="str">
            <v>二次</v>
          </cell>
          <cell r="Z362" t="str">
            <v>一般</v>
          </cell>
          <cell r="AA362" t="str">
            <v>一般</v>
          </cell>
          <cell r="AK362" t="e">
            <v>#REF!</v>
          </cell>
          <cell r="BT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 t="e">
            <v>#REF!</v>
          </cell>
          <cell r="EL362" t="e">
            <v>#REF!</v>
          </cell>
          <cell r="EM362" t="e">
            <v>#REF!</v>
          </cell>
          <cell r="EO362">
            <v>0</v>
          </cell>
          <cell r="EP362">
            <v>0</v>
          </cell>
          <cell r="EQ362">
            <v>0</v>
          </cell>
          <cell r="FA362">
            <v>0</v>
          </cell>
          <cell r="FB362">
            <v>0</v>
          </cell>
          <cell r="FD362">
            <v>0</v>
          </cell>
          <cell r="FE362">
            <v>0</v>
          </cell>
          <cell r="FF362">
            <v>0</v>
          </cell>
          <cell r="FG362">
            <v>0</v>
          </cell>
          <cell r="FH362">
            <v>0</v>
          </cell>
          <cell r="FI362">
            <v>0</v>
          </cell>
          <cell r="FJ362">
            <v>0</v>
          </cell>
          <cell r="FK362">
            <v>0</v>
          </cell>
          <cell r="FL362">
            <v>0</v>
          </cell>
          <cell r="FO362">
            <v>0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0</v>
          </cell>
          <cell r="FW362">
            <v>0</v>
          </cell>
          <cell r="FX362" t="e">
            <v>#REF!</v>
          </cell>
          <cell r="FZ362">
            <v>1</v>
          </cell>
          <cell r="GB362">
            <v>1</v>
          </cell>
          <cell r="GC362">
            <v>0</v>
          </cell>
          <cell r="GD362">
            <v>0</v>
          </cell>
          <cell r="GE362">
            <v>0</v>
          </cell>
          <cell r="GF362">
            <v>0</v>
          </cell>
          <cell r="GG362" t="e">
            <v>#REF!</v>
          </cell>
          <cell r="GH362" t="e">
            <v>#REF!</v>
          </cell>
          <cell r="GI362">
            <v>0</v>
          </cell>
          <cell r="GJ362">
            <v>0</v>
          </cell>
          <cell r="GK362">
            <v>0</v>
          </cell>
          <cell r="GL362">
            <v>0</v>
          </cell>
          <cell r="GM362" t="e">
            <v>#REF!</v>
          </cell>
          <cell r="GN362">
            <v>0</v>
          </cell>
          <cell r="GO362">
            <v>0</v>
          </cell>
          <cell r="GP362">
            <v>0</v>
          </cell>
        </row>
        <row r="363">
          <cell r="Y363" t="str">
            <v>二次</v>
          </cell>
          <cell r="Z363" t="str">
            <v>一般</v>
          </cell>
          <cell r="AA363" t="str">
            <v>一般</v>
          </cell>
          <cell r="AK363" t="e">
            <v>#REF!</v>
          </cell>
          <cell r="BT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 t="e">
            <v>#REF!</v>
          </cell>
          <cell r="EL363" t="e">
            <v>#REF!</v>
          </cell>
          <cell r="EM363" t="e">
            <v>#REF!</v>
          </cell>
          <cell r="EO363">
            <v>0</v>
          </cell>
          <cell r="EP363">
            <v>0</v>
          </cell>
          <cell r="EQ363">
            <v>0</v>
          </cell>
          <cell r="FA363">
            <v>0</v>
          </cell>
          <cell r="FB363">
            <v>0</v>
          </cell>
          <cell r="FD363">
            <v>0</v>
          </cell>
          <cell r="FE363">
            <v>0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0</v>
          </cell>
          <cell r="FL363">
            <v>0</v>
          </cell>
          <cell r="FO363">
            <v>0</v>
          </cell>
          <cell r="FQ363">
            <v>0</v>
          </cell>
          <cell r="FR363">
            <v>0</v>
          </cell>
          <cell r="FS363">
            <v>0</v>
          </cell>
          <cell r="FT363">
            <v>0</v>
          </cell>
          <cell r="FU363">
            <v>0</v>
          </cell>
          <cell r="FV363">
            <v>0</v>
          </cell>
          <cell r="FW363">
            <v>0</v>
          </cell>
          <cell r="FX363" t="e">
            <v>#REF!</v>
          </cell>
          <cell r="FZ363">
            <v>1</v>
          </cell>
          <cell r="GB363">
            <v>1</v>
          </cell>
          <cell r="GC363">
            <v>0</v>
          </cell>
          <cell r="GD363">
            <v>0</v>
          </cell>
          <cell r="GE363">
            <v>0</v>
          </cell>
          <cell r="GF363">
            <v>0</v>
          </cell>
          <cell r="GG363" t="e">
            <v>#REF!</v>
          </cell>
          <cell r="GH363" t="e">
            <v>#REF!</v>
          </cell>
          <cell r="GI363">
            <v>0</v>
          </cell>
          <cell r="GJ363">
            <v>0</v>
          </cell>
          <cell r="GK363">
            <v>0</v>
          </cell>
          <cell r="GL363">
            <v>0</v>
          </cell>
          <cell r="GM363" t="e">
            <v>#REF!</v>
          </cell>
          <cell r="GN363">
            <v>0</v>
          </cell>
          <cell r="GO363">
            <v>0</v>
          </cell>
          <cell r="GP363">
            <v>0</v>
          </cell>
        </row>
        <row r="364">
          <cell r="Y364" t="str">
            <v>直轄高速</v>
          </cell>
          <cell r="Z364" t="str">
            <v>高規格</v>
          </cell>
          <cell r="AA364" t="str">
            <v>高規格</v>
          </cell>
          <cell r="AK364" t="e">
            <v>#REF!</v>
          </cell>
          <cell r="BT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1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 t="e">
            <v>#REF!</v>
          </cell>
          <cell r="EL364" t="e">
            <v>#REF!</v>
          </cell>
          <cell r="EM364" t="e">
            <v>#REF!</v>
          </cell>
          <cell r="EO364">
            <v>0</v>
          </cell>
          <cell r="EP364">
            <v>0</v>
          </cell>
          <cell r="EQ364">
            <v>0</v>
          </cell>
          <cell r="FA364">
            <v>0</v>
          </cell>
          <cell r="FB364">
            <v>0</v>
          </cell>
          <cell r="FD364">
            <v>0</v>
          </cell>
          <cell r="FE364">
            <v>1</v>
          </cell>
          <cell r="FF364">
            <v>0</v>
          </cell>
          <cell r="FG364">
            <v>0</v>
          </cell>
          <cell r="FH364">
            <v>0</v>
          </cell>
          <cell r="FI364">
            <v>0</v>
          </cell>
          <cell r="FJ364">
            <v>0</v>
          </cell>
          <cell r="FK364">
            <v>0</v>
          </cell>
          <cell r="FL364">
            <v>0</v>
          </cell>
          <cell r="FO364">
            <v>0</v>
          </cell>
          <cell r="FQ364">
            <v>0</v>
          </cell>
          <cell r="FR364">
            <v>0</v>
          </cell>
          <cell r="FS364">
            <v>0</v>
          </cell>
          <cell r="FT364">
            <v>0</v>
          </cell>
          <cell r="FU364">
            <v>0</v>
          </cell>
          <cell r="FV364">
            <v>0</v>
          </cell>
          <cell r="FW364">
            <v>0</v>
          </cell>
          <cell r="FX364" t="e">
            <v>#REF!</v>
          </cell>
          <cell r="FZ364">
            <v>0</v>
          </cell>
          <cell r="GB364">
            <v>1</v>
          </cell>
          <cell r="GC364">
            <v>0</v>
          </cell>
          <cell r="GD364">
            <v>0</v>
          </cell>
          <cell r="GE364">
            <v>0</v>
          </cell>
          <cell r="GF364">
            <v>0</v>
          </cell>
          <cell r="GG364" t="e">
            <v>#REF!</v>
          </cell>
          <cell r="GH364" t="e">
            <v>#REF!</v>
          </cell>
          <cell r="GI364">
            <v>0</v>
          </cell>
          <cell r="GJ364">
            <v>0</v>
          </cell>
          <cell r="GK364">
            <v>0</v>
          </cell>
          <cell r="GL364">
            <v>0</v>
          </cell>
          <cell r="GM364" t="e">
            <v>#REF!</v>
          </cell>
          <cell r="GN364">
            <v>0</v>
          </cell>
          <cell r="GO364">
            <v>0</v>
          </cell>
          <cell r="GP364">
            <v>0</v>
          </cell>
        </row>
        <row r="365">
          <cell r="Y365" t="str">
            <v>B</v>
          </cell>
          <cell r="Z365" t="str">
            <v>高規格</v>
          </cell>
          <cell r="AA365" t="str">
            <v>高規格</v>
          </cell>
          <cell r="AK365" t="e">
            <v>#REF!</v>
          </cell>
          <cell r="BI365">
            <v>2</v>
          </cell>
          <cell r="BT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1</v>
          </cell>
          <cell r="EF365">
            <v>0</v>
          </cell>
          <cell r="EG365">
            <v>1</v>
          </cell>
          <cell r="EH365">
            <v>0</v>
          </cell>
          <cell r="EI365">
            <v>0</v>
          </cell>
          <cell r="EJ365">
            <v>0</v>
          </cell>
          <cell r="EK365" t="e">
            <v>#REF!</v>
          </cell>
          <cell r="EL365" t="e">
            <v>#REF!</v>
          </cell>
          <cell r="EM365" t="e">
            <v>#REF!</v>
          </cell>
          <cell r="EO365">
            <v>0</v>
          </cell>
          <cell r="EP365">
            <v>1</v>
          </cell>
          <cell r="EQ365">
            <v>0</v>
          </cell>
          <cell r="FA365">
            <v>0</v>
          </cell>
          <cell r="FB365">
            <v>0</v>
          </cell>
          <cell r="FD365">
            <v>0</v>
          </cell>
          <cell r="FE365">
            <v>1</v>
          </cell>
          <cell r="FF365">
            <v>0</v>
          </cell>
          <cell r="FG365">
            <v>0</v>
          </cell>
          <cell r="FH365">
            <v>0</v>
          </cell>
          <cell r="FI365">
            <v>0</v>
          </cell>
          <cell r="FJ365">
            <v>0</v>
          </cell>
          <cell r="FK365">
            <v>0</v>
          </cell>
          <cell r="FL365">
            <v>0</v>
          </cell>
          <cell r="FO365">
            <v>0</v>
          </cell>
          <cell r="FQ365">
            <v>0</v>
          </cell>
          <cell r="FR365">
            <v>0</v>
          </cell>
          <cell r="FS365">
            <v>0</v>
          </cell>
          <cell r="FT365">
            <v>0</v>
          </cell>
          <cell r="FU365">
            <v>0</v>
          </cell>
          <cell r="FV365">
            <v>0</v>
          </cell>
          <cell r="FW365">
            <v>0</v>
          </cell>
          <cell r="FX365" t="e">
            <v>#REF!</v>
          </cell>
          <cell r="FZ365">
            <v>0</v>
          </cell>
          <cell r="GB365">
            <v>0</v>
          </cell>
          <cell r="GC365">
            <v>0</v>
          </cell>
          <cell r="GD365">
            <v>0</v>
          </cell>
          <cell r="GE365">
            <v>0</v>
          </cell>
          <cell r="GF365">
            <v>0</v>
          </cell>
          <cell r="GG365" t="e">
            <v>#REF!</v>
          </cell>
          <cell r="GH365" t="e">
            <v>#REF!</v>
          </cell>
          <cell r="GI365">
            <v>0</v>
          </cell>
          <cell r="GJ365">
            <v>0</v>
          </cell>
          <cell r="GK365">
            <v>0</v>
          </cell>
          <cell r="GL365">
            <v>0</v>
          </cell>
          <cell r="GM365" t="e">
            <v>#REF!</v>
          </cell>
          <cell r="GN365">
            <v>0</v>
          </cell>
          <cell r="GO365">
            <v>0</v>
          </cell>
          <cell r="GP365">
            <v>0</v>
          </cell>
        </row>
        <row r="366">
          <cell r="AA366" t="str">
            <v>高規格</v>
          </cell>
          <cell r="AK366" t="e">
            <v>#REF!</v>
          </cell>
          <cell r="BI366">
            <v>2</v>
          </cell>
          <cell r="BT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1</v>
          </cell>
          <cell r="EF366">
            <v>0</v>
          </cell>
          <cell r="EG366">
            <v>1</v>
          </cell>
          <cell r="EH366">
            <v>0</v>
          </cell>
          <cell r="EI366">
            <v>0</v>
          </cell>
          <cell r="EJ366">
            <v>0</v>
          </cell>
          <cell r="EK366" t="e">
            <v>#REF!</v>
          </cell>
          <cell r="EL366" t="e">
            <v>#REF!</v>
          </cell>
          <cell r="EM366" t="e">
            <v>#REF!</v>
          </cell>
          <cell r="EO366">
            <v>0</v>
          </cell>
          <cell r="EP366">
            <v>0</v>
          </cell>
          <cell r="EQ366">
            <v>0</v>
          </cell>
          <cell r="FA366">
            <v>0</v>
          </cell>
          <cell r="FB366">
            <v>0</v>
          </cell>
          <cell r="FD366">
            <v>0</v>
          </cell>
          <cell r="FE366">
            <v>0</v>
          </cell>
          <cell r="FF366">
            <v>0</v>
          </cell>
          <cell r="FG366">
            <v>0</v>
          </cell>
          <cell r="FH366">
            <v>0</v>
          </cell>
          <cell r="FI366">
            <v>0</v>
          </cell>
          <cell r="FJ366">
            <v>0</v>
          </cell>
          <cell r="FK366">
            <v>0</v>
          </cell>
          <cell r="FL366">
            <v>0</v>
          </cell>
          <cell r="FO366">
            <v>0</v>
          </cell>
          <cell r="FQ366">
            <v>0</v>
          </cell>
          <cell r="FR366">
            <v>0</v>
          </cell>
          <cell r="FS366">
            <v>0</v>
          </cell>
          <cell r="FT366">
            <v>0</v>
          </cell>
          <cell r="FU366">
            <v>0</v>
          </cell>
          <cell r="FV366">
            <v>0</v>
          </cell>
          <cell r="FW366">
            <v>0</v>
          </cell>
          <cell r="FX366" t="e">
            <v>#REF!</v>
          </cell>
          <cell r="FZ366">
            <v>0</v>
          </cell>
          <cell r="GB366">
            <v>0</v>
          </cell>
          <cell r="GC366">
            <v>0</v>
          </cell>
          <cell r="GD366">
            <v>0</v>
          </cell>
          <cell r="GE366">
            <v>0</v>
          </cell>
          <cell r="GF366">
            <v>0</v>
          </cell>
          <cell r="GG366" t="e">
            <v>#REF!</v>
          </cell>
          <cell r="GH366" t="e">
            <v>#REF!</v>
          </cell>
          <cell r="GI366">
            <v>0</v>
          </cell>
          <cell r="GJ366">
            <v>0</v>
          </cell>
          <cell r="GK366">
            <v>0</v>
          </cell>
          <cell r="GL366">
            <v>0</v>
          </cell>
          <cell r="GM366" t="e">
            <v>#REF!</v>
          </cell>
          <cell r="GN366">
            <v>0</v>
          </cell>
          <cell r="GO366">
            <v>0</v>
          </cell>
          <cell r="GP366">
            <v>0</v>
          </cell>
        </row>
        <row r="367">
          <cell r="Y367" t="str">
            <v>B</v>
          </cell>
          <cell r="Z367" t="str">
            <v>高規格</v>
          </cell>
          <cell r="AA367" t="str">
            <v>高規格</v>
          </cell>
          <cell r="AK367" t="e">
            <v>#REF!</v>
          </cell>
          <cell r="BI367">
            <v>2</v>
          </cell>
          <cell r="BT367">
            <v>0</v>
          </cell>
          <cell r="DZ367">
            <v>1</v>
          </cell>
          <cell r="EA367">
            <v>0</v>
          </cell>
          <cell r="EB367">
            <v>1</v>
          </cell>
          <cell r="EC367">
            <v>0</v>
          </cell>
          <cell r="ED367">
            <v>1</v>
          </cell>
          <cell r="EF367">
            <v>0</v>
          </cell>
          <cell r="EG367">
            <v>1</v>
          </cell>
          <cell r="EH367">
            <v>0</v>
          </cell>
          <cell r="EI367">
            <v>0</v>
          </cell>
          <cell r="EJ367">
            <v>0</v>
          </cell>
          <cell r="EK367" t="e">
            <v>#REF!</v>
          </cell>
          <cell r="EL367" t="e">
            <v>#REF!</v>
          </cell>
          <cell r="EM367" t="e">
            <v>#REF!</v>
          </cell>
          <cell r="EO367">
            <v>0</v>
          </cell>
          <cell r="EP367">
            <v>1</v>
          </cell>
          <cell r="EQ367">
            <v>0</v>
          </cell>
          <cell r="FA367">
            <v>1</v>
          </cell>
          <cell r="FB367">
            <v>0</v>
          </cell>
          <cell r="FD367">
            <v>0</v>
          </cell>
          <cell r="FE367">
            <v>0</v>
          </cell>
          <cell r="FF367">
            <v>0</v>
          </cell>
          <cell r="FG367">
            <v>0</v>
          </cell>
          <cell r="FH367">
            <v>0</v>
          </cell>
          <cell r="FI367">
            <v>0</v>
          </cell>
          <cell r="FJ367">
            <v>0</v>
          </cell>
          <cell r="FK367">
            <v>0</v>
          </cell>
          <cell r="FL367">
            <v>0</v>
          </cell>
          <cell r="FO367">
            <v>0</v>
          </cell>
          <cell r="FQ367">
            <v>1</v>
          </cell>
          <cell r="FR367">
            <v>0</v>
          </cell>
          <cell r="FS367">
            <v>0</v>
          </cell>
          <cell r="FT367">
            <v>0</v>
          </cell>
          <cell r="FU367">
            <v>0</v>
          </cell>
          <cell r="FV367">
            <v>0</v>
          </cell>
          <cell r="FW367">
            <v>0</v>
          </cell>
          <cell r="FX367" t="e">
            <v>#REF!</v>
          </cell>
          <cell r="FZ367">
            <v>0</v>
          </cell>
          <cell r="GB367">
            <v>1</v>
          </cell>
          <cell r="GC367">
            <v>0</v>
          </cell>
          <cell r="GD367">
            <v>0</v>
          </cell>
          <cell r="GE367">
            <v>0</v>
          </cell>
          <cell r="GF367">
            <v>0</v>
          </cell>
          <cell r="GG367" t="e">
            <v>#REF!</v>
          </cell>
          <cell r="GH367" t="e">
            <v>#REF!</v>
          </cell>
          <cell r="GI367">
            <v>0</v>
          </cell>
          <cell r="GJ367">
            <v>0</v>
          </cell>
          <cell r="GK367">
            <v>0</v>
          </cell>
          <cell r="GL367">
            <v>0</v>
          </cell>
          <cell r="GM367" t="e">
            <v>#REF!</v>
          </cell>
          <cell r="GN367">
            <v>0</v>
          </cell>
          <cell r="GO367">
            <v>0</v>
          </cell>
          <cell r="GP367">
            <v>0</v>
          </cell>
        </row>
        <row r="368">
          <cell r="Y368" t="str">
            <v>B</v>
          </cell>
          <cell r="Z368" t="str">
            <v>高規格</v>
          </cell>
          <cell r="AA368" t="str">
            <v>高規格</v>
          </cell>
          <cell r="AK368" t="e">
            <v>#REF!</v>
          </cell>
          <cell r="BI368">
            <v>2</v>
          </cell>
          <cell r="BT368">
            <v>0</v>
          </cell>
          <cell r="DZ368">
            <v>1</v>
          </cell>
          <cell r="EA368">
            <v>0</v>
          </cell>
          <cell r="EB368">
            <v>1</v>
          </cell>
          <cell r="EC368">
            <v>0</v>
          </cell>
          <cell r="ED368">
            <v>1</v>
          </cell>
          <cell r="EF368">
            <v>0</v>
          </cell>
          <cell r="EG368">
            <v>1</v>
          </cell>
          <cell r="EH368">
            <v>0</v>
          </cell>
          <cell r="EI368">
            <v>0</v>
          </cell>
          <cell r="EJ368">
            <v>0</v>
          </cell>
          <cell r="EK368" t="e">
            <v>#REF!</v>
          </cell>
          <cell r="EL368" t="e">
            <v>#REF!</v>
          </cell>
          <cell r="EM368" t="e">
            <v>#REF!</v>
          </cell>
          <cell r="EO368">
            <v>0</v>
          </cell>
          <cell r="EP368">
            <v>1</v>
          </cell>
          <cell r="EQ368">
            <v>0</v>
          </cell>
          <cell r="FA368">
            <v>1</v>
          </cell>
          <cell r="FB368">
            <v>0</v>
          </cell>
          <cell r="FD368">
            <v>0</v>
          </cell>
          <cell r="FE368">
            <v>0</v>
          </cell>
          <cell r="FF368">
            <v>0</v>
          </cell>
          <cell r="FG368">
            <v>0</v>
          </cell>
          <cell r="FH368">
            <v>0</v>
          </cell>
          <cell r="FI368">
            <v>0</v>
          </cell>
          <cell r="FJ368">
            <v>0</v>
          </cell>
          <cell r="FK368">
            <v>0</v>
          </cell>
          <cell r="FL368">
            <v>0</v>
          </cell>
          <cell r="FO368">
            <v>0</v>
          </cell>
          <cell r="FQ368">
            <v>1</v>
          </cell>
          <cell r="FR368">
            <v>0</v>
          </cell>
          <cell r="FS368">
            <v>0</v>
          </cell>
          <cell r="FT368">
            <v>0</v>
          </cell>
          <cell r="FU368">
            <v>0</v>
          </cell>
          <cell r="FV368">
            <v>0</v>
          </cell>
          <cell r="FW368">
            <v>0</v>
          </cell>
          <cell r="FX368" t="e">
            <v>#REF!</v>
          </cell>
          <cell r="FZ368">
            <v>0</v>
          </cell>
          <cell r="GB368">
            <v>1</v>
          </cell>
          <cell r="GC368">
            <v>0</v>
          </cell>
          <cell r="GD368">
            <v>0</v>
          </cell>
          <cell r="GE368">
            <v>0</v>
          </cell>
          <cell r="GF368">
            <v>0</v>
          </cell>
          <cell r="GG368" t="e">
            <v>#REF!</v>
          </cell>
          <cell r="GH368" t="e">
            <v>#REF!</v>
          </cell>
          <cell r="GI368">
            <v>0</v>
          </cell>
          <cell r="GJ368">
            <v>0</v>
          </cell>
          <cell r="GK368">
            <v>0</v>
          </cell>
          <cell r="GL368">
            <v>0</v>
          </cell>
          <cell r="GM368" t="e">
            <v>#REF!</v>
          </cell>
          <cell r="GN368">
            <v>0</v>
          </cell>
          <cell r="GO368">
            <v>0</v>
          </cell>
          <cell r="GP368">
            <v>0</v>
          </cell>
        </row>
        <row r="369">
          <cell r="Y369" t="str">
            <v>A'</v>
          </cell>
          <cell r="Z369" t="str">
            <v>高規格</v>
          </cell>
          <cell r="AA369" t="str">
            <v>一般</v>
          </cell>
          <cell r="AK369" t="e">
            <v>#REF!</v>
          </cell>
          <cell r="BI369">
            <v>1</v>
          </cell>
          <cell r="BT369">
            <v>0.33</v>
          </cell>
          <cell r="DZ369">
            <v>1</v>
          </cell>
          <cell r="EA369">
            <v>1</v>
          </cell>
          <cell r="EB369">
            <v>1</v>
          </cell>
          <cell r="EC369">
            <v>0</v>
          </cell>
          <cell r="ED369">
            <v>0</v>
          </cell>
          <cell r="EF369">
            <v>0</v>
          </cell>
          <cell r="EG369">
            <v>1</v>
          </cell>
          <cell r="EH369">
            <v>0</v>
          </cell>
          <cell r="EI369">
            <v>1</v>
          </cell>
          <cell r="EJ369">
            <v>0</v>
          </cell>
          <cell r="EK369" t="e">
            <v>#REF!</v>
          </cell>
          <cell r="EL369" t="e">
            <v>#REF!</v>
          </cell>
          <cell r="EM369" t="e">
            <v>#REF!</v>
          </cell>
          <cell r="EO369">
            <v>0</v>
          </cell>
          <cell r="EP369">
            <v>0</v>
          </cell>
          <cell r="EQ369">
            <v>0</v>
          </cell>
          <cell r="FA369">
            <v>1</v>
          </cell>
          <cell r="FB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FI369">
            <v>0</v>
          </cell>
          <cell r="FJ369">
            <v>0</v>
          </cell>
          <cell r="FK369">
            <v>0</v>
          </cell>
          <cell r="FL369">
            <v>0</v>
          </cell>
          <cell r="FO369">
            <v>0</v>
          </cell>
          <cell r="FQ369">
            <v>0</v>
          </cell>
          <cell r="FR369">
            <v>0</v>
          </cell>
          <cell r="FS369">
            <v>0</v>
          </cell>
          <cell r="FT369">
            <v>0</v>
          </cell>
          <cell r="FU369">
            <v>0</v>
          </cell>
          <cell r="FV369">
            <v>0</v>
          </cell>
          <cell r="FW369">
            <v>0</v>
          </cell>
          <cell r="FX369" t="e">
            <v>#REF!</v>
          </cell>
          <cell r="FZ369">
            <v>1</v>
          </cell>
          <cell r="GB369">
            <v>1</v>
          </cell>
          <cell r="GC369">
            <v>1</v>
          </cell>
          <cell r="GD369">
            <v>1</v>
          </cell>
          <cell r="GE369">
            <v>0</v>
          </cell>
          <cell r="GF369">
            <v>1</v>
          </cell>
          <cell r="GG369" t="e">
            <v>#REF!</v>
          </cell>
          <cell r="GH369" t="e">
            <v>#REF!</v>
          </cell>
          <cell r="GI369">
            <v>0</v>
          </cell>
          <cell r="GJ369">
            <v>0</v>
          </cell>
          <cell r="GK369">
            <v>0</v>
          </cell>
          <cell r="GL369">
            <v>0</v>
          </cell>
          <cell r="GM369" t="e">
            <v>#REF!</v>
          </cell>
          <cell r="GN369">
            <v>0</v>
          </cell>
          <cell r="GO369">
            <v>0</v>
          </cell>
          <cell r="GP369">
            <v>0</v>
          </cell>
        </row>
        <row r="370">
          <cell r="Y370" t="str">
            <v>A'</v>
          </cell>
          <cell r="Z370" t="str">
            <v>高規格</v>
          </cell>
          <cell r="AA370" t="str">
            <v>一般</v>
          </cell>
          <cell r="AK370" t="e">
            <v>#REF!</v>
          </cell>
          <cell r="BI370">
            <v>2</v>
          </cell>
          <cell r="BT370">
            <v>0.25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1</v>
          </cell>
          <cell r="EJ370">
            <v>0</v>
          </cell>
          <cell r="EK370" t="e">
            <v>#REF!</v>
          </cell>
          <cell r="EL370" t="e">
            <v>#REF!</v>
          </cell>
          <cell r="EM370" t="e">
            <v>#REF!</v>
          </cell>
          <cell r="EO370">
            <v>0</v>
          </cell>
          <cell r="EP370">
            <v>0</v>
          </cell>
          <cell r="EQ370">
            <v>0</v>
          </cell>
          <cell r="FA370">
            <v>0</v>
          </cell>
          <cell r="FB370">
            <v>0</v>
          </cell>
          <cell r="FD370">
            <v>0</v>
          </cell>
          <cell r="FE370">
            <v>1</v>
          </cell>
          <cell r="FF370">
            <v>0</v>
          </cell>
          <cell r="FG370">
            <v>0</v>
          </cell>
          <cell r="FH370">
            <v>0</v>
          </cell>
          <cell r="FI370">
            <v>0</v>
          </cell>
          <cell r="FJ370">
            <v>0</v>
          </cell>
          <cell r="FK370">
            <v>0</v>
          </cell>
          <cell r="FL370">
            <v>0</v>
          </cell>
          <cell r="FO370">
            <v>0</v>
          </cell>
          <cell r="FQ370">
            <v>0</v>
          </cell>
          <cell r="FR370">
            <v>0</v>
          </cell>
          <cell r="FS370">
            <v>0</v>
          </cell>
          <cell r="FT370">
            <v>0</v>
          </cell>
          <cell r="FU370">
            <v>0</v>
          </cell>
          <cell r="FV370">
            <v>0</v>
          </cell>
          <cell r="FW370">
            <v>0</v>
          </cell>
          <cell r="FX370" t="e">
            <v>#REF!</v>
          </cell>
          <cell r="FZ370">
            <v>0</v>
          </cell>
          <cell r="GB370">
            <v>1</v>
          </cell>
          <cell r="GC370">
            <v>0</v>
          </cell>
          <cell r="GD370">
            <v>0</v>
          </cell>
          <cell r="GE370">
            <v>0</v>
          </cell>
          <cell r="GF370">
            <v>1</v>
          </cell>
          <cell r="GG370" t="e">
            <v>#REF!</v>
          </cell>
          <cell r="GH370" t="e">
            <v>#REF!</v>
          </cell>
          <cell r="GI370">
            <v>0</v>
          </cell>
          <cell r="GJ370">
            <v>0</v>
          </cell>
          <cell r="GK370">
            <v>0</v>
          </cell>
          <cell r="GL370">
            <v>0</v>
          </cell>
          <cell r="GM370" t="e">
            <v>#REF!</v>
          </cell>
          <cell r="GN370">
            <v>0</v>
          </cell>
          <cell r="GO370">
            <v>0</v>
          </cell>
          <cell r="GP370">
            <v>0</v>
          </cell>
        </row>
        <row r="371">
          <cell r="Y371" t="str">
            <v>A'</v>
          </cell>
          <cell r="Z371" t="str">
            <v>高規格</v>
          </cell>
          <cell r="AA371" t="str">
            <v>一般</v>
          </cell>
          <cell r="AK371" t="e">
            <v>#REF!</v>
          </cell>
          <cell r="BI371">
            <v>1</v>
          </cell>
          <cell r="BT371">
            <v>0.24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 t="e">
            <v>#REF!</v>
          </cell>
          <cell r="EL371" t="e">
            <v>#REF!</v>
          </cell>
          <cell r="EM371" t="e">
            <v>#REF!</v>
          </cell>
          <cell r="EO371">
            <v>0</v>
          </cell>
          <cell r="EP371">
            <v>1</v>
          </cell>
          <cell r="EQ371">
            <v>0</v>
          </cell>
          <cell r="FA371">
            <v>0</v>
          </cell>
          <cell r="FB371">
            <v>0</v>
          </cell>
          <cell r="FD371">
            <v>0</v>
          </cell>
          <cell r="FE371">
            <v>0</v>
          </cell>
          <cell r="FF371">
            <v>0</v>
          </cell>
          <cell r="FG371">
            <v>0</v>
          </cell>
          <cell r="FH371">
            <v>0</v>
          </cell>
          <cell r="FI371">
            <v>0</v>
          </cell>
          <cell r="FJ371">
            <v>0</v>
          </cell>
          <cell r="FK371">
            <v>0</v>
          </cell>
          <cell r="FL371">
            <v>0</v>
          </cell>
          <cell r="FO371">
            <v>0</v>
          </cell>
          <cell r="FQ371">
            <v>0</v>
          </cell>
          <cell r="FR371">
            <v>1</v>
          </cell>
          <cell r="FS371">
            <v>1</v>
          </cell>
          <cell r="FT371">
            <v>0</v>
          </cell>
          <cell r="FU371">
            <v>0</v>
          </cell>
          <cell r="FV371">
            <v>1</v>
          </cell>
          <cell r="FW371">
            <v>0</v>
          </cell>
          <cell r="FX371" t="e">
            <v>#REF!</v>
          </cell>
          <cell r="FZ371">
            <v>0</v>
          </cell>
          <cell r="GB371">
            <v>0</v>
          </cell>
          <cell r="GC371">
            <v>0</v>
          </cell>
          <cell r="GD371">
            <v>0</v>
          </cell>
          <cell r="GE371">
            <v>0</v>
          </cell>
          <cell r="GF371">
            <v>1</v>
          </cell>
          <cell r="GG371" t="e">
            <v>#REF!</v>
          </cell>
          <cell r="GH371" t="e">
            <v>#REF!</v>
          </cell>
          <cell r="GI371">
            <v>0</v>
          </cell>
          <cell r="GJ371">
            <v>0</v>
          </cell>
          <cell r="GK371">
            <v>0</v>
          </cell>
          <cell r="GL371">
            <v>0</v>
          </cell>
          <cell r="GM371" t="e">
            <v>#REF!</v>
          </cell>
          <cell r="GN371">
            <v>0</v>
          </cell>
          <cell r="GO371">
            <v>0</v>
          </cell>
          <cell r="GP371">
            <v>0</v>
          </cell>
        </row>
        <row r="372">
          <cell r="Y372" t="str">
            <v>A'</v>
          </cell>
          <cell r="Z372" t="str">
            <v>高規格</v>
          </cell>
          <cell r="AA372" t="str">
            <v>一般</v>
          </cell>
          <cell r="AK372" t="e">
            <v>#REF!</v>
          </cell>
          <cell r="BI372">
            <v>1</v>
          </cell>
          <cell r="BT372">
            <v>0.19</v>
          </cell>
          <cell r="DZ372">
            <v>1</v>
          </cell>
          <cell r="EA372">
            <v>0</v>
          </cell>
          <cell r="EB372">
            <v>1</v>
          </cell>
          <cell r="EC372">
            <v>0</v>
          </cell>
          <cell r="ED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1</v>
          </cell>
          <cell r="EJ372">
            <v>1</v>
          </cell>
          <cell r="EK372" t="e">
            <v>#REF!</v>
          </cell>
          <cell r="EL372" t="e">
            <v>#REF!</v>
          </cell>
          <cell r="EM372" t="e">
            <v>#REF!</v>
          </cell>
          <cell r="EO372">
            <v>0</v>
          </cell>
          <cell r="EP372">
            <v>0</v>
          </cell>
          <cell r="EQ372">
            <v>0</v>
          </cell>
          <cell r="FA372">
            <v>1</v>
          </cell>
          <cell r="FB372">
            <v>0</v>
          </cell>
          <cell r="FD372">
            <v>0</v>
          </cell>
          <cell r="FE372">
            <v>0</v>
          </cell>
          <cell r="FF372">
            <v>0</v>
          </cell>
          <cell r="FG372">
            <v>0</v>
          </cell>
          <cell r="FH372">
            <v>0</v>
          </cell>
          <cell r="FI372">
            <v>0</v>
          </cell>
          <cell r="FJ372">
            <v>0</v>
          </cell>
          <cell r="FK372">
            <v>0</v>
          </cell>
          <cell r="FL372">
            <v>0</v>
          </cell>
          <cell r="FO372">
            <v>0</v>
          </cell>
          <cell r="FQ372">
            <v>0</v>
          </cell>
          <cell r="FR372">
            <v>0</v>
          </cell>
          <cell r="FS372">
            <v>0</v>
          </cell>
          <cell r="FT372">
            <v>0</v>
          </cell>
          <cell r="FU372">
            <v>0</v>
          </cell>
          <cell r="FV372">
            <v>0</v>
          </cell>
          <cell r="FW372">
            <v>0</v>
          </cell>
          <cell r="FX372" t="e">
            <v>#REF!</v>
          </cell>
          <cell r="FZ372">
            <v>1</v>
          </cell>
          <cell r="GB372">
            <v>1</v>
          </cell>
          <cell r="GC372">
            <v>1</v>
          </cell>
          <cell r="GD372">
            <v>0</v>
          </cell>
          <cell r="GE372">
            <v>0</v>
          </cell>
          <cell r="GF372">
            <v>0</v>
          </cell>
          <cell r="GG372" t="e">
            <v>#REF!</v>
          </cell>
          <cell r="GH372" t="e">
            <v>#REF!</v>
          </cell>
          <cell r="GI372">
            <v>0</v>
          </cell>
          <cell r="GJ372">
            <v>0</v>
          </cell>
          <cell r="GK372">
            <v>0</v>
          </cell>
          <cell r="GL372">
            <v>0</v>
          </cell>
          <cell r="GM372" t="e">
            <v>#REF!</v>
          </cell>
          <cell r="GN372">
            <v>0</v>
          </cell>
          <cell r="GO372">
            <v>0</v>
          </cell>
          <cell r="GP372">
            <v>0</v>
          </cell>
        </row>
        <row r="373">
          <cell r="Y373" t="str">
            <v>A'</v>
          </cell>
          <cell r="Z373" t="str">
            <v>高規格</v>
          </cell>
          <cell r="AA373" t="str">
            <v>一般</v>
          </cell>
          <cell r="AK373" t="e">
            <v>#REF!</v>
          </cell>
          <cell r="BI373">
            <v>1</v>
          </cell>
          <cell r="BT373">
            <v>0.27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1</v>
          </cell>
          <cell r="EJ373">
            <v>0</v>
          </cell>
          <cell r="EK373" t="e">
            <v>#REF!</v>
          </cell>
          <cell r="EL373" t="e">
            <v>#REF!</v>
          </cell>
          <cell r="EM373" t="e">
            <v>#REF!</v>
          </cell>
          <cell r="EO373">
            <v>0</v>
          </cell>
          <cell r="EP373">
            <v>0</v>
          </cell>
          <cell r="EQ373">
            <v>0</v>
          </cell>
          <cell r="FA373">
            <v>0</v>
          </cell>
          <cell r="FB373">
            <v>0</v>
          </cell>
          <cell r="FD373">
            <v>0</v>
          </cell>
          <cell r="FE373">
            <v>1</v>
          </cell>
          <cell r="FF373">
            <v>0</v>
          </cell>
          <cell r="FG373">
            <v>0</v>
          </cell>
          <cell r="FH373">
            <v>0</v>
          </cell>
          <cell r="FI373">
            <v>0</v>
          </cell>
          <cell r="FJ373">
            <v>0</v>
          </cell>
          <cell r="FK373">
            <v>0</v>
          </cell>
          <cell r="FL373">
            <v>0</v>
          </cell>
          <cell r="FO373">
            <v>0</v>
          </cell>
          <cell r="FQ373">
            <v>0</v>
          </cell>
          <cell r="FR373">
            <v>0</v>
          </cell>
          <cell r="FS373">
            <v>0</v>
          </cell>
          <cell r="FT373">
            <v>0</v>
          </cell>
          <cell r="FU373">
            <v>0</v>
          </cell>
          <cell r="FV373">
            <v>0</v>
          </cell>
          <cell r="FW373">
            <v>0</v>
          </cell>
          <cell r="FX373" t="e">
            <v>#REF!</v>
          </cell>
          <cell r="FZ373">
            <v>0</v>
          </cell>
          <cell r="GB373">
            <v>1</v>
          </cell>
          <cell r="GC373">
            <v>0</v>
          </cell>
          <cell r="GD373">
            <v>0</v>
          </cell>
          <cell r="GE373">
            <v>0</v>
          </cell>
          <cell r="GF373">
            <v>1</v>
          </cell>
          <cell r="GG373" t="e">
            <v>#REF!</v>
          </cell>
          <cell r="GH373" t="e">
            <v>#REF!</v>
          </cell>
          <cell r="GI373">
            <v>0</v>
          </cell>
          <cell r="GJ373">
            <v>0</v>
          </cell>
          <cell r="GK373">
            <v>0</v>
          </cell>
          <cell r="GL373">
            <v>0</v>
          </cell>
          <cell r="GM373" t="e">
            <v>#REF!</v>
          </cell>
          <cell r="GN373">
            <v>0</v>
          </cell>
          <cell r="GO373">
            <v>0</v>
          </cell>
          <cell r="GP373">
            <v>0</v>
          </cell>
        </row>
        <row r="374">
          <cell r="AA374" t="str">
            <v>一般</v>
          </cell>
          <cell r="AK374" t="e">
            <v>#REF!</v>
          </cell>
          <cell r="BI374">
            <v>1</v>
          </cell>
          <cell r="BT374">
            <v>0.25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1</v>
          </cell>
          <cell r="EJ374">
            <v>0</v>
          </cell>
          <cell r="EK374" t="e">
            <v>#REF!</v>
          </cell>
          <cell r="EL374" t="e">
            <v>#REF!</v>
          </cell>
          <cell r="EM374" t="e">
            <v>#REF!</v>
          </cell>
          <cell r="EO374">
            <v>0</v>
          </cell>
          <cell r="EP374">
            <v>0</v>
          </cell>
          <cell r="EQ374">
            <v>0</v>
          </cell>
          <cell r="FA374">
            <v>0</v>
          </cell>
          <cell r="FB374">
            <v>0</v>
          </cell>
          <cell r="FD374">
            <v>0</v>
          </cell>
          <cell r="FE374">
            <v>1</v>
          </cell>
          <cell r="FF374">
            <v>0</v>
          </cell>
          <cell r="FG374">
            <v>0</v>
          </cell>
          <cell r="FH374">
            <v>0</v>
          </cell>
          <cell r="FI374">
            <v>0</v>
          </cell>
          <cell r="FJ374">
            <v>0</v>
          </cell>
          <cell r="FK374">
            <v>0</v>
          </cell>
          <cell r="FL374">
            <v>0</v>
          </cell>
          <cell r="FO374">
            <v>0</v>
          </cell>
          <cell r="FQ374">
            <v>0</v>
          </cell>
          <cell r="FR374">
            <v>0</v>
          </cell>
          <cell r="FS374">
            <v>0</v>
          </cell>
          <cell r="FT374">
            <v>0</v>
          </cell>
          <cell r="FU374">
            <v>0</v>
          </cell>
          <cell r="FV374">
            <v>0</v>
          </cell>
          <cell r="FW374">
            <v>0</v>
          </cell>
          <cell r="FX374" t="e">
            <v>#REF!</v>
          </cell>
          <cell r="FZ374">
            <v>1</v>
          </cell>
          <cell r="GB374">
            <v>1</v>
          </cell>
          <cell r="GC374">
            <v>1</v>
          </cell>
          <cell r="GD374">
            <v>0</v>
          </cell>
          <cell r="GE374">
            <v>0</v>
          </cell>
          <cell r="GF374">
            <v>1</v>
          </cell>
          <cell r="GG374" t="e">
            <v>#REF!</v>
          </cell>
          <cell r="GH374" t="e">
            <v>#REF!</v>
          </cell>
          <cell r="GI374">
            <v>0</v>
          </cell>
          <cell r="GJ374">
            <v>0</v>
          </cell>
          <cell r="GK374">
            <v>0</v>
          </cell>
          <cell r="GL374">
            <v>0</v>
          </cell>
          <cell r="GM374" t="e">
            <v>#REF!</v>
          </cell>
          <cell r="GN374">
            <v>0</v>
          </cell>
          <cell r="GO374">
            <v>0</v>
          </cell>
          <cell r="GP374">
            <v>0</v>
          </cell>
        </row>
        <row r="375">
          <cell r="Y375" t="str">
            <v>A'</v>
          </cell>
          <cell r="Z375" t="str">
            <v>高規格</v>
          </cell>
          <cell r="AA375" t="str">
            <v>一般</v>
          </cell>
          <cell r="AK375" t="e">
            <v>#REF!</v>
          </cell>
          <cell r="BI375">
            <v>2</v>
          </cell>
          <cell r="BT375">
            <v>0.25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1</v>
          </cell>
          <cell r="EJ375">
            <v>0</v>
          </cell>
          <cell r="EK375" t="e">
            <v>#REF!</v>
          </cell>
          <cell r="EL375" t="e">
            <v>#REF!</v>
          </cell>
          <cell r="EM375" t="e">
            <v>#REF!</v>
          </cell>
          <cell r="EO375">
            <v>0</v>
          </cell>
          <cell r="EP375">
            <v>0</v>
          </cell>
          <cell r="EQ375">
            <v>0</v>
          </cell>
          <cell r="FA375">
            <v>0</v>
          </cell>
          <cell r="FB375">
            <v>0</v>
          </cell>
          <cell r="FD375">
            <v>0</v>
          </cell>
          <cell r="FE375">
            <v>1</v>
          </cell>
          <cell r="FF375">
            <v>0</v>
          </cell>
          <cell r="FG375">
            <v>0</v>
          </cell>
          <cell r="FH375">
            <v>0</v>
          </cell>
          <cell r="FI375">
            <v>0</v>
          </cell>
          <cell r="FJ375">
            <v>0</v>
          </cell>
          <cell r="FK375">
            <v>0</v>
          </cell>
          <cell r="FL375">
            <v>0</v>
          </cell>
          <cell r="FO375">
            <v>0</v>
          </cell>
          <cell r="FQ375">
            <v>0</v>
          </cell>
          <cell r="FR375">
            <v>0</v>
          </cell>
          <cell r="FS375">
            <v>0</v>
          </cell>
          <cell r="FT375">
            <v>0</v>
          </cell>
          <cell r="FU375">
            <v>0</v>
          </cell>
          <cell r="FV375">
            <v>0</v>
          </cell>
          <cell r="FW375">
            <v>0</v>
          </cell>
          <cell r="FX375" t="e">
            <v>#REF!</v>
          </cell>
          <cell r="FZ375">
            <v>0</v>
          </cell>
          <cell r="GB375">
            <v>1</v>
          </cell>
          <cell r="GC375">
            <v>0</v>
          </cell>
          <cell r="GD375">
            <v>0</v>
          </cell>
          <cell r="GE375">
            <v>0</v>
          </cell>
          <cell r="GF375">
            <v>1</v>
          </cell>
          <cell r="GG375" t="e">
            <v>#REF!</v>
          </cell>
          <cell r="GH375" t="e">
            <v>#REF!</v>
          </cell>
          <cell r="GI375">
            <v>0</v>
          </cell>
          <cell r="GJ375">
            <v>0</v>
          </cell>
          <cell r="GK375">
            <v>0</v>
          </cell>
          <cell r="GL375">
            <v>0</v>
          </cell>
          <cell r="GM375" t="e">
            <v>#REF!</v>
          </cell>
          <cell r="GN375">
            <v>0</v>
          </cell>
          <cell r="GO375">
            <v>0</v>
          </cell>
          <cell r="GP375">
            <v>0</v>
          </cell>
        </row>
        <row r="376">
          <cell r="Y376" t="str">
            <v>A'</v>
          </cell>
          <cell r="Z376" t="str">
            <v>高規格</v>
          </cell>
          <cell r="AA376" t="str">
            <v>一般</v>
          </cell>
          <cell r="AK376" t="e">
            <v>#REF!</v>
          </cell>
          <cell r="BI376">
            <v>2</v>
          </cell>
          <cell r="BT376">
            <v>0.24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 t="e">
            <v>#REF!</v>
          </cell>
          <cell r="EL376" t="e">
            <v>#REF!</v>
          </cell>
          <cell r="EM376" t="e">
            <v>#REF!</v>
          </cell>
          <cell r="EO376">
            <v>0</v>
          </cell>
          <cell r="EP376">
            <v>1</v>
          </cell>
          <cell r="EQ376">
            <v>0</v>
          </cell>
          <cell r="FA376">
            <v>0</v>
          </cell>
          <cell r="FB376">
            <v>0</v>
          </cell>
          <cell r="FD376">
            <v>0</v>
          </cell>
          <cell r="FE376">
            <v>1</v>
          </cell>
          <cell r="FF376">
            <v>0</v>
          </cell>
          <cell r="FG376">
            <v>0</v>
          </cell>
          <cell r="FH376">
            <v>0</v>
          </cell>
          <cell r="FI376">
            <v>0</v>
          </cell>
          <cell r="FJ376">
            <v>0</v>
          </cell>
          <cell r="FK376">
            <v>0</v>
          </cell>
          <cell r="FL376">
            <v>0</v>
          </cell>
          <cell r="FO376">
            <v>0</v>
          </cell>
          <cell r="FQ376">
            <v>1</v>
          </cell>
          <cell r="FR376">
            <v>0</v>
          </cell>
          <cell r="FS376">
            <v>0</v>
          </cell>
          <cell r="FT376">
            <v>0</v>
          </cell>
          <cell r="FU376">
            <v>0</v>
          </cell>
          <cell r="FV376">
            <v>0</v>
          </cell>
          <cell r="FW376">
            <v>0</v>
          </cell>
          <cell r="FX376" t="e">
            <v>#REF!</v>
          </cell>
          <cell r="FZ376">
            <v>0</v>
          </cell>
          <cell r="GB376">
            <v>1</v>
          </cell>
          <cell r="GC376">
            <v>0</v>
          </cell>
          <cell r="GD376">
            <v>0</v>
          </cell>
          <cell r="GE376">
            <v>0</v>
          </cell>
          <cell r="GF376">
            <v>1</v>
          </cell>
          <cell r="GG376" t="e">
            <v>#REF!</v>
          </cell>
          <cell r="GH376" t="e">
            <v>#REF!</v>
          </cell>
          <cell r="GI376">
            <v>0</v>
          </cell>
          <cell r="GJ376">
            <v>0</v>
          </cell>
          <cell r="GK376">
            <v>0</v>
          </cell>
          <cell r="GL376">
            <v>0</v>
          </cell>
          <cell r="GM376" t="e">
            <v>#REF!</v>
          </cell>
          <cell r="GN376">
            <v>0</v>
          </cell>
          <cell r="GO376">
            <v>0</v>
          </cell>
          <cell r="GP376">
            <v>0</v>
          </cell>
        </row>
        <row r="377">
          <cell r="Y377" t="str">
            <v>地二</v>
          </cell>
          <cell r="Z377" t="str">
            <v>地高</v>
          </cell>
          <cell r="AA377" t="str">
            <v>地高</v>
          </cell>
          <cell r="AK377" t="e">
            <v>#REF!</v>
          </cell>
          <cell r="BI377">
            <v>2</v>
          </cell>
          <cell r="BT377">
            <v>0</v>
          </cell>
          <cell r="CD377">
            <v>2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 t="e">
            <v>#REF!</v>
          </cell>
          <cell r="EL377" t="e">
            <v>#REF!</v>
          </cell>
          <cell r="EM377" t="e">
            <v>#REF!</v>
          </cell>
          <cell r="EO377">
            <v>0</v>
          </cell>
          <cell r="EP377">
            <v>1</v>
          </cell>
          <cell r="EQ377">
            <v>0</v>
          </cell>
          <cell r="FA377">
            <v>0</v>
          </cell>
          <cell r="FB377">
            <v>0</v>
          </cell>
          <cell r="FD377">
            <v>0</v>
          </cell>
          <cell r="FE377">
            <v>1</v>
          </cell>
          <cell r="FF377">
            <v>0</v>
          </cell>
          <cell r="FG377">
            <v>0</v>
          </cell>
          <cell r="FH377">
            <v>2</v>
          </cell>
          <cell r="FI377">
            <v>0</v>
          </cell>
          <cell r="FJ377">
            <v>0</v>
          </cell>
          <cell r="FK377">
            <v>0</v>
          </cell>
          <cell r="FL377">
            <v>0</v>
          </cell>
          <cell r="FO377">
            <v>0</v>
          </cell>
          <cell r="FQ377">
            <v>0</v>
          </cell>
          <cell r="FR377">
            <v>0</v>
          </cell>
          <cell r="FS377">
            <v>0</v>
          </cell>
          <cell r="FT377">
            <v>0</v>
          </cell>
          <cell r="FU377">
            <v>0</v>
          </cell>
          <cell r="FV377">
            <v>0</v>
          </cell>
          <cell r="FW377">
            <v>0</v>
          </cell>
          <cell r="FX377" t="e">
            <v>#REF!</v>
          </cell>
          <cell r="FZ377">
            <v>0</v>
          </cell>
          <cell r="GB377">
            <v>0</v>
          </cell>
          <cell r="GC377">
            <v>0</v>
          </cell>
          <cell r="GD377">
            <v>0</v>
          </cell>
          <cell r="GE377">
            <v>0</v>
          </cell>
          <cell r="GF377">
            <v>0</v>
          </cell>
          <cell r="GG377" t="e">
            <v>#REF!</v>
          </cell>
          <cell r="GH377" t="e">
            <v>#REF!</v>
          </cell>
          <cell r="GI377">
            <v>0</v>
          </cell>
          <cell r="GJ377">
            <v>0</v>
          </cell>
          <cell r="GK377">
            <v>0</v>
          </cell>
          <cell r="GL377">
            <v>0</v>
          </cell>
          <cell r="GM377" t="e">
            <v>#REF!</v>
          </cell>
          <cell r="GN377">
            <v>1</v>
          </cell>
          <cell r="GO377">
            <v>0</v>
          </cell>
          <cell r="GP377">
            <v>1</v>
          </cell>
        </row>
        <row r="378">
          <cell r="Y378" t="str">
            <v>B</v>
          </cell>
          <cell r="Z378" t="str">
            <v>高規格</v>
          </cell>
          <cell r="AA378" t="str">
            <v>一般</v>
          </cell>
          <cell r="AK378" t="e">
            <v>#REF!</v>
          </cell>
          <cell r="BI378">
            <v>1</v>
          </cell>
          <cell r="BT378">
            <v>0.23</v>
          </cell>
          <cell r="DZ378">
            <v>1</v>
          </cell>
          <cell r="EA378">
            <v>0</v>
          </cell>
          <cell r="EB378">
            <v>1</v>
          </cell>
          <cell r="EC378">
            <v>0</v>
          </cell>
          <cell r="ED378">
            <v>0</v>
          </cell>
          <cell r="EF378">
            <v>0</v>
          </cell>
          <cell r="EG378">
            <v>1</v>
          </cell>
          <cell r="EH378">
            <v>0</v>
          </cell>
          <cell r="EI378">
            <v>0</v>
          </cell>
          <cell r="EJ378">
            <v>0</v>
          </cell>
          <cell r="EK378" t="e">
            <v>#REF!</v>
          </cell>
          <cell r="EL378" t="e">
            <v>#REF!</v>
          </cell>
          <cell r="EM378" t="e">
            <v>#REF!</v>
          </cell>
          <cell r="EO378">
            <v>0</v>
          </cell>
          <cell r="EP378">
            <v>1</v>
          </cell>
          <cell r="EQ378">
            <v>0</v>
          </cell>
          <cell r="FA378">
            <v>1</v>
          </cell>
          <cell r="FB378">
            <v>0</v>
          </cell>
          <cell r="FD378">
            <v>0</v>
          </cell>
          <cell r="FE378">
            <v>0</v>
          </cell>
          <cell r="FF378">
            <v>0</v>
          </cell>
          <cell r="FG378">
            <v>0</v>
          </cell>
          <cell r="FH378">
            <v>0</v>
          </cell>
          <cell r="FI378">
            <v>0</v>
          </cell>
          <cell r="FJ378">
            <v>0</v>
          </cell>
          <cell r="FK378">
            <v>0</v>
          </cell>
          <cell r="FL378">
            <v>0</v>
          </cell>
          <cell r="FO378">
            <v>0</v>
          </cell>
          <cell r="FQ378">
            <v>0</v>
          </cell>
          <cell r="FR378">
            <v>0</v>
          </cell>
          <cell r="FS378">
            <v>0</v>
          </cell>
          <cell r="FT378">
            <v>0</v>
          </cell>
          <cell r="FU378">
            <v>0</v>
          </cell>
          <cell r="FV378">
            <v>0</v>
          </cell>
          <cell r="FW378">
            <v>0</v>
          </cell>
          <cell r="FX378" t="e">
            <v>#REF!</v>
          </cell>
          <cell r="FZ378">
            <v>1</v>
          </cell>
          <cell r="GB378">
            <v>1</v>
          </cell>
          <cell r="GC378">
            <v>1</v>
          </cell>
          <cell r="GD378">
            <v>0</v>
          </cell>
          <cell r="GE378">
            <v>0</v>
          </cell>
          <cell r="GF378">
            <v>0</v>
          </cell>
          <cell r="GG378" t="e">
            <v>#REF!</v>
          </cell>
          <cell r="GH378" t="e">
            <v>#REF!</v>
          </cell>
          <cell r="GI378">
            <v>0</v>
          </cell>
          <cell r="GJ378">
            <v>0</v>
          </cell>
          <cell r="GK378">
            <v>0</v>
          </cell>
          <cell r="GL378">
            <v>0</v>
          </cell>
          <cell r="GM378" t="e">
            <v>#REF!</v>
          </cell>
          <cell r="GN378">
            <v>0</v>
          </cell>
          <cell r="GO378">
            <v>0</v>
          </cell>
          <cell r="GP378">
            <v>0</v>
          </cell>
        </row>
        <row r="379">
          <cell r="Y379" t="str">
            <v>B</v>
          </cell>
          <cell r="Z379" t="str">
            <v>高規格</v>
          </cell>
          <cell r="AA379" t="str">
            <v>一般</v>
          </cell>
          <cell r="AK379" t="e">
            <v>#REF!</v>
          </cell>
          <cell r="BI379">
            <v>2</v>
          </cell>
          <cell r="BT379">
            <v>0.25</v>
          </cell>
          <cell r="DZ379">
            <v>1</v>
          </cell>
          <cell r="EA379">
            <v>0</v>
          </cell>
          <cell r="EB379">
            <v>1</v>
          </cell>
          <cell r="EC379">
            <v>0</v>
          </cell>
          <cell r="ED379">
            <v>0</v>
          </cell>
          <cell r="EF379">
            <v>0</v>
          </cell>
          <cell r="EG379">
            <v>1</v>
          </cell>
          <cell r="EH379">
            <v>0</v>
          </cell>
          <cell r="EI379">
            <v>0</v>
          </cell>
          <cell r="EJ379">
            <v>0</v>
          </cell>
          <cell r="EK379" t="e">
            <v>#REF!</v>
          </cell>
          <cell r="EL379" t="e">
            <v>#REF!</v>
          </cell>
          <cell r="EM379" t="e">
            <v>#REF!</v>
          </cell>
          <cell r="EO379">
            <v>0</v>
          </cell>
          <cell r="EP379">
            <v>1</v>
          </cell>
          <cell r="EQ379">
            <v>0</v>
          </cell>
          <cell r="FA379">
            <v>1</v>
          </cell>
          <cell r="FB379">
            <v>0</v>
          </cell>
          <cell r="FD379">
            <v>0</v>
          </cell>
          <cell r="FE379">
            <v>0</v>
          </cell>
          <cell r="FF379">
            <v>0</v>
          </cell>
          <cell r="FG379">
            <v>0</v>
          </cell>
          <cell r="FH379">
            <v>0</v>
          </cell>
          <cell r="FI379">
            <v>0</v>
          </cell>
          <cell r="FJ379">
            <v>0</v>
          </cell>
          <cell r="FK379">
            <v>0</v>
          </cell>
          <cell r="FL379">
            <v>0</v>
          </cell>
          <cell r="FO379">
            <v>0</v>
          </cell>
          <cell r="FQ379">
            <v>0</v>
          </cell>
          <cell r="FR379">
            <v>0</v>
          </cell>
          <cell r="FS379">
            <v>0</v>
          </cell>
          <cell r="FT379">
            <v>0</v>
          </cell>
          <cell r="FU379">
            <v>0</v>
          </cell>
          <cell r="FV379">
            <v>0</v>
          </cell>
          <cell r="FW379">
            <v>0</v>
          </cell>
          <cell r="FX379" t="e">
            <v>#REF!</v>
          </cell>
          <cell r="FZ379">
            <v>0</v>
          </cell>
          <cell r="GB379">
            <v>1</v>
          </cell>
          <cell r="GC379">
            <v>0</v>
          </cell>
          <cell r="GD379">
            <v>0</v>
          </cell>
          <cell r="GE379">
            <v>0</v>
          </cell>
          <cell r="GF379">
            <v>1</v>
          </cell>
          <cell r="GG379" t="e">
            <v>#REF!</v>
          </cell>
          <cell r="GH379" t="e">
            <v>#REF!</v>
          </cell>
          <cell r="GI379">
            <v>0</v>
          </cell>
          <cell r="GJ379">
            <v>0</v>
          </cell>
          <cell r="GK379">
            <v>0</v>
          </cell>
          <cell r="GL379">
            <v>0</v>
          </cell>
          <cell r="GM379" t="e">
            <v>#REF!</v>
          </cell>
          <cell r="GN379">
            <v>0</v>
          </cell>
          <cell r="GO379">
            <v>0</v>
          </cell>
          <cell r="GP379">
            <v>0</v>
          </cell>
        </row>
        <row r="380">
          <cell r="AA380" t="str">
            <v>一般</v>
          </cell>
          <cell r="AK380" t="e">
            <v>#REF!</v>
          </cell>
          <cell r="BI380">
            <v>1</v>
          </cell>
          <cell r="BT380">
            <v>0.21</v>
          </cell>
          <cell r="DZ380">
            <v>1</v>
          </cell>
          <cell r="EA380">
            <v>0</v>
          </cell>
          <cell r="EB380">
            <v>1</v>
          </cell>
          <cell r="EC380">
            <v>0</v>
          </cell>
          <cell r="ED380">
            <v>0</v>
          </cell>
          <cell r="EF380">
            <v>0</v>
          </cell>
          <cell r="EG380">
            <v>1</v>
          </cell>
          <cell r="EH380">
            <v>0</v>
          </cell>
          <cell r="EI380">
            <v>0</v>
          </cell>
          <cell r="EJ380">
            <v>0</v>
          </cell>
          <cell r="EK380" t="e">
            <v>#REF!</v>
          </cell>
          <cell r="EL380" t="e">
            <v>#REF!</v>
          </cell>
          <cell r="EM380" t="e">
            <v>#REF!</v>
          </cell>
          <cell r="EO380">
            <v>0</v>
          </cell>
          <cell r="EP380">
            <v>0</v>
          </cell>
          <cell r="EQ380">
            <v>0</v>
          </cell>
          <cell r="FA380">
            <v>1</v>
          </cell>
          <cell r="FB380">
            <v>0</v>
          </cell>
          <cell r="FD380">
            <v>0</v>
          </cell>
          <cell r="FE380">
            <v>0</v>
          </cell>
          <cell r="FF380">
            <v>0</v>
          </cell>
          <cell r="FG380">
            <v>0</v>
          </cell>
          <cell r="FH380">
            <v>0</v>
          </cell>
          <cell r="FI380">
            <v>0</v>
          </cell>
          <cell r="FJ380">
            <v>0</v>
          </cell>
          <cell r="FK380">
            <v>0</v>
          </cell>
          <cell r="FL380">
            <v>0</v>
          </cell>
          <cell r="FO380">
            <v>0</v>
          </cell>
          <cell r="FQ380">
            <v>0</v>
          </cell>
          <cell r="FR380">
            <v>0</v>
          </cell>
          <cell r="FS380">
            <v>1</v>
          </cell>
          <cell r="FT380">
            <v>0</v>
          </cell>
          <cell r="FU380">
            <v>0</v>
          </cell>
          <cell r="FV380">
            <v>0</v>
          </cell>
          <cell r="FW380">
            <v>0</v>
          </cell>
          <cell r="FX380" t="e">
            <v>#REF!</v>
          </cell>
          <cell r="FZ380">
            <v>0</v>
          </cell>
          <cell r="GB380">
            <v>1</v>
          </cell>
          <cell r="GC380">
            <v>0</v>
          </cell>
          <cell r="GD380">
            <v>0</v>
          </cell>
          <cell r="GE380">
            <v>0</v>
          </cell>
          <cell r="GF380">
            <v>1</v>
          </cell>
          <cell r="GG380" t="e">
            <v>#REF!</v>
          </cell>
          <cell r="GH380" t="e">
            <v>#REF!</v>
          </cell>
          <cell r="GI380">
            <v>0</v>
          </cell>
          <cell r="GJ380">
            <v>0</v>
          </cell>
          <cell r="GK380">
            <v>0</v>
          </cell>
          <cell r="GL380">
            <v>0</v>
          </cell>
          <cell r="GM380" t="e">
            <v>#REF!</v>
          </cell>
          <cell r="GN380">
            <v>0</v>
          </cell>
          <cell r="GO380">
            <v>0</v>
          </cell>
          <cell r="GP380">
            <v>0</v>
          </cell>
        </row>
        <row r="381">
          <cell r="Y381" t="str">
            <v>B</v>
          </cell>
          <cell r="Z381" t="str">
            <v>高規格</v>
          </cell>
          <cell r="AA381" t="str">
            <v>一般</v>
          </cell>
          <cell r="AK381" t="e">
            <v>#REF!</v>
          </cell>
          <cell r="BI381">
            <v>1</v>
          </cell>
          <cell r="BT381">
            <v>0.26</v>
          </cell>
          <cell r="DZ381">
            <v>1</v>
          </cell>
          <cell r="EA381">
            <v>0</v>
          </cell>
          <cell r="EB381">
            <v>1</v>
          </cell>
          <cell r="EC381">
            <v>0</v>
          </cell>
          <cell r="ED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0</v>
          </cell>
          <cell r="EK381" t="e">
            <v>#REF!</v>
          </cell>
          <cell r="EL381" t="e">
            <v>#REF!</v>
          </cell>
          <cell r="EM381" t="e">
            <v>#REF!</v>
          </cell>
          <cell r="EO381">
            <v>0</v>
          </cell>
          <cell r="EP381">
            <v>1</v>
          </cell>
          <cell r="EQ381">
            <v>0</v>
          </cell>
          <cell r="FA381">
            <v>1</v>
          </cell>
          <cell r="FB381">
            <v>0</v>
          </cell>
          <cell r="FD381">
            <v>0</v>
          </cell>
          <cell r="FE381">
            <v>0</v>
          </cell>
          <cell r="FF381">
            <v>0</v>
          </cell>
          <cell r="FG381">
            <v>0</v>
          </cell>
          <cell r="FH381">
            <v>0</v>
          </cell>
          <cell r="FI381">
            <v>0</v>
          </cell>
          <cell r="FJ381">
            <v>0</v>
          </cell>
          <cell r="FK381">
            <v>0</v>
          </cell>
          <cell r="FL381">
            <v>0</v>
          </cell>
          <cell r="FO381">
            <v>0</v>
          </cell>
          <cell r="FQ381">
            <v>0</v>
          </cell>
          <cell r="FR381">
            <v>0</v>
          </cell>
          <cell r="FS381">
            <v>1</v>
          </cell>
          <cell r="FT381">
            <v>0</v>
          </cell>
          <cell r="FU381">
            <v>0</v>
          </cell>
          <cell r="FV381">
            <v>0</v>
          </cell>
          <cell r="FW381">
            <v>0</v>
          </cell>
          <cell r="FX381" t="e">
            <v>#REF!</v>
          </cell>
          <cell r="FZ381">
            <v>0</v>
          </cell>
          <cell r="GB381">
            <v>0</v>
          </cell>
          <cell r="GC381">
            <v>0</v>
          </cell>
          <cell r="GD381">
            <v>0</v>
          </cell>
          <cell r="GE381">
            <v>0</v>
          </cell>
          <cell r="GF381">
            <v>1</v>
          </cell>
          <cell r="GG381" t="e">
            <v>#REF!</v>
          </cell>
          <cell r="GH381" t="e">
            <v>#REF!</v>
          </cell>
          <cell r="GI381">
            <v>0</v>
          </cell>
          <cell r="GJ381">
            <v>0</v>
          </cell>
          <cell r="GK381">
            <v>0</v>
          </cell>
          <cell r="GL381">
            <v>0</v>
          </cell>
          <cell r="GM381" t="e">
            <v>#REF!</v>
          </cell>
          <cell r="GN381">
            <v>0</v>
          </cell>
          <cell r="GO381">
            <v>0</v>
          </cell>
          <cell r="GP381">
            <v>0</v>
          </cell>
        </row>
        <row r="382">
          <cell r="Y382" t="str">
            <v>地二</v>
          </cell>
          <cell r="Z382" t="str">
            <v>地高</v>
          </cell>
          <cell r="AA382" t="str">
            <v>地高</v>
          </cell>
          <cell r="AK382" t="e">
            <v>#REF!</v>
          </cell>
          <cell r="BI382">
            <v>2</v>
          </cell>
          <cell r="BT382">
            <v>0.25</v>
          </cell>
          <cell r="DZ382">
            <v>1</v>
          </cell>
          <cell r="EA382">
            <v>1</v>
          </cell>
          <cell r="EB382">
            <v>1</v>
          </cell>
          <cell r="EC382">
            <v>0</v>
          </cell>
          <cell r="ED382">
            <v>0</v>
          </cell>
          <cell r="EF382">
            <v>0</v>
          </cell>
          <cell r="EG382">
            <v>1</v>
          </cell>
          <cell r="EH382">
            <v>0</v>
          </cell>
          <cell r="EI382">
            <v>0</v>
          </cell>
          <cell r="EJ382">
            <v>1</v>
          </cell>
          <cell r="EK382" t="e">
            <v>#REF!</v>
          </cell>
          <cell r="EL382" t="e">
            <v>#REF!</v>
          </cell>
          <cell r="EM382" t="e">
            <v>#REF!</v>
          </cell>
          <cell r="EO382">
            <v>1</v>
          </cell>
          <cell r="EP382">
            <v>1</v>
          </cell>
          <cell r="EQ382">
            <v>0</v>
          </cell>
          <cell r="FA382">
            <v>1</v>
          </cell>
          <cell r="FB382">
            <v>0</v>
          </cell>
          <cell r="FD382">
            <v>0</v>
          </cell>
          <cell r="FE382">
            <v>0</v>
          </cell>
          <cell r="FF382">
            <v>0</v>
          </cell>
          <cell r="FG382">
            <v>0</v>
          </cell>
          <cell r="FH382">
            <v>2</v>
          </cell>
          <cell r="FI382">
            <v>0</v>
          </cell>
          <cell r="FJ382">
            <v>0</v>
          </cell>
          <cell r="FK382">
            <v>0</v>
          </cell>
          <cell r="FL382">
            <v>0</v>
          </cell>
          <cell r="FO382">
            <v>0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U382">
            <v>0</v>
          </cell>
          <cell r="FV382">
            <v>0</v>
          </cell>
          <cell r="FW382">
            <v>0</v>
          </cell>
          <cell r="FX382" t="e">
            <v>#REF!</v>
          </cell>
          <cell r="FZ382">
            <v>0</v>
          </cell>
          <cell r="GB382">
            <v>1</v>
          </cell>
          <cell r="GC382">
            <v>0</v>
          </cell>
          <cell r="GD382">
            <v>1</v>
          </cell>
          <cell r="GE382">
            <v>0</v>
          </cell>
          <cell r="GF382">
            <v>1</v>
          </cell>
          <cell r="GG382" t="e">
            <v>#REF!</v>
          </cell>
          <cell r="GH382" t="e">
            <v>#REF!</v>
          </cell>
          <cell r="GI382">
            <v>0</v>
          </cell>
          <cell r="GJ382">
            <v>0</v>
          </cell>
          <cell r="GK382">
            <v>0</v>
          </cell>
          <cell r="GL382">
            <v>0</v>
          </cell>
          <cell r="GM382" t="e">
            <v>#REF!</v>
          </cell>
          <cell r="GN382">
            <v>0</v>
          </cell>
          <cell r="GO382">
            <v>0</v>
          </cell>
          <cell r="GP382">
            <v>0</v>
          </cell>
        </row>
        <row r="383">
          <cell r="Y383" t="str">
            <v>地二</v>
          </cell>
          <cell r="Z383" t="str">
            <v>地高</v>
          </cell>
          <cell r="AA383" t="str">
            <v>地高</v>
          </cell>
          <cell r="AK383" t="e">
            <v>#REF!</v>
          </cell>
          <cell r="BI383">
            <v>1</v>
          </cell>
          <cell r="BT383">
            <v>0.11</v>
          </cell>
          <cell r="DZ383">
            <v>1</v>
          </cell>
          <cell r="EA383">
            <v>1</v>
          </cell>
          <cell r="EB383">
            <v>1</v>
          </cell>
          <cell r="EC383">
            <v>0</v>
          </cell>
          <cell r="ED383">
            <v>0</v>
          </cell>
          <cell r="EF383">
            <v>0</v>
          </cell>
          <cell r="EG383">
            <v>1</v>
          </cell>
          <cell r="EH383">
            <v>0</v>
          </cell>
          <cell r="EI383">
            <v>0</v>
          </cell>
          <cell r="EJ383">
            <v>1</v>
          </cell>
          <cell r="EK383" t="e">
            <v>#REF!</v>
          </cell>
          <cell r="EL383" t="e">
            <v>#REF!</v>
          </cell>
          <cell r="EM383" t="e">
            <v>#REF!</v>
          </cell>
          <cell r="EO383">
            <v>1</v>
          </cell>
          <cell r="EP383">
            <v>1</v>
          </cell>
          <cell r="EQ383">
            <v>0</v>
          </cell>
          <cell r="FA383">
            <v>1</v>
          </cell>
          <cell r="FB383">
            <v>0</v>
          </cell>
          <cell r="FD383">
            <v>0</v>
          </cell>
          <cell r="FE383">
            <v>0</v>
          </cell>
          <cell r="FF383">
            <v>0</v>
          </cell>
          <cell r="FG383">
            <v>0</v>
          </cell>
          <cell r="FH383">
            <v>1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O383">
            <v>0</v>
          </cell>
          <cell r="FQ383">
            <v>0</v>
          </cell>
          <cell r="FR383">
            <v>0</v>
          </cell>
          <cell r="FS383">
            <v>0</v>
          </cell>
          <cell r="FT383">
            <v>0</v>
          </cell>
          <cell r="FU383">
            <v>0</v>
          </cell>
          <cell r="FV383">
            <v>0</v>
          </cell>
          <cell r="FW383">
            <v>0</v>
          </cell>
          <cell r="FX383" t="e">
            <v>#REF!</v>
          </cell>
          <cell r="FZ383">
            <v>0</v>
          </cell>
          <cell r="GB383">
            <v>1</v>
          </cell>
          <cell r="GC383">
            <v>0</v>
          </cell>
          <cell r="GD383">
            <v>1</v>
          </cell>
          <cell r="GE383">
            <v>0</v>
          </cell>
          <cell r="GF383">
            <v>1</v>
          </cell>
          <cell r="GG383" t="e">
            <v>#REF!</v>
          </cell>
          <cell r="GH383" t="e">
            <v>#REF!</v>
          </cell>
          <cell r="GI383">
            <v>0</v>
          </cell>
          <cell r="GJ383">
            <v>0</v>
          </cell>
          <cell r="GK383">
            <v>0</v>
          </cell>
          <cell r="GL383">
            <v>0</v>
          </cell>
          <cell r="GM383" t="e">
            <v>#REF!</v>
          </cell>
          <cell r="GN383">
            <v>0</v>
          </cell>
          <cell r="GO383">
            <v>0</v>
          </cell>
          <cell r="GP383">
            <v>0</v>
          </cell>
        </row>
        <row r="384">
          <cell r="Y384" t="str">
            <v>地二</v>
          </cell>
          <cell r="Z384" t="str">
            <v>地高</v>
          </cell>
          <cell r="AA384" t="str">
            <v>地高</v>
          </cell>
          <cell r="AK384" t="e">
            <v>#REF!</v>
          </cell>
          <cell r="BI384">
            <v>1</v>
          </cell>
          <cell r="BT384">
            <v>0</v>
          </cell>
          <cell r="DZ384">
            <v>1</v>
          </cell>
          <cell r="EA384">
            <v>1</v>
          </cell>
          <cell r="EB384">
            <v>1</v>
          </cell>
          <cell r="EC384">
            <v>0</v>
          </cell>
          <cell r="ED384">
            <v>0</v>
          </cell>
          <cell r="EF384">
            <v>0</v>
          </cell>
          <cell r="EG384">
            <v>1</v>
          </cell>
          <cell r="EH384">
            <v>1</v>
          </cell>
          <cell r="EI384">
            <v>1</v>
          </cell>
          <cell r="EJ384">
            <v>0</v>
          </cell>
          <cell r="EK384" t="e">
            <v>#REF!</v>
          </cell>
          <cell r="EL384" t="e">
            <v>#REF!</v>
          </cell>
          <cell r="EM384" t="e">
            <v>#REF!</v>
          </cell>
          <cell r="EO384">
            <v>0</v>
          </cell>
          <cell r="EP384">
            <v>0</v>
          </cell>
          <cell r="EQ384">
            <v>0</v>
          </cell>
          <cell r="FA384">
            <v>1</v>
          </cell>
          <cell r="FB384">
            <v>0</v>
          </cell>
          <cell r="FD384">
            <v>0</v>
          </cell>
          <cell r="FE384">
            <v>0</v>
          </cell>
          <cell r="FF384">
            <v>0</v>
          </cell>
          <cell r="FG384">
            <v>0</v>
          </cell>
          <cell r="FH384">
            <v>1</v>
          </cell>
          <cell r="FI384">
            <v>0</v>
          </cell>
          <cell r="FJ384">
            <v>0</v>
          </cell>
          <cell r="FK384">
            <v>0</v>
          </cell>
          <cell r="FL384">
            <v>0</v>
          </cell>
          <cell r="FO384">
            <v>0</v>
          </cell>
          <cell r="FQ384">
            <v>0</v>
          </cell>
          <cell r="FR384">
            <v>0</v>
          </cell>
          <cell r="FS384">
            <v>0</v>
          </cell>
          <cell r="FT384">
            <v>0</v>
          </cell>
          <cell r="FU384">
            <v>0</v>
          </cell>
          <cell r="FV384">
            <v>0</v>
          </cell>
          <cell r="FW384">
            <v>0</v>
          </cell>
          <cell r="FX384" t="e">
            <v>#REF!</v>
          </cell>
          <cell r="FZ384">
            <v>0</v>
          </cell>
          <cell r="GB384">
            <v>1</v>
          </cell>
          <cell r="GC384">
            <v>0</v>
          </cell>
          <cell r="GD384">
            <v>0</v>
          </cell>
          <cell r="GE384">
            <v>0</v>
          </cell>
          <cell r="GF384">
            <v>0</v>
          </cell>
          <cell r="GG384" t="e">
            <v>#REF!</v>
          </cell>
          <cell r="GH384" t="e">
            <v>#REF!</v>
          </cell>
          <cell r="GI384">
            <v>0</v>
          </cell>
          <cell r="GJ384">
            <v>0</v>
          </cell>
          <cell r="GK384">
            <v>0</v>
          </cell>
          <cell r="GL384">
            <v>0</v>
          </cell>
          <cell r="GM384" t="e">
            <v>#REF!</v>
          </cell>
          <cell r="GN384">
            <v>0</v>
          </cell>
          <cell r="GO384">
            <v>0</v>
          </cell>
          <cell r="GP384">
            <v>0</v>
          </cell>
        </row>
        <row r="385">
          <cell r="Y385" t="str">
            <v>地二</v>
          </cell>
          <cell r="Z385" t="str">
            <v>地高</v>
          </cell>
          <cell r="AA385" t="str">
            <v>地高</v>
          </cell>
          <cell r="AK385" t="e">
            <v>#REF!</v>
          </cell>
          <cell r="BI385">
            <v>1</v>
          </cell>
          <cell r="BT385">
            <v>0</v>
          </cell>
          <cell r="DZ385">
            <v>1</v>
          </cell>
          <cell r="EA385">
            <v>1</v>
          </cell>
          <cell r="EB385">
            <v>1</v>
          </cell>
          <cell r="EC385">
            <v>0</v>
          </cell>
          <cell r="ED385">
            <v>0</v>
          </cell>
          <cell r="EF385">
            <v>0</v>
          </cell>
          <cell r="EG385">
            <v>1</v>
          </cell>
          <cell r="EH385">
            <v>0</v>
          </cell>
          <cell r="EI385">
            <v>0</v>
          </cell>
          <cell r="EJ385">
            <v>1</v>
          </cell>
          <cell r="EK385" t="e">
            <v>#REF!</v>
          </cell>
          <cell r="EL385" t="e">
            <v>#REF!</v>
          </cell>
          <cell r="EM385" t="e">
            <v>#REF!</v>
          </cell>
          <cell r="EO385">
            <v>0</v>
          </cell>
          <cell r="EP385">
            <v>1</v>
          </cell>
          <cell r="EQ385">
            <v>0</v>
          </cell>
          <cell r="FA385">
            <v>1</v>
          </cell>
          <cell r="FB385">
            <v>0</v>
          </cell>
          <cell r="FD385">
            <v>0</v>
          </cell>
          <cell r="FE385">
            <v>0</v>
          </cell>
          <cell r="FF385">
            <v>0</v>
          </cell>
          <cell r="FG385">
            <v>0</v>
          </cell>
          <cell r="FH385">
            <v>1</v>
          </cell>
          <cell r="FI385">
            <v>0</v>
          </cell>
          <cell r="FJ385">
            <v>0</v>
          </cell>
          <cell r="FK385">
            <v>0</v>
          </cell>
          <cell r="FL385">
            <v>0</v>
          </cell>
          <cell r="FO385">
            <v>0</v>
          </cell>
          <cell r="FQ385">
            <v>0</v>
          </cell>
          <cell r="FR385">
            <v>0</v>
          </cell>
          <cell r="FS385">
            <v>0</v>
          </cell>
          <cell r="FT385">
            <v>0</v>
          </cell>
          <cell r="FU385">
            <v>0</v>
          </cell>
          <cell r="FV385">
            <v>0</v>
          </cell>
          <cell r="FW385">
            <v>0</v>
          </cell>
          <cell r="FX385" t="e">
            <v>#REF!</v>
          </cell>
          <cell r="FZ385">
            <v>0</v>
          </cell>
          <cell r="GB385">
            <v>1</v>
          </cell>
          <cell r="GC385">
            <v>0</v>
          </cell>
          <cell r="GD385">
            <v>0</v>
          </cell>
          <cell r="GE385">
            <v>0</v>
          </cell>
          <cell r="GF385">
            <v>0</v>
          </cell>
          <cell r="GG385" t="e">
            <v>#REF!</v>
          </cell>
          <cell r="GH385" t="e">
            <v>#REF!</v>
          </cell>
          <cell r="GI385">
            <v>0</v>
          </cell>
          <cell r="GJ385">
            <v>0</v>
          </cell>
          <cell r="GK385">
            <v>0</v>
          </cell>
          <cell r="GL385">
            <v>0</v>
          </cell>
          <cell r="GM385" t="e">
            <v>#REF!</v>
          </cell>
          <cell r="GN385">
            <v>0</v>
          </cell>
          <cell r="GO385">
            <v>0</v>
          </cell>
          <cell r="GP385">
            <v>0</v>
          </cell>
        </row>
        <row r="386">
          <cell r="Y386" t="str">
            <v>地二</v>
          </cell>
          <cell r="Z386" t="str">
            <v>地高</v>
          </cell>
          <cell r="AA386" t="str">
            <v>地高</v>
          </cell>
          <cell r="AK386" t="e">
            <v>#REF!</v>
          </cell>
          <cell r="BI386">
            <v>1</v>
          </cell>
          <cell r="BT386">
            <v>0.24</v>
          </cell>
          <cell r="DZ386">
            <v>1</v>
          </cell>
          <cell r="EA386">
            <v>0</v>
          </cell>
          <cell r="EB386">
            <v>1</v>
          </cell>
          <cell r="EC386">
            <v>0</v>
          </cell>
          <cell r="ED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1</v>
          </cell>
          <cell r="EJ386">
            <v>0</v>
          </cell>
          <cell r="EK386" t="e">
            <v>#REF!</v>
          </cell>
          <cell r="EL386" t="e">
            <v>#REF!</v>
          </cell>
          <cell r="EM386" t="e">
            <v>#REF!</v>
          </cell>
          <cell r="EO386">
            <v>1</v>
          </cell>
          <cell r="EP386">
            <v>0</v>
          </cell>
          <cell r="EQ386">
            <v>0</v>
          </cell>
          <cell r="FA386">
            <v>1</v>
          </cell>
          <cell r="FB386">
            <v>0</v>
          </cell>
          <cell r="FD386">
            <v>0</v>
          </cell>
          <cell r="FE386">
            <v>0</v>
          </cell>
          <cell r="FF386">
            <v>0</v>
          </cell>
          <cell r="FG386">
            <v>0</v>
          </cell>
          <cell r="FH386">
            <v>1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O386">
            <v>0</v>
          </cell>
          <cell r="FQ386">
            <v>0</v>
          </cell>
          <cell r="FR386">
            <v>0</v>
          </cell>
          <cell r="FS386">
            <v>0</v>
          </cell>
          <cell r="FT386">
            <v>0</v>
          </cell>
          <cell r="FU386">
            <v>0</v>
          </cell>
          <cell r="FV386">
            <v>0</v>
          </cell>
          <cell r="FW386">
            <v>0</v>
          </cell>
          <cell r="FX386" t="e">
            <v>#REF!</v>
          </cell>
          <cell r="FZ386">
            <v>0</v>
          </cell>
          <cell r="GB386">
            <v>0</v>
          </cell>
          <cell r="GC386">
            <v>0</v>
          </cell>
          <cell r="GD386">
            <v>0</v>
          </cell>
          <cell r="GE386">
            <v>0</v>
          </cell>
          <cell r="GF386">
            <v>1</v>
          </cell>
          <cell r="GG386" t="e">
            <v>#REF!</v>
          </cell>
          <cell r="GH386" t="e">
            <v>#REF!</v>
          </cell>
          <cell r="GI386">
            <v>0</v>
          </cell>
          <cell r="GJ386">
            <v>0</v>
          </cell>
          <cell r="GK386">
            <v>0</v>
          </cell>
          <cell r="GL386">
            <v>0</v>
          </cell>
          <cell r="GM386" t="e">
            <v>#REF!</v>
          </cell>
          <cell r="GN386">
            <v>0</v>
          </cell>
          <cell r="GO386">
            <v>0</v>
          </cell>
          <cell r="GP386">
            <v>0</v>
          </cell>
        </row>
        <row r="387">
          <cell r="Y387" t="str">
            <v>地二</v>
          </cell>
          <cell r="Z387" t="str">
            <v>地高</v>
          </cell>
          <cell r="AA387" t="str">
            <v>地高</v>
          </cell>
          <cell r="AK387" t="e">
            <v>#REF!</v>
          </cell>
          <cell r="BI387">
            <v>1</v>
          </cell>
          <cell r="BT387">
            <v>0.31</v>
          </cell>
          <cell r="DZ387">
            <v>1</v>
          </cell>
          <cell r="EA387">
            <v>0</v>
          </cell>
          <cell r="EB387">
            <v>1</v>
          </cell>
          <cell r="EC387">
            <v>0</v>
          </cell>
          <cell r="ED387">
            <v>0</v>
          </cell>
          <cell r="EF387">
            <v>0</v>
          </cell>
          <cell r="EG387">
            <v>1</v>
          </cell>
          <cell r="EH387">
            <v>0</v>
          </cell>
          <cell r="EI387">
            <v>1</v>
          </cell>
          <cell r="EJ387">
            <v>0</v>
          </cell>
          <cell r="EK387" t="e">
            <v>#REF!</v>
          </cell>
          <cell r="EL387" t="e">
            <v>#REF!</v>
          </cell>
          <cell r="EM387" t="e">
            <v>#REF!</v>
          </cell>
          <cell r="EO387">
            <v>1</v>
          </cell>
          <cell r="EP387">
            <v>0</v>
          </cell>
          <cell r="EQ387">
            <v>0</v>
          </cell>
          <cell r="FA387">
            <v>1</v>
          </cell>
          <cell r="FB387">
            <v>0</v>
          </cell>
          <cell r="FD387">
            <v>0</v>
          </cell>
          <cell r="FE387">
            <v>0</v>
          </cell>
          <cell r="FF387">
            <v>0</v>
          </cell>
          <cell r="FG387">
            <v>0</v>
          </cell>
          <cell r="FH387">
            <v>1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O387">
            <v>0</v>
          </cell>
          <cell r="FQ387">
            <v>0</v>
          </cell>
          <cell r="FR387">
            <v>0</v>
          </cell>
          <cell r="FS387">
            <v>0</v>
          </cell>
          <cell r="FT387">
            <v>0</v>
          </cell>
          <cell r="FU387">
            <v>0</v>
          </cell>
          <cell r="FV387">
            <v>0</v>
          </cell>
          <cell r="FW387">
            <v>0</v>
          </cell>
          <cell r="FX387" t="e">
            <v>#REF!</v>
          </cell>
          <cell r="FZ387">
            <v>0</v>
          </cell>
          <cell r="GB387">
            <v>0</v>
          </cell>
          <cell r="GC387">
            <v>0</v>
          </cell>
          <cell r="GD387">
            <v>0</v>
          </cell>
          <cell r="GE387">
            <v>0</v>
          </cell>
          <cell r="GF387">
            <v>1</v>
          </cell>
          <cell r="GG387" t="e">
            <v>#REF!</v>
          </cell>
          <cell r="GH387" t="e">
            <v>#REF!</v>
          </cell>
          <cell r="GI387">
            <v>0</v>
          </cell>
          <cell r="GJ387">
            <v>0</v>
          </cell>
          <cell r="GK387">
            <v>0</v>
          </cell>
          <cell r="GL387">
            <v>0</v>
          </cell>
          <cell r="GM387" t="e">
            <v>#REF!</v>
          </cell>
          <cell r="GN387">
            <v>0</v>
          </cell>
          <cell r="GO387">
            <v>0</v>
          </cell>
          <cell r="GP387">
            <v>0</v>
          </cell>
        </row>
        <row r="388">
          <cell r="Y388" t="str">
            <v>地二</v>
          </cell>
          <cell r="Z388" t="str">
            <v>地高</v>
          </cell>
          <cell r="AA388" t="str">
            <v>地高</v>
          </cell>
          <cell r="AK388" t="e">
            <v>#REF!</v>
          </cell>
          <cell r="BI388">
            <v>2</v>
          </cell>
          <cell r="BT388">
            <v>0.25</v>
          </cell>
          <cell r="DZ388">
            <v>0</v>
          </cell>
          <cell r="EA388">
            <v>0</v>
          </cell>
          <cell r="EB388">
            <v>0</v>
          </cell>
          <cell r="EC388">
            <v>0</v>
          </cell>
          <cell r="ED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1</v>
          </cell>
          <cell r="EJ388">
            <v>1</v>
          </cell>
          <cell r="EK388" t="e">
            <v>#REF!</v>
          </cell>
          <cell r="EL388" t="e">
            <v>#REF!</v>
          </cell>
          <cell r="EM388" t="e">
            <v>#REF!</v>
          </cell>
          <cell r="EO388">
            <v>0</v>
          </cell>
          <cell r="EP388">
            <v>0</v>
          </cell>
          <cell r="EQ388">
            <v>0</v>
          </cell>
          <cell r="FA388">
            <v>0</v>
          </cell>
          <cell r="FB388">
            <v>0</v>
          </cell>
          <cell r="FD388">
            <v>0</v>
          </cell>
          <cell r="FE388">
            <v>1</v>
          </cell>
          <cell r="FF388">
            <v>0</v>
          </cell>
          <cell r="FG388">
            <v>0</v>
          </cell>
          <cell r="FH388">
            <v>2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O388">
            <v>0</v>
          </cell>
          <cell r="FQ388">
            <v>0</v>
          </cell>
          <cell r="FR388">
            <v>0</v>
          </cell>
          <cell r="FS388">
            <v>0</v>
          </cell>
          <cell r="FT388">
            <v>0</v>
          </cell>
          <cell r="FU388">
            <v>0</v>
          </cell>
          <cell r="FV388">
            <v>0</v>
          </cell>
          <cell r="FW388">
            <v>0</v>
          </cell>
          <cell r="FX388" t="e">
            <v>#REF!</v>
          </cell>
          <cell r="FZ388">
            <v>1</v>
          </cell>
          <cell r="GB388">
            <v>1</v>
          </cell>
          <cell r="GC388">
            <v>0</v>
          </cell>
          <cell r="GD388">
            <v>0</v>
          </cell>
          <cell r="GE388">
            <v>0</v>
          </cell>
          <cell r="GF388">
            <v>1</v>
          </cell>
          <cell r="GG388" t="e">
            <v>#REF!</v>
          </cell>
          <cell r="GH388" t="e">
            <v>#REF!</v>
          </cell>
          <cell r="GI388">
            <v>0</v>
          </cell>
          <cell r="GJ388">
            <v>0</v>
          </cell>
          <cell r="GK388">
            <v>0</v>
          </cell>
          <cell r="GL388">
            <v>0</v>
          </cell>
          <cell r="GM388" t="e">
            <v>#REF!</v>
          </cell>
          <cell r="GN388">
            <v>0</v>
          </cell>
          <cell r="GO388">
            <v>0</v>
          </cell>
          <cell r="GP388">
            <v>0</v>
          </cell>
        </row>
        <row r="389">
          <cell r="Y389" t="str">
            <v>地二</v>
          </cell>
          <cell r="Z389" t="str">
            <v>地高</v>
          </cell>
          <cell r="AA389" t="str">
            <v>地高</v>
          </cell>
          <cell r="AK389" t="e">
            <v>#REF!</v>
          </cell>
          <cell r="BI389">
            <v>2</v>
          </cell>
          <cell r="BT389">
            <v>0.14000000000000001</v>
          </cell>
          <cell r="DZ389">
            <v>1</v>
          </cell>
          <cell r="EA389">
            <v>0</v>
          </cell>
          <cell r="EB389">
            <v>1</v>
          </cell>
          <cell r="EC389">
            <v>0</v>
          </cell>
          <cell r="ED389">
            <v>0</v>
          </cell>
          <cell r="EF389">
            <v>0</v>
          </cell>
          <cell r="EG389">
            <v>1</v>
          </cell>
          <cell r="EH389">
            <v>0</v>
          </cell>
          <cell r="EI389">
            <v>1</v>
          </cell>
          <cell r="EJ389">
            <v>1</v>
          </cell>
          <cell r="EK389" t="e">
            <v>#REF!</v>
          </cell>
          <cell r="EL389" t="e">
            <v>#REF!</v>
          </cell>
          <cell r="EM389" t="e">
            <v>#REF!</v>
          </cell>
          <cell r="EO389">
            <v>1</v>
          </cell>
          <cell r="EP389">
            <v>0</v>
          </cell>
          <cell r="EQ389">
            <v>0</v>
          </cell>
          <cell r="FA389">
            <v>1</v>
          </cell>
          <cell r="FB389">
            <v>0</v>
          </cell>
          <cell r="FD389">
            <v>0</v>
          </cell>
          <cell r="FE389">
            <v>0</v>
          </cell>
          <cell r="FF389">
            <v>0</v>
          </cell>
          <cell r="FG389">
            <v>0</v>
          </cell>
          <cell r="FH389">
            <v>2</v>
          </cell>
          <cell r="FI389">
            <v>0</v>
          </cell>
          <cell r="FJ389">
            <v>0</v>
          </cell>
          <cell r="FK389">
            <v>0</v>
          </cell>
          <cell r="FL389">
            <v>0</v>
          </cell>
          <cell r="FO389">
            <v>0</v>
          </cell>
          <cell r="FQ389">
            <v>0</v>
          </cell>
          <cell r="FR389">
            <v>0</v>
          </cell>
          <cell r="FS389">
            <v>0</v>
          </cell>
          <cell r="FT389">
            <v>0</v>
          </cell>
          <cell r="FU389">
            <v>0</v>
          </cell>
          <cell r="FV389">
            <v>0</v>
          </cell>
          <cell r="FW389">
            <v>0</v>
          </cell>
          <cell r="FX389" t="e">
            <v>#REF!</v>
          </cell>
          <cell r="FZ389">
            <v>0</v>
          </cell>
          <cell r="GB389">
            <v>1</v>
          </cell>
          <cell r="GC389">
            <v>0</v>
          </cell>
          <cell r="GD389">
            <v>0</v>
          </cell>
          <cell r="GE389">
            <v>0</v>
          </cell>
          <cell r="GF389">
            <v>1</v>
          </cell>
          <cell r="GG389" t="e">
            <v>#REF!</v>
          </cell>
          <cell r="GH389" t="e">
            <v>#REF!</v>
          </cell>
          <cell r="GI389">
            <v>0</v>
          </cell>
          <cell r="GJ389">
            <v>0</v>
          </cell>
          <cell r="GK389">
            <v>0</v>
          </cell>
          <cell r="GL389">
            <v>0</v>
          </cell>
          <cell r="GM389" t="e">
            <v>#REF!</v>
          </cell>
          <cell r="GN389">
            <v>0</v>
          </cell>
          <cell r="GO389">
            <v>0</v>
          </cell>
          <cell r="GP389">
            <v>0</v>
          </cell>
        </row>
        <row r="390">
          <cell r="Y390" t="str">
            <v>地二</v>
          </cell>
          <cell r="Z390" t="str">
            <v>地高</v>
          </cell>
          <cell r="AA390" t="str">
            <v>地高</v>
          </cell>
          <cell r="AK390" t="e">
            <v>#REF!</v>
          </cell>
          <cell r="BI390">
            <v>1</v>
          </cell>
          <cell r="BT390">
            <v>0.25</v>
          </cell>
          <cell r="DZ390">
            <v>1</v>
          </cell>
          <cell r="EA390">
            <v>0</v>
          </cell>
          <cell r="EB390">
            <v>1</v>
          </cell>
          <cell r="EC390">
            <v>0</v>
          </cell>
          <cell r="ED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1</v>
          </cell>
          <cell r="EJ390">
            <v>0</v>
          </cell>
          <cell r="EK390" t="e">
            <v>#REF!</v>
          </cell>
          <cell r="EL390" t="e">
            <v>#REF!</v>
          </cell>
          <cell r="EM390" t="e">
            <v>#REF!</v>
          </cell>
          <cell r="EO390">
            <v>0</v>
          </cell>
          <cell r="EP390">
            <v>0</v>
          </cell>
          <cell r="EQ390">
            <v>0</v>
          </cell>
          <cell r="FA390">
            <v>1</v>
          </cell>
          <cell r="FB390">
            <v>0</v>
          </cell>
          <cell r="FD390">
            <v>0</v>
          </cell>
          <cell r="FE390">
            <v>0</v>
          </cell>
          <cell r="FF390">
            <v>0</v>
          </cell>
          <cell r="FG390">
            <v>0</v>
          </cell>
          <cell r="FH390">
            <v>1</v>
          </cell>
          <cell r="FI390">
            <v>0</v>
          </cell>
          <cell r="FJ390">
            <v>0</v>
          </cell>
          <cell r="FK390">
            <v>0</v>
          </cell>
          <cell r="FL390">
            <v>0</v>
          </cell>
          <cell r="FO390">
            <v>0</v>
          </cell>
          <cell r="FQ390">
            <v>0</v>
          </cell>
          <cell r="FR390">
            <v>0</v>
          </cell>
          <cell r="FS390">
            <v>0</v>
          </cell>
          <cell r="FT390">
            <v>0</v>
          </cell>
          <cell r="FU390">
            <v>0</v>
          </cell>
          <cell r="FV390">
            <v>0</v>
          </cell>
          <cell r="FW390">
            <v>0</v>
          </cell>
          <cell r="FX390" t="e">
            <v>#REF!</v>
          </cell>
          <cell r="FZ390">
            <v>1</v>
          </cell>
          <cell r="GB390">
            <v>1</v>
          </cell>
          <cell r="GC390">
            <v>1</v>
          </cell>
          <cell r="GD390">
            <v>0</v>
          </cell>
          <cell r="GE390">
            <v>0</v>
          </cell>
          <cell r="GF390">
            <v>1</v>
          </cell>
          <cell r="GG390" t="e">
            <v>#REF!</v>
          </cell>
          <cell r="GH390" t="e">
            <v>#REF!</v>
          </cell>
          <cell r="GI390">
            <v>0</v>
          </cell>
          <cell r="GJ390">
            <v>0</v>
          </cell>
          <cell r="GK390">
            <v>1</v>
          </cell>
          <cell r="GL390">
            <v>1</v>
          </cell>
          <cell r="GM390" t="e">
            <v>#REF!</v>
          </cell>
          <cell r="GN390">
            <v>0</v>
          </cell>
          <cell r="GO390">
            <v>0</v>
          </cell>
          <cell r="GP390">
            <v>0</v>
          </cell>
        </row>
        <row r="391">
          <cell r="Y391" t="str">
            <v>地二</v>
          </cell>
          <cell r="Z391" t="str">
            <v>地高</v>
          </cell>
          <cell r="AA391" t="str">
            <v>地高</v>
          </cell>
          <cell r="AK391" t="e">
            <v>#REF!</v>
          </cell>
          <cell r="BI391">
            <v>2</v>
          </cell>
          <cell r="BT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 t="e">
            <v>#REF!</v>
          </cell>
          <cell r="EL391" t="e">
            <v>#REF!</v>
          </cell>
          <cell r="EM391" t="e">
            <v>#REF!</v>
          </cell>
          <cell r="EO391">
            <v>0</v>
          </cell>
          <cell r="EP391">
            <v>1</v>
          </cell>
          <cell r="EQ391">
            <v>0</v>
          </cell>
          <cell r="FA391">
            <v>0</v>
          </cell>
          <cell r="FB391">
            <v>0</v>
          </cell>
          <cell r="FD391">
            <v>0</v>
          </cell>
          <cell r="FE391">
            <v>1</v>
          </cell>
          <cell r="FF391">
            <v>1</v>
          </cell>
          <cell r="FG391">
            <v>0</v>
          </cell>
          <cell r="FH391">
            <v>2</v>
          </cell>
          <cell r="FI391">
            <v>1</v>
          </cell>
          <cell r="FJ391">
            <v>0</v>
          </cell>
          <cell r="FK391">
            <v>0</v>
          </cell>
          <cell r="FL391">
            <v>0</v>
          </cell>
          <cell r="FO391">
            <v>0</v>
          </cell>
          <cell r="FQ391">
            <v>1</v>
          </cell>
          <cell r="FR391">
            <v>1</v>
          </cell>
          <cell r="FS391">
            <v>0</v>
          </cell>
          <cell r="FT391">
            <v>0</v>
          </cell>
          <cell r="FU391">
            <v>0</v>
          </cell>
          <cell r="FV391">
            <v>1</v>
          </cell>
          <cell r="FW391">
            <v>0</v>
          </cell>
          <cell r="FX391" t="e">
            <v>#REF!</v>
          </cell>
          <cell r="FZ391">
            <v>0</v>
          </cell>
          <cell r="GB391">
            <v>0</v>
          </cell>
          <cell r="GC391">
            <v>0</v>
          </cell>
          <cell r="GD391">
            <v>0</v>
          </cell>
          <cell r="GE391">
            <v>0</v>
          </cell>
          <cell r="GF391">
            <v>0</v>
          </cell>
          <cell r="GG391" t="e">
            <v>#REF!</v>
          </cell>
          <cell r="GH391" t="e">
            <v>#REF!</v>
          </cell>
          <cell r="GI391">
            <v>0</v>
          </cell>
          <cell r="GJ391">
            <v>0</v>
          </cell>
          <cell r="GK391">
            <v>0</v>
          </cell>
          <cell r="GL391">
            <v>0</v>
          </cell>
          <cell r="GM391" t="e">
            <v>#REF!</v>
          </cell>
          <cell r="GN391">
            <v>0</v>
          </cell>
          <cell r="GO391">
            <v>0</v>
          </cell>
          <cell r="GP391">
            <v>0</v>
          </cell>
        </row>
        <row r="392">
          <cell r="Y392" t="str">
            <v>地二</v>
          </cell>
          <cell r="Z392" t="str">
            <v>地高</v>
          </cell>
          <cell r="AA392" t="str">
            <v>地高</v>
          </cell>
          <cell r="AK392" t="e">
            <v>#REF!</v>
          </cell>
          <cell r="BI392">
            <v>1</v>
          </cell>
          <cell r="BT392">
            <v>0</v>
          </cell>
          <cell r="DZ392">
            <v>1</v>
          </cell>
          <cell r="EA392">
            <v>1</v>
          </cell>
          <cell r="EB392">
            <v>1</v>
          </cell>
          <cell r="EC392">
            <v>0</v>
          </cell>
          <cell r="ED392">
            <v>0</v>
          </cell>
          <cell r="EF392">
            <v>0</v>
          </cell>
          <cell r="EG392">
            <v>1</v>
          </cell>
          <cell r="EH392">
            <v>0</v>
          </cell>
          <cell r="EI392">
            <v>1</v>
          </cell>
          <cell r="EJ392">
            <v>1</v>
          </cell>
          <cell r="EK392" t="e">
            <v>#REF!</v>
          </cell>
          <cell r="EL392" t="e">
            <v>#REF!</v>
          </cell>
          <cell r="EM392" t="e">
            <v>#REF!</v>
          </cell>
          <cell r="EO392">
            <v>0</v>
          </cell>
          <cell r="EP392">
            <v>0</v>
          </cell>
          <cell r="EQ392">
            <v>0</v>
          </cell>
          <cell r="FA392">
            <v>1</v>
          </cell>
          <cell r="FB392">
            <v>0</v>
          </cell>
          <cell r="FD392">
            <v>0</v>
          </cell>
          <cell r="FE392">
            <v>0</v>
          </cell>
          <cell r="FF392">
            <v>0</v>
          </cell>
          <cell r="FG392">
            <v>0</v>
          </cell>
          <cell r="FH392">
            <v>1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O392">
            <v>0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U392">
            <v>0</v>
          </cell>
          <cell r="FV392">
            <v>0</v>
          </cell>
          <cell r="FW392">
            <v>0</v>
          </cell>
          <cell r="FX392" t="e">
            <v>#REF!</v>
          </cell>
          <cell r="FZ392">
            <v>0</v>
          </cell>
          <cell r="GB392">
            <v>1</v>
          </cell>
          <cell r="GC392">
            <v>0</v>
          </cell>
          <cell r="GD392">
            <v>0</v>
          </cell>
          <cell r="GE392">
            <v>0</v>
          </cell>
          <cell r="GF392">
            <v>0</v>
          </cell>
          <cell r="GG392" t="e">
            <v>#REF!</v>
          </cell>
          <cell r="GH392" t="e">
            <v>#REF!</v>
          </cell>
          <cell r="GI392">
            <v>0</v>
          </cell>
          <cell r="GJ392">
            <v>0</v>
          </cell>
          <cell r="GK392">
            <v>0</v>
          </cell>
          <cell r="GL392">
            <v>0</v>
          </cell>
          <cell r="GM392" t="e">
            <v>#REF!</v>
          </cell>
          <cell r="GN392">
            <v>0</v>
          </cell>
          <cell r="GO392">
            <v>0</v>
          </cell>
          <cell r="GP392">
            <v>0</v>
          </cell>
        </row>
        <row r="393">
          <cell r="Y393" t="str">
            <v>地二</v>
          </cell>
          <cell r="Z393" t="str">
            <v>地高</v>
          </cell>
          <cell r="AA393" t="str">
            <v>地高</v>
          </cell>
          <cell r="AK393" t="e">
            <v>#REF!</v>
          </cell>
          <cell r="BI393">
            <v>2</v>
          </cell>
          <cell r="BT393">
            <v>0</v>
          </cell>
          <cell r="DZ393">
            <v>0</v>
          </cell>
          <cell r="EA393">
            <v>0</v>
          </cell>
          <cell r="EB393">
            <v>0</v>
          </cell>
          <cell r="EC393">
            <v>0</v>
          </cell>
          <cell r="ED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 t="e">
            <v>#REF!</v>
          </cell>
          <cell r="EL393" t="e">
            <v>#REF!</v>
          </cell>
          <cell r="EM393" t="e">
            <v>#REF!</v>
          </cell>
          <cell r="EO393">
            <v>0</v>
          </cell>
          <cell r="EP393">
            <v>1</v>
          </cell>
          <cell r="EQ393">
            <v>0</v>
          </cell>
          <cell r="FA393">
            <v>0</v>
          </cell>
          <cell r="FB393">
            <v>0</v>
          </cell>
          <cell r="FD393">
            <v>0</v>
          </cell>
          <cell r="FE393">
            <v>0</v>
          </cell>
          <cell r="FF393">
            <v>0</v>
          </cell>
          <cell r="FG393">
            <v>0</v>
          </cell>
          <cell r="FH393">
            <v>2</v>
          </cell>
          <cell r="FI393">
            <v>0</v>
          </cell>
          <cell r="FJ393">
            <v>0</v>
          </cell>
          <cell r="FK393">
            <v>0</v>
          </cell>
          <cell r="FL393">
            <v>0</v>
          </cell>
          <cell r="FO393">
            <v>0</v>
          </cell>
          <cell r="FQ393">
            <v>0</v>
          </cell>
          <cell r="FR393">
            <v>0</v>
          </cell>
          <cell r="FS393">
            <v>1</v>
          </cell>
          <cell r="FT393">
            <v>0</v>
          </cell>
          <cell r="FU393">
            <v>0</v>
          </cell>
          <cell r="FV393">
            <v>0</v>
          </cell>
          <cell r="FW393">
            <v>0</v>
          </cell>
          <cell r="FX393" t="e">
            <v>#REF!</v>
          </cell>
          <cell r="FZ393">
            <v>0</v>
          </cell>
          <cell r="GB393">
            <v>0</v>
          </cell>
          <cell r="GC393">
            <v>0</v>
          </cell>
          <cell r="GD393">
            <v>0</v>
          </cell>
          <cell r="GE393">
            <v>0</v>
          </cell>
          <cell r="GF393">
            <v>0</v>
          </cell>
          <cell r="GG393" t="e">
            <v>#REF!</v>
          </cell>
          <cell r="GH393" t="e">
            <v>#REF!</v>
          </cell>
          <cell r="GI393">
            <v>0</v>
          </cell>
          <cell r="GJ393">
            <v>0</v>
          </cell>
          <cell r="GK393">
            <v>0</v>
          </cell>
          <cell r="GL393">
            <v>0</v>
          </cell>
          <cell r="GM393" t="e">
            <v>#REF!</v>
          </cell>
          <cell r="GN393">
            <v>0</v>
          </cell>
          <cell r="GO393">
            <v>0</v>
          </cell>
          <cell r="GP393">
            <v>0</v>
          </cell>
        </row>
        <row r="394">
          <cell r="Y394" t="str">
            <v>地二</v>
          </cell>
          <cell r="Z394" t="str">
            <v>地高</v>
          </cell>
          <cell r="AA394" t="str">
            <v>地高</v>
          </cell>
          <cell r="AK394" t="e">
            <v>#REF!</v>
          </cell>
          <cell r="BI394">
            <v>2</v>
          </cell>
          <cell r="BT394">
            <v>0</v>
          </cell>
          <cell r="DZ394">
            <v>1</v>
          </cell>
          <cell r="EA394">
            <v>0</v>
          </cell>
          <cell r="EB394">
            <v>1</v>
          </cell>
          <cell r="EC394">
            <v>0</v>
          </cell>
          <cell r="ED394">
            <v>0</v>
          </cell>
          <cell r="EF394">
            <v>0</v>
          </cell>
          <cell r="EG394">
            <v>1</v>
          </cell>
          <cell r="EH394">
            <v>0</v>
          </cell>
          <cell r="EI394">
            <v>1</v>
          </cell>
          <cell r="EJ394">
            <v>1</v>
          </cell>
          <cell r="EK394" t="e">
            <v>#REF!</v>
          </cell>
          <cell r="EL394" t="e">
            <v>#REF!</v>
          </cell>
          <cell r="EM394" t="e">
            <v>#REF!</v>
          </cell>
          <cell r="EO394">
            <v>0</v>
          </cell>
          <cell r="EP394">
            <v>0</v>
          </cell>
          <cell r="EQ394">
            <v>0</v>
          </cell>
          <cell r="FA394">
            <v>1</v>
          </cell>
          <cell r="FB394">
            <v>0</v>
          </cell>
          <cell r="FD394">
            <v>0</v>
          </cell>
          <cell r="FE394">
            <v>0</v>
          </cell>
          <cell r="FF394">
            <v>0</v>
          </cell>
          <cell r="FG394">
            <v>0</v>
          </cell>
          <cell r="FH394">
            <v>1</v>
          </cell>
          <cell r="FI394">
            <v>0</v>
          </cell>
          <cell r="FJ394">
            <v>0</v>
          </cell>
          <cell r="FK394">
            <v>0</v>
          </cell>
          <cell r="FL394">
            <v>0</v>
          </cell>
          <cell r="FO394">
            <v>0</v>
          </cell>
          <cell r="FQ394">
            <v>0</v>
          </cell>
          <cell r="FR394">
            <v>0</v>
          </cell>
          <cell r="FS394">
            <v>0</v>
          </cell>
          <cell r="FT394">
            <v>0</v>
          </cell>
          <cell r="FU394">
            <v>0</v>
          </cell>
          <cell r="FV394">
            <v>0</v>
          </cell>
          <cell r="FW394">
            <v>0</v>
          </cell>
          <cell r="FX394" t="e">
            <v>#REF!</v>
          </cell>
          <cell r="FZ394">
            <v>0</v>
          </cell>
          <cell r="GB394">
            <v>1</v>
          </cell>
          <cell r="GC394">
            <v>0</v>
          </cell>
          <cell r="GD394">
            <v>0</v>
          </cell>
          <cell r="GE394">
            <v>0</v>
          </cell>
          <cell r="GF394">
            <v>0</v>
          </cell>
          <cell r="GG394" t="e">
            <v>#REF!</v>
          </cell>
          <cell r="GH394" t="e">
            <v>#REF!</v>
          </cell>
          <cell r="GI394">
            <v>0</v>
          </cell>
          <cell r="GJ394">
            <v>0</v>
          </cell>
          <cell r="GK394">
            <v>0</v>
          </cell>
          <cell r="GL394">
            <v>0</v>
          </cell>
          <cell r="GM394" t="e">
            <v>#REF!</v>
          </cell>
          <cell r="GN394">
            <v>0</v>
          </cell>
          <cell r="GO394">
            <v>0</v>
          </cell>
          <cell r="GP394">
            <v>0</v>
          </cell>
        </row>
        <row r="395">
          <cell r="Y395" t="str">
            <v>地二</v>
          </cell>
          <cell r="Z395" t="str">
            <v>地高</v>
          </cell>
          <cell r="AA395" t="str">
            <v>地高</v>
          </cell>
          <cell r="AK395" t="e">
            <v>#REF!</v>
          </cell>
          <cell r="BI395">
            <v>2</v>
          </cell>
          <cell r="BT395">
            <v>0</v>
          </cell>
          <cell r="DZ395">
            <v>1</v>
          </cell>
          <cell r="EA395">
            <v>0</v>
          </cell>
          <cell r="EB395">
            <v>1</v>
          </cell>
          <cell r="EC395">
            <v>0</v>
          </cell>
          <cell r="ED395">
            <v>0</v>
          </cell>
          <cell r="EF395">
            <v>0</v>
          </cell>
          <cell r="EG395">
            <v>1</v>
          </cell>
          <cell r="EH395">
            <v>0</v>
          </cell>
          <cell r="EI395">
            <v>0</v>
          </cell>
          <cell r="EJ395">
            <v>0</v>
          </cell>
          <cell r="EK395" t="e">
            <v>#REF!</v>
          </cell>
          <cell r="EL395" t="e">
            <v>#REF!</v>
          </cell>
          <cell r="EM395" t="e">
            <v>#REF!</v>
          </cell>
          <cell r="EO395">
            <v>0</v>
          </cell>
          <cell r="EP395">
            <v>1</v>
          </cell>
          <cell r="EQ395">
            <v>0</v>
          </cell>
          <cell r="FA395">
            <v>1</v>
          </cell>
          <cell r="FB395">
            <v>0</v>
          </cell>
          <cell r="FD395">
            <v>0</v>
          </cell>
          <cell r="FE395">
            <v>0</v>
          </cell>
          <cell r="FF395">
            <v>1</v>
          </cell>
          <cell r="FG395">
            <v>0</v>
          </cell>
          <cell r="FH395">
            <v>2</v>
          </cell>
          <cell r="FI395">
            <v>0</v>
          </cell>
          <cell r="FJ395">
            <v>0</v>
          </cell>
          <cell r="FK395">
            <v>0</v>
          </cell>
          <cell r="FL395">
            <v>0</v>
          </cell>
          <cell r="FO395">
            <v>0</v>
          </cell>
          <cell r="FQ395">
            <v>0</v>
          </cell>
          <cell r="FR395">
            <v>0</v>
          </cell>
          <cell r="FS395">
            <v>0</v>
          </cell>
          <cell r="FT395">
            <v>0</v>
          </cell>
          <cell r="FU395">
            <v>0</v>
          </cell>
          <cell r="FV395">
            <v>0</v>
          </cell>
          <cell r="FW395">
            <v>0</v>
          </cell>
          <cell r="FX395" t="e">
            <v>#REF!</v>
          </cell>
          <cell r="FZ395">
            <v>0</v>
          </cell>
          <cell r="GB395">
            <v>1</v>
          </cell>
          <cell r="GC395">
            <v>0</v>
          </cell>
          <cell r="GD395">
            <v>0</v>
          </cell>
          <cell r="GE395">
            <v>0</v>
          </cell>
          <cell r="GF395">
            <v>0</v>
          </cell>
          <cell r="GG395" t="e">
            <v>#REF!</v>
          </cell>
          <cell r="GH395" t="e">
            <v>#REF!</v>
          </cell>
          <cell r="GI395">
            <v>0</v>
          </cell>
          <cell r="GJ395">
            <v>0</v>
          </cell>
          <cell r="GK395">
            <v>0</v>
          </cell>
          <cell r="GL395">
            <v>0</v>
          </cell>
          <cell r="GM395" t="e">
            <v>#REF!</v>
          </cell>
          <cell r="GN395">
            <v>0</v>
          </cell>
          <cell r="GO395">
            <v>0</v>
          </cell>
          <cell r="GP395">
            <v>0</v>
          </cell>
        </row>
        <row r="396">
          <cell r="Y396" t="str">
            <v>地二</v>
          </cell>
          <cell r="Z396" t="str">
            <v>地高</v>
          </cell>
          <cell r="AA396" t="str">
            <v>地高</v>
          </cell>
          <cell r="AK396" t="e">
            <v>#REF!</v>
          </cell>
          <cell r="BI396">
            <v>2</v>
          </cell>
          <cell r="BT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 t="e">
            <v>#REF!</v>
          </cell>
          <cell r="EL396" t="e">
            <v>#REF!</v>
          </cell>
          <cell r="EM396" t="e">
            <v>#REF!</v>
          </cell>
          <cell r="EO396">
            <v>0</v>
          </cell>
          <cell r="EP396">
            <v>1</v>
          </cell>
          <cell r="EQ396">
            <v>0</v>
          </cell>
          <cell r="FA396">
            <v>0</v>
          </cell>
          <cell r="FB396">
            <v>0</v>
          </cell>
          <cell r="FD396">
            <v>0</v>
          </cell>
          <cell r="FE396">
            <v>1</v>
          </cell>
          <cell r="FF396">
            <v>1</v>
          </cell>
          <cell r="FG396">
            <v>0</v>
          </cell>
          <cell r="FH396">
            <v>2</v>
          </cell>
          <cell r="FI396">
            <v>0</v>
          </cell>
          <cell r="FJ396">
            <v>1</v>
          </cell>
          <cell r="FK396">
            <v>0</v>
          </cell>
          <cell r="FL396">
            <v>0</v>
          </cell>
          <cell r="FO396">
            <v>0</v>
          </cell>
          <cell r="FQ396">
            <v>1</v>
          </cell>
          <cell r="FR396">
            <v>1</v>
          </cell>
          <cell r="FS396">
            <v>0</v>
          </cell>
          <cell r="FT396">
            <v>0</v>
          </cell>
          <cell r="FU396">
            <v>0</v>
          </cell>
          <cell r="FV396">
            <v>1</v>
          </cell>
          <cell r="FW396">
            <v>0</v>
          </cell>
          <cell r="FX396" t="e">
            <v>#REF!</v>
          </cell>
          <cell r="FZ396">
            <v>0</v>
          </cell>
          <cell r="GB396">
            <v>1</v>
          </cell>
          <cell r="GC396">
            <v>0</v>
          </cell>
          <cell r="GD396">
            <v>0</v>
          </cell>
          <cell r="GE396">
            <v>0</v>
          </cell>
          <cell r="GF396">
            <v>0</v>
          </cell>
          <cell r="GG396" t="e">
            <v>#REF!</v>
          </cell>
          <cell r="GH396" t="e">
            <v>#REF!</v>
          </cell>
          <cell r="GI396">
            <v>0</v>
          </cell>
          <cell r="GJ396">
            <v>0</v>
          </cell>
          <cell r="GK396">
            <v>0</v>
          </cell>
          <cell r="GL396">
            <v>0</v>
          </cell>
          <cell r="GM396" t="e">
            <v>#REF!</v>
          </cell>
          <cell r="GN396">
            <v>0</v>
          </cell>
          <cell r="GO396">
            <v>0</v>
          </cell>
          <cell r="GP396">
            <v>0</v>
          </cell>
        </row>
        <row r="397">
          <cell r="Y397" t="str">
            <v>地二</v>
          </cell>
          <cell r="Z397" t="str">
            <v>地高</v>
          </cell>
          <cell r="AA397" t="str">
            <v>地高</v>
          </cell>
          <cell r="AK397" t="e">
            <v>#REF!</v>
          </cell>
          <cell r="BI397">
            <v>2</v>
          </cell>
          <cell r="BT397">
            <v>0.33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 t="e">
            <v>#REF!</v>
          </cell>
          <cell r="EL397" t="e">
            <v>#REF!</v>
          </cell>
          <cell r="EM397" t="e">
            <v>#REF!</v>
          </cell>
          <cell r="EO397">
            <v>0</v>
          </cell>
          <cell r="EP397">
            <v>1</v>
          </cell>
          <cell r="EQ397">
            <v>0</v>
          </cell>
          <cell r="FA397">
            <v>0</v>
          </cell>
          <cell r="FB397">
            <v>0</v>
          </cell>
          <cell r="FD397">
            <v>0</v>
          </cell>
          <cell r="FE397">
            <v>0</v>
          </cell>
          <cell r="FF397">
            <v>0</v>
          </cell>
          <cell r="FG397">
            <v>0</v>
          </cell>
          <cell r="FH397">
            <v>2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O397">
            <v>0</v>
          </cell>
          <cell r="FQ397">
            <v>0</v>
          </cell>
          <cell r="FR397">
            <v>0</v>
          </cell>
          <cell r="FS397">
            <v>0</v>
          </cell>
          <cell r="FT397">
            <v>0</v>
          </cell>
          <cell r="FU397">
            <v>0</v>
          </cell>
          <cell r="FV397">
            <v>0</v>
          </cell>
          <cell r="FW397">
            <v>0</v>
          </cell>
          <cell r="FX397" t="e">
            <v>#REF!</v>
          </cell>
          <cell r="FZ397">
            <v>0</v>
          </cell>
          <cell r="GB397">
            <v>1</v>
          </cell>
          <cell r="GC397">
            <v>0</v>
          </cell>
          <cell r="GD397">
            <v>0</v>
          </cell>
          <cell r="GE397">
            <v>0</v>
          </cell>
          <cell r="GF397">
            <v>1</v>
          </cell>
          <cell r="GG397" t="e">
            <v>#REF!</v>
          </cell>
          <cell r="GH397" t="e">
            <v>#REF!</v>
          </cell>
          <cell r="GI397">
            <v>0</v>
          </cell>
          <cell r="GJ397">
            <v>0</v>
          </cell>
          <cell r="GK397">
            <v>0</v>
          </cell>
          <cell r="GL397">
            <v>0</v>
          </cell>
          <cell r="GM397" t="e">
            <v>#REF!</v>
          </cell>
          <cell r="GN397">
            <v>0</v>
          </cell>
          <cell r="GO397">
            <v>0</v>
          </cell>
          <cell r="GP397">
            <v>0</v>
          </cell>
        </row>
        <row r="398">
          <cell r="Y398" t="str">
            <v>一次</v>
          </cell>
          <cell r="Z398" t="str">
            <v>一般</v>
          </cell>
          <cell r="AA398" t="str">
            <v>一般</v>
          </cell>
          <cell r="AK398" t="e">
            <v>#REF!</v>
          </cell>
          <cell r="BI398">
            <v>1</v>
          </cell>
          <cell r="BT398">
            <v>0.22</v>
          </cell>
          <cell r="DZ398">
            <v>0</v>
          </cell>
          <cell r="EA398">
            <v>0</v>
          </cell>
          <cell r="EB398">
            <v>0</v>
          </cell>
          <cell r="EC398">
            <v>0</v>
          </cell>
          <cell r="ED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 t="e">
            <v>#REF!</v>
          </cell>
          <cell r="EL398" t="e">
            <v>#REF!</v>
          </cell>
          <cell r="EM398" t="e">
            <v>#REF!</v>
          </cell>
          <cell r="EO398">
            <v>0</v>
          </cell>
          <cell r="EP398">
            <v>0</v>
          </cell>
          <cell r="EQ398">
            <v>0</v>
          </cell>
          <cell r="FA398">
            <v>0</v>
          </cell>
          <cell r="FB398">
            <v>0</v>
          </cell>
          <cell r="FD398">
            <v>0</v>
          </cell>
          <cell r="FE398">
            <v>0</v>
          </cell>
          <cell r="FF398">
            <v>1</v>
          </cell>
          <cell r="FG398">
            <v>0</v>
          </cell>
          <cell r="FH398">
            <v>0</v>
          </cell>
          <cell r="FI398">
            <v>0</v>
          </cell>
          <cell r="FJ398">
            <v>0</v>
          </cell>
          <cell r="FK398">
            <v>0</v>
          </cell>
          <cell r="FL398">
            <v>0</v>
          </cell>
          <cell r="FO398">
            <v>0</v>
          </cell>
          <cell r="FQ398">
            <v>0</v>
          </cell>
          <cell r="FR398">
            <v>0</v>
          </cell>
          <cell r="FS398">
            <v>0</v>
          </cell>
          <cell r="FT398">
            <v>0</v>
          </cell>
          <cell r="FU398">
            <v>0</v>
          </cell>
          <cell r="FV398">
            <v>0</v>
          </cell>
          <cell r="FW398">
            <v>0</v>
          </cell>
          <cell r="FX398" t="e">
            <v>#REF!</v>
          </cell>
          <cell r="FZ398">
            <v>0</v>
          </cell>
          <cell r="GB398">
            <v>1</v>
          </cell>
          <cell r="GC398">
            <v>0</v>
          </cell>
          <cell r="GD398">
            <v>0</v>
          </cell>
          <cell r="GE398">
            <v>0</v>
          </cell>
          <cell r="GF398">
            <v>0</v>
          </cell>
          <cell r="GG398" t="e">
            <v>#REF!</v>
          </cell>
          <cell r="GH398" t="e">
            <v>#REF!</v>
          </cell>
          <cell r="GI398">
            <v>0</v>
          </cell>
          <cell r="GJ398">
            <v>0</v>
          </cell>
          <cell r="GK398">
            <v>0</v>
          </cell>
          <cell r="GL398">
            <v>0</v>
          </cell>
          <cell r="GM398" t="e">
            <v>#REF!</v>
          </cell>
          <cell r="GN398">
            <v>0</v>
          </cell>
          <cell r="GO398">
            <v>0</v>
          </cell>
          <cell r="GP398">
            <v>0</v>
          </cell>
        </row>
        <row r="399">
          <cell r="Y399" t="str">
            <v>一次</v>
          </cell>
          <cell r="Z399" t="str">
            <v>一般</v>
          </cell>
          <cell r="AA399" t="str">
            <v>一般</v>
          </cell>
          <cell r="AK399" t="e">
            <v>#REF!</v>
          </cell>
          <cell r="BI399">
            <v>2</v>
          </cell>
          <cell r="BT399">
            <v>0</v>
          </cell>
          <cell r="DZ399">
            <v>0</v>
          </cell>
          <cell r="EA399">
            <v>0</v>
          </cell>
          <cell r="EB399">
            <v>0</v>
          </cell>
          <cell r="EC399">
            <v>0</v>
          </cell>
          <cell r="ED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 t="e">
            <v>#REF!</v>
          </cell>
          <cell r="EL399" t="e">
            <v>#REF!</v>
          </cell>
          <cell r="EM399" t="e">
            <v>#REF!</v>
          </cell>
          <cell r="EO399">
            <v>0</v>
          </cell>
          <cell r="EP399">
            <v>0</v>
          </cell>
          <cell r="EQ399">
            <v>0</v>
          </cell>
          <cell r="FA399">
            <v>0</v>
          </cell>
          <cell r="FB399">
            <v>0</v>
          </cell>
          <cell r="FD399">
            <v>0</v>
          </cell>
          <cell r="FE399">
            <v>1</v>
          </cell>
          <cell r="FF399">
            <v>1</v>
          </cell>
          <cell r="FG399">
            <v>0</v>
          </cell>
          <cell r="FH399">
            <v>0</v>
          </cell>
          <cell r="FI399">
            <v>0</v>
          </cell>
          <cell r="FJ399">
            <v>0</v>
          </cell>
          <cell r="FK399">
            <v>0</v>
          </cell>
          <cell r="FL399">
            <v>0</v>
          </cell>
          <cell r="FO399">
            <v>0</v>
          </cell>
          <cell r="FQ399">
            <v>0</v>
          </cell>
          <cell r="FR399">
            <v>0</v>
          </cell>
          <cell r="FS399">
            <v>0</v>
          </cell>
          <cell r="FT399">
            <v>0</v>
          </cell>
          <cell r="FU399">
            <v>0</v>
          </cell>
          <cell r="FV399">
            <v>0</v>
          </cell>
          <cell r="FW399">
            <v>0</v>
          </cell>
          <cell r="FX399" t="e">
            <v>#REF!</v>
          </cell>
          <cell r="FZ399">
            <v>0</v>
          </cell>
          <cell r="GB399">
            <v>0</v>
          </cell>
          <cell r="GC399">
            <v>0</v>
          </cell>
          <cell r="GD399">
            <v>0</v>
          </cell>
          <cell r="GE399">
            <v>0</v>
          </cell>
          <cell r="GF399">
            <v>0</v>
          </cell>
          <cell r="GG399" t="e">
            <v>#REF!</v>
          </cell>
          <cell r="GH399" t="e">
            <v>#REF!</v>
          </cell>
          <cell r="GI399">
            <v>0</v>
          </cell>
          <cell r="GJ399">
            <v>0</v>
          </cell>
          <cell r="GK399">
            <v>0</v>
          </cell>
          <cell r="GL399">
            <v>0</v>
          </cell>
          <cell r="GM399" t="e">
            <v>#REF!</v>
          </cell>
          <cell r="GN399">
            <v>0</v>
          </cell>
          <cell r="GO399">
            <v>0</v>
          </cell>
          <cell r="GP399">
            <v>0</v>
          </cell>
        </row>
        <row r="400">
          <cell r="Y400" t="str">
            <v>一次</v>
          </cell>
          <cell r="Z400" t="str">
            <v>一般</v>
          </cell>
          <cell r="AA400" t="str">
            <v>一般</v>
          </cell>
          <cell r="AK400" t="e">
            <v>#REF!</v>
          </cell>
          <cell r="BI400">
            <v>2</v>
          </cell>
          <cell r="BT400">
            <v>0</v>
          </cell>
          <cell r="DZ400">
            <v>0</v>
          </cell>
          <cell r="EA400">
            <v>0</v>
          </cell>
          <cell r="EB400">
            <v>0</v>
          </cell>
          <cell r="EC400">
            <v>0</v>
          </cell>
          <cell r="ED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 t="e">
            <v>#REF!</v>
          </cell>
          <cell r="EL400" t="e">
            <v>#REF!</v>
          </cell>
          <cell r="EM400" t="e">
            <v>#REF!</v>
          </cell>
          <cell r="EO400">
            <v>0</v>
          </cell>
          <cell r="EP400">
            <v>0</v>
          </cell>
          <cell r="EQ400">
            <v>0</v>
          </cell>
          <cell r="FA400">
            <v>0</v>
          </cell>
          <cell r="FB400">
            <v>0</v>
          </cell>
          <cell r="FD400">
            <v>0</v>
          </cell>
          <cell r="FE400">
            <v>1</v>
          </cell>
          <cell r="FF400">
            <v>1</v>
          </cell>
          <cell r="FG400">
            <v>0</v>
          </cell>
          <cell r="FH400">
            <v>0</v>
          </cell>
          <cell r="FI400">
            <v>0</v>
          </cell>
          <cell r="FJ400">
            <v>0</v>
          </cell>
          <cell r="FK400">
            <v>0</v>
          </cell>
          <cell r="FL400">
            <v>0</v>
          </cell>
          <cell r="FO400">
            <v>0</v>
          </cell>
          <cell r="FQ400">
            <v>0</v>
          </cell>
          <cell r="FR400">
            <v>0</v>
          </cell>
          <cell r="FS400">
            <v>0</v>
          </cell>
          <cell r="FT400">
            <v>0</v>
          </cell>
          <cell r="FU400">
            <v>0</v>
          </cell>
          <cell r="FV400">
            <v>0</v>
          </cell>
          <cell r="FW400">
            <v>0</v>
          </cell>
          <cell r="FX400" t="e">
            <v>#REF!</v>
          </cell>
          <cell r="FZ400">
            <v>0</v>
          </cell>
          <cell r="GB400">
            <v>0</v>
          </cell>
          <cell r="GC400">
            <v>0</v>
          </cell>
          <cell r="GD400">
            <v>0</v>
          </cell>
          <cell r="GE400">
            <v>0</v>
          </cell>
          <cell r="GF400">
            <v>0</v>
          </cell>
          <cell r="GG400" t="e">
            <v>#REF!</v>
          </cell>
          <cell r="GH400" t="e">
            <v>#REF!</v>
          </cell>
          <cell r="GI400">
            <v>0</v>
          </cell>
          <cell r="GJ400">
            <v>0</v>
          </cell>
          <cell r="GK400">
            <v>0</v>
          </cell>
          <cell r="GL400">
            <v>0</v>
          </cell>
          <cell r="GM400" t="e">
            <v>#REF!</v>
          </cell>
          <cell r="GN400">
            <v>0</v>
          </cell>
          <cell r="GO400">
            <v>0</v>
          </cell>
          <cell r="GP400">
            <v>0</v>
          </cell>
        </row>
        <row r="401">
          <cell r="Y401" t="str">
            <v>二次</v>
          </cell>
          <cell r="Z401" t="str">
            <v>一般</v>
          </cell>
          <cell r="AA401" t="str">
            <v>一般</v>
          </cell>
          <cell r="AK401" t="e">
            <v>#REF!</v>
          </cell>
          <cell r="BI401">
            <v>2</v>
          </cell>
          <cell r="BT401">
            <v>0.25</v>
          </cell>
          <cell r="DZ401">
            <v>1</v>
          </cell>
          <cell r="EA401">
            <v>0</v>
          </cell>
          <cell r="EB401">
            <v>1</v>
          </cell>
          <cell r="EC401">
            <v>0</v>
          </cell>
          <cell r="ED401">
            <v>0</v>
          </cell>
          <cell r="EF401">
            <v>0</v>
          </cell>
          <cell r="EG401">
            <v>1</v>
          </cell>
          <cell r="EH401">
            <v>0</v>
          </cell>
          <cell r="EI401">
            <v>0</v>
          </cell>
          <cell r="EJ401">
            <v>0</v>
          </cell>
          <cell r="EK401" t="e">
            <v>#REF!</v>
          </cell>
          <cell r="EL401" t="e">
            <v>#REF!</v>
          </cell>
          <cell r="EM401" t="e">
            <v>#REF!</v>
          </cell>
          <cell r="EO401">
            <v>0</v>
          </cell>
          <cell r="EP401">
            <v>0</v>
          </cell>
          <cell r="EQ401">
            <v>0</v>
          </cell>
          <cell r="FA401">
            <v>1</v>
          </cell>
          <cell r="FB401">
            <v>0</v>
          </cell>
          <cell r="FD401">
            <v>0</v>
          </cell>
          <cell r="FE401">
            <v>0</v>
          </cell>
          <cell r="FF401">
            <v>0</v>
          </cell>
          <cell r="FG401">
            <v>0</v>
          </cell>
          <cell r="FH401">
            <v>1</v>
          </cell>
          <cell r="FI401">
            <v>0</v>
          </cell>
          <cell r="FJ401">
            <v>0</v>
          </cell>
          <cell r="FK401">
            <v>0</v>
          </cell>
          <cell r="FL401">
            <v>0</v>
          </cell>
          <cell r="FO401">
            <v>0</v>
          </cell>
          <cell r="FQ401">
            <v>0</v>
          </cell>
          <cell r="FR401">
            <v>0</v>
          </cell>
          <cell r="FS401">
            <v>0</v>
          </cell>
          <cell r="FT401">
            <v>0</v>
          </cell>
          <cell r="FU401">
            <v>0</v>
          </cell>
          <cell r="FV401">
            <v>0</v>
          </cell>
          <cell r="FW401">
            <v>0</v>
          </cell>
          <cell r="FX401" t="e">
            <v>#REF!</v>
          </cell>
          <cell r="FZ401">
            <v>1</v>
          </cell>
          <cell r="GB401">
            <v>1</v>
          </cell>
          <cell r="GC401">
            <v>0</v>
          </cell>
          <cell r="GD401">
            <v>0</v>
          </cell>
          <cell r="GE401">
            <v>0</v>
          </cell>
          <cell r="GF401">
            <v>1</v>
          </cell>
          <cell r="GG401" t="e">
            <v>#REF!</v>
          </cell>
          <cell r="GH401" t="e">
            <v>#REF!</v>
          </cell>
          <cell r="GI401">
            <v>0</v>
          </cell>
          <cell r="GJ401">
            <v>0</v>
          </cell>
          <cell r="GK401">
            <v>0</v>
          </cell>
          <cell r="GL401">
            <v>0</v>
          </cell>
          <cell r="GM401" t="e">
            <v>#REF!</v>
          </cell>
          <cell r="GN401">
            <v>0</v>
          </cell>
          <cell r="GO401">
            <v>0</v>
          </cell>
          <cell r="GP401">
            <v>0</v>
          </cell>
        </row>
        <row r="402">
          <cell r="AA402" t="str">
            <v>一般</v>
          </cell>
          <cell r="AK402" t="e">
            <v>#REF!</v>
          </cell>
          <cell r="BI402">
            <v>1</v>
          </cell>
          <cell r="BT402">
            <v>0.25</v>
          </cell>
          <cell r="DZ402">
            <v>0</v>
          </cell>
          <cell r="EA402">
            <v>0</v>
          </cell>
          <cell r="EB402">
            <v>0</v>
          </cell>
          <cell r="EC402">
            <v>0</v>
          </cell>
          <cell r="ED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 t="e">
            <v>#REF!</v>
          </cell>
          <cell r="EL402" t="e">
            <v>#REF!</v>
          </cell>
          <cell r="EM402" t="e">
            <v>#REF!</v>
          </cell>
          <cell r="EO402">
            <v>0</v>
          </cell>
          <cell r="EP402">
            <v>0</v>
          </cell>
          <cell r="EQ402">
            <v>0</v>
          </cell>
          <cell r="FA402">
            <v>0</v>
          </cell>
          <cell r="FB402">
            <v>0</v>
          </cell>
          <cell r="FD402">
            <v>0</v>
          </cell>
          <cell r="FE402">
            <v>0</v>
          </cell>
          <cell r="FF402">
            <v>0</v>
          </cell>
          <cell r="FG402">
            <v>0</v>
          </cell>
          <cell r="FH402">
            <v>0</v>
          </cell>
          <cell r="FI402">
            <v>0</v>
          </cell>
          <cell r="FJ402">
            <v>0</v>
          </cell>
          <cell r="FK402">
            <v>0</v>
          </cell>
          <cell r="FL402">
            <v>0</v>
          </cell>
          <cell r="FO402">
            <v>0</v>
          </cell>
          <cell r="FQ402">
            <v>0</v>
          </cell>
          <cell r="FR402">
            <v>0</v>
          </cell>
          <cell r="FS402">
            <v>0</v>
          </cell>
          <cell r="FT402">
            <v>0</v>
          </cell>
          <cell r="FU402">
            <v>0</v>
          </cell>
          <cell r="FV402">
            <v>0</v>
          </cell>
          <cell r="FW402">
            <v>0</v>
          </cell>
          <cell r="FX402" t="e">
            <v>#REF!</v>
          </cell>
          <cell r="FZ402">
            <v>1</v>
          </cell>
          <cell r="GB402">
            <v>1</v>
          </cell>
          <cell r="GC402">
            <v>0</v>
          </cell>
          <cell r="GD402">
            <v>0</v>
          </cell>
          <cell r="GE402">
            <v>0</v>
          </cell>
          <cell r="GF402">
            <v>1</v>
          </cell>
          <cell r="GG402" t="e">
            <v>#REF!</v>
          </cell>
          <cell r="GH402" t="e">
            <v>#REF!</v>
          </cell>
          <cell r="GI402">
            <v>0</v>
          </cell>
          <cell r="GJ402">
            <v>0</v>
          </cell>
          <cell r="GK402">
            <v>0</v>
          </cell>
          <cell r="GL402">
            <v>0</v>
          </cell>
          <cell r="GM402" t="e">
            <v>#REF!</v>
          </cell>
          <cell r="GN402">
            <v>0</v>
          </cell>
          <cell r="GO402">
            <v>0</v>
          </cell>
          <cell r="GP402">
            <v>0</v>
          </cell>
        </row>
        <row r="403">
          <cell r="Y403" t="str">
            <v>二次</v>
          </cell>
          <cell r="Z403" t="str">
            <v>一般</v>
          </cell>
          <cell r="AA403" t="str">
            <v>一般</v>
          </cell>
          <cell r="AK403" t="e">
            <v>#REF!</v>
          </cell>
          <cell r="BI403">
            <v>1</v>
          </cell>
          <cell r="BT403">
            <v>0.25</v>
          </cell>
          <cell r="DZ403">
            <v>1</v>
          </cell>
          <cell r="EA403">
            <v>0</v>
          </cell>
          <cell r="EB403">
            <v>1</v>
          </cell>
          <cell r="EC403">
            <v>0</v>
          </cell>
          <cell r="ED403">
            <v>0</v>
          </cell>
          <cell r="EF403">
            <v>0</v>
          </cell>
          <cell r="EG403">
            <v>1</v>
          </cell>
          <cell r="EH403">
            <v>0</v>
          </cell>
          <cell r="EI403">
            <v>1</v>
          </cell>
          <cell r="EJ403">
            <v>0</v>
          </cell>
          <cell r="EK403" t="e">
            <v>#REF!</v>
          </cell>
          <cell r="EL403" t="e">
            <v>#REF!</v>
          </cell>
          <cell r="EM403" t="e">
            <v>#REF!</v>
          </cell>
          <cell r="EO403">
            <v>0</v>
          </cell>
          <cell r="EP403">
            <v>0</v>
          </cell>
          <cell r="EQ403">
            <v>0</v>
          </cell>
          <cell r="FA403">
            <v>1</v>
          </cell>
          <cell r="FB403">
            <v>0</v>
          </cell>
          <cell r="FD403">
            <v>0</v>
          </cell>
          <cell r="FE403">
            <v>0</v>
          </cell>
          <cell r="FF403">
            <v>0</v>
          </cell>
          <cell r="FG403">
            <v>0</v>
          </cell>
          <cell r="FH403">
            <v>0</v>
          </cell>
          <cell r="FI403">
            <v>0</v>
          </cell>
          <cell r="FJ403">
            <v>0</v>
          </cell>
          <cell r="FK403">
            <v>0</v>
          </cell>
          <cell r="FL403">
            <v>0</v>
          </cell>
          <cell r="FO403">
            <v>0</v>
          </cell>
          <cell r="FQ403">
            <v>0</v>
          </cell>
          <cell r="FR403">
            <v>0</v>
          </cell>
          <cell r="FS403">
            <v>0</v>
          </cell>
          <cell r="FT403">
            <v>0</v>
          </cell>
          <cell r="FU403">
            <v>0</v>
          </cell>
          <cell r="FV403">
            <v>0</v>
          </cell>
          <cell r="FW403">
            <v>0</v>
          </cell>
          <cell r="FX403" t="e">
            <v>#REF!</v>
          </cell>
          <cell r="FZ403">
            <v>1</v>
          </cell>
          <cell r="GB403">
            <v>1</v>
          </cell>
          <cell r="GC403">
            <v>0</v>
          </cell>
          <cell r="GD403">
            <v>0</v>
          </cell>
          <cell r="GE403">
            <v>0</v>
          </cell>
          <cell r="GF403">
            <v>1</v>
          </cell>
          <cell r="GG403" t="e">
            <v>#REF!</v>
          </cell>
          <cell r="GH403" t="e">
            <v>#REF!</v>
          </cell>
          <cell r="GI403">
            <v>0</v>
          </cell>
          <cell r="GJ403">
            <v>0</v>
          </cell>
          <cell r="GK403">
            <v>0</v>
          </cell>
          <cell r="GL403">
            <v>0</v>
          </cell>
          <cell r="GM403" t="e">
            <v>#REF!</v>
          </cell>
          <cell r="GN403">
            <v>0</v>
          </cell>
          <cell r="GO403">
            <v>0</v>
          </cell>
          <cell r="GP403">
            <v>0</v>
          </cell>
        </row>
        <row r="404">
          <cell r="Y404" t="str">
            <v>二次</v>
          </cell>
          <cell r="Z404" t="str">
            <v>一般</v>
          </cell>
          <cell r="AA404" t="str">
            <v>一般</v>
          </cell>
          <cell r="AK404" t="e">
            <v>#REF!</v>
          </cell>
          <cell r="BI404">
            <v>2</v>
          </cell>
          <cell r="BT404">
            <v>0.25</v>
          </cell>
          <cell r="CD404">
            <v>1</v>
          </cell>
          <cell r="DZ404">
            <v>0</v>
          </cell>
          <cell r="EA404">
            <v>0</v>
          </cell>
          <cell r="EB404">
            <v>0</v>
          </cell>
          <cell r="EC404">
            <v>0</v>
          </cell>
          <cell r="ED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1</v>
          </cell>
          <cell r="EJ404">
            <v>0</v>
          </cell>
          <cell r="EK404" t="e">
            <v>#REF!</v>
          </cell>
          <cell r="EL404" t="e">
            <v>#REF!</v>
          </cell>
          <cell r="EM404" t="e">
            <v>#REF!</v>
          </cell>
          <cell r="EO404">
            <v>0</v>
          </cell>
          <cell r="EP404">
            <v>0</v>
          </cell>
          <cell r="EQ404">
            <v>0</v>
          </cell>
          <cell r="FA404">
            <v>0</v>
          </cell>
          <cell r="FB404">
            <v>0</v>
          </cell>
          <cell r="FD404">
            <v>0</v>
          </cell>
          <cell r="FE404">
            <v>1</v>
          </cell>
          <cell r="FF404">
            <v>0</v>
          </cell>
          <cell r="FG404">
            <v>0</v>
          </cell>
          <cell r="FH404">
            <v>1</v>
          </cell>
          <cell r="FI404">
            <v>0</v>
          </cell>
          <cell r="FJ404">
            <v>0</v>
          </cell>
          <cell r="FK404">
            <v>0</v>
          </cell>
          <cell r="FL404">
            <v>0</v>
          </cell>
          <cell r="FO404">
            <v>0</v>
          </cell>
          <cell r="FQ404">
            <v>0</v>
          </cell>
          <cell r="FR404">
            <v>0</v>
          </cell>
          <cell r="FS404">
            <v>0</v>
          </cell>
          <cell r="FT404">
            <v>0</v>
          </cell>
          <cell r="FU404">
            <v>0</v>
          </cell>
          <cell r="FV404">
            <v>0</v>
          </cell>
          <cell r="FW404">
            <v>0</v>
          </cell>
          <cell r="FX404" t="e">
            <v>#REF!</v>
          </cell>
          <cell r="FZ404">
            <v>1</v>
          </cell>
          <cell r="GB404">
            <v>1</v>
          </cell>
          <cell r="GC404">
            <v>0</v>
          </cell>
          <cell r="GD404">
            <v>0</v>
          </cell>
          <cell r="GE404">
            <v>0</v>
          </cell>
          <cell r="GF404">
            <v>1</v>
          </cell>
          <cell r="GG404" t="e">
            <v>#REF!</v>
          </cell>
          <cell r="GH404" t="e">
            <v>#REF!</v>
          </cell>
          <cell r="GI404">
            <v>0</v>
          </cell>
          <cell r="GJ404">
            <v>0</v>
          </cell>
          <cell r="GK404">
            <v>0</v>
          </cell>
          <cell r="GL404">
            <v>0</v>
          </cell>
          <cell r="GM404" t="e">
            <v>#REF!</v>
          </cell>
          <cell r="GN404">
            <v>1</v>
          </cell>
          <cell r="GO404">
            <v>0</v>
          </cell>
          <cell r="GP404">
            <v>1</v>
          </cell>
        </row>
        <row r="405">
          <cell r="Y405" t="str">
            <v>二次</v>
          </cell>
          <cell r="Z405" t="str">
            <v>一般</v>
          </cell>
          <cell r="AA405" t="str">
            <v>一般</v>
          </cell>
          <cell r="AK405" t="e">
            <v>#REF!</v>
          </cell>
          <cell r="BI405">
            <v>2</v>
          </cell>
          <cell r="BT405">
            <v>0.25</v>
          </cell>
          <cell r="DZ405">
            <v>1</v>
          </cell>
          <cell r="EA405">
            <v>0</v>
          </cell>
          <cell r="EB405">
            <v>1</v>
          </cell>
          <cell r="EC405">
            <v>0</v>
          </cell>
          <cell r="ED405">
            <v>0</v>
          </cell>
          <cell r="EF405">
            <v>0</v>
          </cell>
          <cell r="EG405">
            <v>1</v>
          </cell>
          <cell r="EH405">
            <v>0</v>
          </cell>
          <cell r="EI405">
            <v>0</v>
          </cell>
          <cell r="EJ405">
            <v>0</v>
          </cell>
          <cell r="EK405" t="e">
            <v>#REF!</v>
          </cell>
          <cell r="EL405" t="e">
            <v>#REF!</v>
          </cell>
          <cell r="EM405" t="e">
            <v>#REF!</v>
          </cell>
          <cell r="EO405">
            <v>0</v>
          </cell>
          <cell r="EP405">
            <v>0</v>
          </cell>
          <cell r="EQ405">
            <v>0</v>
          </cell>
          <cell r="FA405">
            <v>1</v>
          </cell>
          <cell r="FB405">
            <v>0</v>
          </cell>
          <cell r="FD405">
            <v>0</v>
          </cell>
          <cell r="FE405">
            <v>0</v>
          </cell>
          <cell r="FF405">
            <v>0</v>
          </cell>
          <cell r="FG405">
            <v>0</v>
          </cell>
          <cell r="FH405">
            <v>1</v>
          </cell>
          <cell r="FI405">
            <v>0</v>
          </cell>
          <cell r="FJ405">
            <v>0</v>
          </cell>
          <cell r="FK405">
            <v>0</v>
          </cell>
          <cell r="FL405">
            <v>0</v>
          </cell>
          <cell r="FO405">
            <v>0</v>
          </cell>
          <cell r="FQ405">
            <v>0</v>
          </cell>
          <cell r="FR405">
            <v>0</v>
          </cell>
          <cell r="FS405">
            <v>0</v>
          </cell>
          <cell r="FT405">
            <v>0</v>
          </cell>
          <cell r="FU405">
            <v>0</v>
          </cell>
          <cell r="FV405">
            <v>0</v>
          </cell>
          <cell r="FW405">
            <v>0</v>
          </cell>
          <cell r="FX405" t="e">
            <v>#REF!</v>
          </cell>
          <cell r="FZ405">
            <v>1</v>
          </cell>
          <cell r="GB405">
            <v>1</v>
          </cell>
          <cell r="GC405">
            <v>0</v>
          </cell>
          <cell r="GD405">
            <v>0</v>
          </cell>
          <cell r="GE405">
            <v>0</v>
          </cell>
          <cell r="GF405">
            <v>1</v>
          </cell>
          <cell r="GG405" t="e">
            <v>#REF!</v>
          </cell>
          <cell r="GH405" t="e">
            <v>#REF!</v>
          </cell>
          <cell r="GI405">
            <v>0</v>
          </cell>
          <cell r="GJ405">
            <v>0</v>
          </cell>
          <cell r="GK405">
            <v>0</v>
          </cell>
          <cell r="GL405">
            <v>0</v>
          </cell>
          <cell r="GM405" t="e">
            <v>#REF!</v>
          </cell>
          <cell r="GN405">
            <v>0</v>
          </cell>
          <cell r="GO405">
            <v>0</v>
          </cell>
          <cell r="GP405">
            <v>0</v>
          </cell>
        </row>
        <row r="406">
          <cell r="Y406" t="str">
            <v>二次</v>
          </cell>
          <cell r="Z406" t="str">
            <v>一般</v>
          </cell>
          <cell r="AA406" t="str">
            <v>一般</v>
          </cell>
          <cell r="AK406" t="e">
            <v>#REF!</v>
          </cell>
          <cell r="BI406">
            <v>2</v>
          </cell>
          <cell r="BT406">
            <v>0.25</v>
          </cell>
          <cell r="DZ406">
            <v>1</v>
          </cell>
          <cell r="EA406">
            <v>0</v>
          </cell>
          <cell r="EB406">
            <v>1</v>
          </cell>
          <cell r="EC406">
            <v>0</v>
          </cell>
          <cell r="ED406">
            <v>0</v>
          </cell>
          <cell r="EF406">
            <v>0</v>
          </cell>
          <cell r="EG406">
            <v>1</v>
          </cell>
          <cell r="EH406">
            <v>1</v>
          </cell>
          <cell r="EI406">
            <v>1</v>
          </cell>
          <cell r="EJ406">
            <v>0</v>
          </cell>
          <cell r="EK406" t="e">
            <v>#REF!</v>
          </cell>
          <cell r="EL406" t="e">
            <v>#REF!</v>
          </cell>
          <cell r="EM406" t="e">
            <v>#REF!</v>
          </cell>
          <cell r="EO406">
            <v>0</v>
          </cell>
          <cell r="EP406">
            <v>0</v>
          </cell>
          <cell r="EQ406">
            <v>0</v>
          </cell>
          <cell r="FA406">
            <v>1</v>
          </cell>
          <cell r="FB406">
            <v>0</v>
          </cell>
          <cell r="FD406">
            <v>0</v>
          </cell>
          <cell r="FE406">
            <v>0</v>
          </cell>
          <cell r="FF406">
            <v>0</v>
          </cell>
          <cell r="FG406">
            <v>0</v>
          </cell>
          <cell r="FH406">
            <v>1</v>
          </cell>
          <cell r="FI406">
            <v>0</v>
          </cell>
          <cell r="FJ406">
            <v>0</v>
          </cell>
          <cell r="FK406">
            <v>0</v>
          </cell>
          <cell r="FL406">
            <v>0</v>
          </cell>
          <cell r="FO406">
            <v>0</v>
          </cell>
          <cell r="FQ406">
            <v>0</v>
          </cell>
          <cell r="FR406">
            <v>0</v>
          </cell>
          <cell r="FS406">
            <v>0</v>
          </cell>
          <cell r="FT406">
            <v>0</v>
          </cell>
          <cell r="FU406">
            <v>0</v>
          </cell>
          <cell r="FV406">
            <v>0</v>
          </cell>
          <cell r="FW406">
            <v>0</v>
          </cell>
          <cell r="FX406" t="e">
            <v>#REF!</v>
          </cell>
          <cell r="FZ406">
            <v>1</v>
          </cell>
          <cell r="GB406">
            <v>1</v>
          </cell>
          <cell r="GC406">
            <v>0</v>
          </cell>
          <cell r="GD406">
            <v>0</v>
          </cell>
          <cell r="GE406">
            <v>0</v>
          </cell>
          <cell r="GF406">
            <v>1</v>
          </cell>
          <cell r="GG406" t="e">
            <v>#REF!</v>
          </cell>
          <cell r="GH406" t="e">
            <v>#REF!</v>
          </cell>
          <cell r="GI406">
            <v>0</v>
          </cell>
          <cell r="GJ406">
            <v>0</v>
          </cell>
          <cell r="GK406">
            <v>0</v>
          </cell>
          <cell r="GL406">
            <v>0</v>
          </cell>
          <cell r="GM406" t="e">
            <v>#REF!</v>
          </cell>
          <cell r="GN406">
            <v>0</v>
          </cell>
          <cell r="GO406">
            <v>0</v>
          </cell>
          <cell r="GP406">
            <v>0</v>
          </cell>
        </row>
        <row r="407">
          <cell r="Y407" t="str">
            <v>二次</v>
          </cell>
          <cell r="Z407" t="str">
            <v>一般</v>
          </cell>
          <cell r="AA407" t="str">
            <v>一般</v>
          </cell>
          <cell r="AK407" t="e">
            <v>#REF!</v>
          </cell>
          <cell r="BI407">
            <v>1</v>
          </cell>
          <cell r="BT407">
            <v>0.22</v>
          </cell>
          <cell r="DZ407">
            <v>1</v>
          </cell>
          <cell r="EA407">
            <v>0</v>
          </cell>
          <cell r="EB407">
            <v>1</v>
          </cell>
          <cell r="EC407">
            <v>0</v>
          </cell>
          <cell r="ED407">
            <v>0</v>
          </cell>
          <cell r="EF407">
            <v>0</v>
          </cell>
          <cell r="EG407">
            <v>1</v>
          </cell>
          <cell r="EH407">
            <v>0</v>
          </cell>
          <cell r="EI407">
            <v>0</v>
          </cell>
          <cell r="EJ407">
            <v>0</v>
          </cell>
          <cell r="EK407" t="e">
            <v>#REF!</v>
          </cell>
          <cell r="EL407" t="e">
            <v>#REF!</v>
          </cell>
          <cell r="EM407" t="e">
            <v>#REF!</v>
          </cell>
          <cell r="EO407">
            <v>0</v>
          </cell>
          <cell r="EP407">
            <v>0</v>
          </cell>
          <cell r="EQ407">
            <v>0</v>
          </cell>
          <cell r="FA407">
            <v>1</v>
          </cell>
          <cell r="FB407">
            <v>0</v>
          </cell>
          <cell r="FD407">
            <v>0</v>
          </cell>
          <cell r="FE407">
            <v>0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0</v>
          </cell>
          <cell r="FL407">
            <v>0</v>
          </cell>
          <cell r="FO407">
            <v>0</v>
          </cell>
          <cell r="FQ407">
            <v>0</v>
          </cell>
          <cell r="FR407">
            <v>0</v>
          </cell>
          <cell r="FS407">
            <v>0</v>
          </cell>
          <cell r="FT407">
            <v>0</v>
          </cell>
          <cell r="FU407">
            <v>0</v>
          </cell>
          <cell r="FV407">
            <v>0</v>
          </cell>
          <cell r="FW407">
            <v>0</v>
          </cell>
          <cell r="FX407" t="e">
            <v>#REF!</v>
          </cell>
          <cell r="FZ407">
            <v>1</v>
          </cell>
          <cell r="GB407">
            <v>1</v>
          </cell>
          <cell r="GC407">
            <v>0</v>
          </cell>
          <cell r="GD407">
            <v>0</v>
          </cell>
          <cell r="GE407">
            <v>0</v>
          </cell>
          <cell r="GF407">
            <v>1</v>
          </cell>
          <cell r="GG407" t="e">
            <v>#REF!</v>
          </cell>
          <cell r="GH407" t="e">
            <v>#REF!</v>
          </cell>
          <cell r="GI407">
            <v>0</v>
          </cell>
          <cell r="GJ407">
            <v>0</v>
          </cell>
          <cell r="GK407">
            <v>0</v>
          </cell>
          <cell r="GL407">
            <v>0</v>
          </cell>
          <cell r="GM407" t="e">
            <v>#REF!</v>
          </cell>
          <cell r="GN407">
            <v>0</v>
          </cell>
          <cell r="GO407">
            <v>0</v>
          </cell>
          <cell r="GP407">
            <v>0</v>
          </cell>
        </row>
        <row r="408">
          <cell r="AA408" t="str">
            <v>一般</v>
          </cell>
          <cell r="AK408" t="e">
            <v>#REF!</v>
          </cell>
          <cell r="BI408">
            <v>1</v>
          </cell>
          <cell r="BT408">
            <v>0.25</v>
          </cell>
          <cell r="DZ408">
            <v>0</v>
          </cell>
          <cell r="EA408">
            <v>0</v>
          </cell>
          <cell r="EB408">
            <v>0</v>
          </cell>
          <cell r="EC408">
            <v>0</v>
          </cell>
          <cell r="ED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 t="e">
            <v>#REF!</v>
          </cell>
          <cell r="EL408" t="e">
            <v>#REF!</v>
          </cell>
          <cell r="EM408" t="e">
            <v>#REF!</v>
          </cell>
          <cell r="EO408">
            <v>0</v>
          </cell>
          <cell r="EP408">
            <v>0</v>
          </cell>
          <cell r="EQ408">
            <v>0</v>
          </cell>
          <cell r="FA408">
            <v>0</v>
          </cell>
          <cell r="FB408">
            <v>0</v>
          </cell>
          <cell r="FD408">
            <v>0</v>
          </cell>
          <cell r="FE408">
            <v>0</v>
          </cell>
          <cell r="FF408">
            <v>0</v>
          </cell>
          <cell r="FG408">
            <v>0</v>
          </cell>
          <cell r="FH408">
            <v>0</v>
          </cell>
          <cell r="FI408">
            <v>0</v>
          </cell>
          <cell r="FJ408">
            <v>0</v>
          </cell>
          <cell r="FK408">
            <v>0</v>
          </cell>
          <cell r="FL408">
            <v>0</v>
          </cell>
          <cell r="FO408">
            <v>0</v>
          </cell>
          <cell r="FQ408">
            <v>0</v>
          </cell>
          <cell r="FR408">
            <v>0</v>
          </cell>
          <cell r="FS408">
            <v>0</v>
          </cell>
          <cell r="FT408">
            <v>0</v>
          </cell>
          <cell r="FU408">
            <v>0</v>
          </cell>
          <cell r="FV408">
            <v>0</v>
          </cell>
          <cell r="FW408">
            <v>0</v>
          </cell>
          <cell r="FX408" t="e">
            <v>#REF!</v>
          </cell>
          <cell r="FZ408">
            <v>1</v>
          </cell>
          <cell r="GB408">
            <v>1</v>
          </cell>
          <cell r="GC408">
            <v>0</v>
          </cell>
          <cell r="GD408">
            <v>0</v>
          </cell>
          <cell r="GE408">
            <v>0</v>
          </cell>
          <cell r="GF408">
            <v>1</v>
          </cell>
          <cell r="GG408" t="e">
            <v>#REF!</v>
          </cell>
          <cell r="GH408" t="e">
            <v>#REF!</v>
          </cell>
          <cell r="GI408">
            <v>0</v>
          </cell>
          <cell r="GJ408">
            <v>0</v>
          </cell>
          <cell r="GK408">
            <v>0</v>
          </cell>
          <cell r="GL408">
            <v>0</v>
          </cell>
          <cell r="GM408" t="e">
            <v>#REF!</v>
          </cell>
          <cell r="GN408">
            <v>0</v>
          </cell>
          <cell r="GO408">
            <v>0</v>
          </cell>
          <cell r="GP408">
            <v>0</v>
          </cell>
        </row>
        <row r="409">
          <cell r="Y409" t="str">
            <v>二次</v>
          </cell>
          <cell r="Z409" t="str">
            <v>一般</v>
          </cell>
          <cell r="AA409" t="str">
            <v>一般</v>
          </cell>
          <cell r="AK409" t="e">
            <v>#REF!</v>
          </cell>
          <cell r="BI409">
            <v>2</v>
          </cell>
          <cell r="BT409">
            <v>0.35</v>
          </cell>
          <cell r="DZ409">
            <v>0</v>
          </cell>
          <cell r="EA409">
            <v>0</v>
          </cell>
          <cell r="EB409">
            <v>0</v>
          </cell>
          <cell r="EC409">
            <v>0</v>
          </cell>
          <cell r="ED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 t="e">
            <v>#REF!</v>
          </cell>
          <cell r="EL409" t="e">
            <v>#REF!</v>
          </cell>
          <cell r="EM409" t="e">
            <v>#REF!</v>
          </cell>
          <cell r="EO409">
            <v>0</v>
          </cell>
          <cell r="EP409">
            <v>0</v>
          </cell>
          <cell r="EQ409">
            <v>0</v>
          </cell>
          <cell r="FA409">
            <v>0</v>
          </cell>
          <cell r="FB409">
            <v>0</v>
          </cell>
          <cell r="FD409">
            <v>0</v>
          </cell>
          <cell r="FE409">
            <v>1</v>
          </cell>
          <cell r="FF409">
            <v>0</v>
          </cell>
          <cell r="FG409">
            <v>0</v>
          </cell>
          <cell r="FH409">
            <v>1</v>
          </cell>
          <cell r="FI409">
            <v>0</v>
          </cell>
          <cell r="FJ409">
            <v>1</v>
          </cell>
          <cell r="FK409">
            <v>0</v>
          </cell>
          <cell r="FL409">
            <v>0</v>
          </cell>
          <cell r="FO409">
            <v>0</v>
          </cell>
          <cell r="FQ409">
            <v>0</v>
          </cell>
          <cell r="FR409">
            <v>0</v>
          </cell>
          <cell r="FS409">
            <v>0</v>
          </cell>
          <cell r="FT409">
            <v>0</v>
          </cell>
          <cell r="FU409">
            <v>0</v>
          </cell>
          <cell r="FV409">
            <v>0</v>
          </cell>
          <cell r="FW409">
            <v>0</v>
          </cell>
          <cell r="FX409" t="e">
            <v>#REF!</v>
          </cell>
          <cell r="FZ409">
            <v>0</v>
          </cell>
          <cell r="GB409">
            <v>1</v>
          </cell>
          <cell r="GC409">
            <v>0</v>
          </cell>
          <cell r="GD409">
            <v>0</v>
          </cell>
          <cell r="GE409">
            <v>0</v>
          </cell>
          <cell r="GF409">
            <v>1</v>
          </cell>
          <cell r="GG409" t="e">
            <v>#REF!</v>
          </cell>
          <cell r="GH409" t="e">
            <v>#REF!</v>
          </cell>
          <cell r="GI409">
            <v>0</v>
          </cell>
          <cell r="GJ409">
            <v>0</v>
          </cell>
          <cell r="GK409">
            <v>0</v>
          </cell>
          <cell r="GL409">
            <v>0</v>
          </cell>
          <cell r="GM409" t="e">
            <v>#REF!</v>
          </cell>
          <cell r="GN409">
            <v>0</v>
          </cell>
          <cell r="GO409">
            <v>0</v>
          </cell>
          <cell r="GP409">
            <v>0</v>
          </cell>
        </row>
        <row r="410">
          <cell r="AA410" t="str">
            <v>一般</v>
          </cell>
          <cell r="AK410" t="e">
            <v>#REF!</v>
          </cell>
          <cell r="BI410">
            <v>1</v>
          </cell>
          <cell r="BT410">
            <v>0.26</v>
          </cell>
          <cell r="DZ410">
            <v>1</v>
          </cell>
          <cell r="EA410">
            <v>0</v>
          </cell>
          <cell r="EB410">
            <v>1</v>
          </cell>
          <cell r="EC410">
            <v>0</v>
          </cell>
          <cell r="ED410">
            <v>0</v>
          </cell>
          <cell r="EF410">
            <v>0</v>
          </cell>
          <cell r="EG410">
            <v>1</v>
          </cell>
          <cell r="EH410">
            <v>0</v>
          </cell>
          <cell r="EI410">
            <v>1</v>
          </cell>
          <cell r="EJ410">
            <v>0</v>
          </cell>
          <cell r="EK410" t="e">
            <v>#REF!</v>
          </cell>
          <cell r="EL410" t="e">
            <v>#REF!</v>
          </cell>
          <cell r="EM410" t="e">
            <v>#REF!</v>
          </cell>
          <cell r="EO410">
            <v>0</v>
          </cell>
          <cell r="EP410">
            <v>0</v>
          </cell>
          <cell r="EQ410">
            <v>0</v>
          </cell>
          <cell r="FA410">
            <v>1</v>
          </cell>
          <cell r="FB410">
            <v>0</v>
          </cell>
          <cell r="FD410">
            <v>0</v>
          </cell>
          <cell r="FE410">
            <v>0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0</v>
          </cell>
          <cell r="FL410">
            <v>0</v>
          </cell>
          <cell r="FO410">
            <v>0</v>
          </cell>
          <cell r="FQ410">
            <v>0</v>
          </cell>
          <cell r="FR410">
            <v>0</v>
          </cell>
          <cell r="FS410">
            <v>0</v>
          </cell>
          <cell r="FT410">
            <v>0</v>
          </cell>
          <cell r="FU410">
            <v>0</v>
          </cell>
          <cell r="FV410">
            <v>0</v>
          </cell>
          <cell r="FW410">
            <v>0</v>
          </cell>
          <cell r="FX410" t="e">
            <v>#REF!</v>
          </cell>
          <cell r="FZ410">
            <v>1</v>
          </cell>
          <cell r="GB410">
            <v>1</v>
          </cell>
          <cell r="GC410">
            <v>0</v>
          </cell>
          <cell r="GD410">
            <v>0</v>
          </cell>
          <cell r="GE410">
            <v>1</v>
          </cell>
          <cell r="GF410">
            <v>1</v>
          </cell>
          <cell r="GG410" t="e">
            <v>#REF!</v>
          </cell>
          <cell r="GH410" t="e">
            <v>#REF!</v>
          </cell>
          <cell r="GI410">
            <v>0</v>
          </cell>
          <cell r="GJ410">
            <v>0</v>
          </cell>
          <cell r="GK410">
            <v>0</v>
          </cell>
          <cell r="GL410">
            <v>0</v>
          </cell>
          <cell r="GM410" t="e">
            <v>#REF!</v>
          </cell>
          <cell r="GN410">
            <v>0</v>
          </cell>
          <cell r="GO410">
            <v>0</v>
          </cell>
          <cell r="GP410">
            <v>0</v>
          </cell>
        </row>
        <row r="411">
          <cell r="Y411" t="str">
            <v>二次</v>
          </cell>
          <cell r="Z411" t="str">
            <v>一般</v>
          </cell>
          <cell r="AA411" t="str">
            <v>一般</v>
          </cell>
          <cell r="AK411" t="e">
            <v>#REF!</v>
          </cell>
          <cell r="BI411">
            <v>2</v>
          </cell>
          <cell r="BT411">
            <v>0.25</v>
          </cell>
          <cell r="DZ411">
            <v>1</v>
          </cell>
          <cell r="EA411">
            <v>1</v>
          </cell>
          <cell r="EB411">
            <v>0</v>
          </cell>
          <cell r="EC411">
            <v>0</v>
          </cell>
          <cell r="ED411">
            <v>0</v>
          </cell>
          <cell r="EF411">
            <v>0</v>
          </cell>
          <cell r="EG411">
            <v>1</v>
          </cell>
          <cell r="EH411">
            <v>0</v>
          </cell>
          <cell r="EI411">
            <v>0</v>
          </cell>
          <cell r="EJ411">
            <v>0</v>
          </cell>
          <cell r="EK411" t="e">
            <v>#REF!</v>
          </cell>
          <cell r="EL411" t="e">
            <v>#REF!</v>
          </cell>
          <cell r="EM411" t="e">
            <v>#REF!</v>
          </cell>
          <cell r="EO411">
            <v>0</v>
          </cell>
          <cell r="EP411">
            <v>0</v>
          </cell>
          <cell r="EQ411">
            <v>0</v>
          </cell>
          <cell r="FA411">
            <v>1</v>
          </cell>
          <cell r="FB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1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O411">
            <v>0</v>
          </cell>
          <cell r="FQ411">
            <v>0</v>
          </cell>
          <cell r="FR411">
            <v>0</v>
          </cell>
          <cell r="FS411">
            <v>0</v>
          </cell>
          <cell r="FT411">
            <v>0</v>
          </cell>
          <cell r="FU411">
            <v>0</v>
          </cell>
          <cell r="FV411">
            <v>0</v>
          </cell>
          <cell r="FW411">
            <v>0</v>
          </cell>
          <cell r="FX411" t="e">
            <v>#REF!</v>
          </cell>
          <cell r="FZ411">
            <v>1</v>
          </cell>
          <cell r="GB411">
            <v>1</v>
          </cell>
          <cell r="GC411">
            <v>0</v>
          </cell>
          <cell r="GD411">
            <v>0</v>
          </cell>
          <cell r="GE411">
            <v>0</v>
          </cell>
          <cell r="GF411">
            <v>1</v>
          </cell>
          <cell r="GG411" t="e">
            <v>#REF!</v>
          </cell>
          <cell r="GH411" t="e">
            <v>#REF!</v>
          </cell>
          <cell r="GI411">
            <v>0</v>
          </cell>
          <cell r="GJ411">
            <v>0</v>
          </cell>
          <cell r="GK411">
            <v>0</v>
          </cell>
          <cell r="GL411">
            <v>0</v>
          </cell>
          <cell r="GM411" t="e">
            <v>#REF!</v>
          </cell>
          <cell r="GN411">
            <v>0</v>
          </cell>
          <cell r="GO411">
            <v>0</v>
          </cell>
          <cell r="GP411">
            <v>0</v>
          </cell>
        </row>
        <row r="412">
          <cell r="Y412" t="str">
            <v>二次</v>
          </cell>
          <cell r="Z412" t="str">
            <v>一般</v>
          </cell>
          <cell r="AA412" t="str">
            <v>一般</v>
          </cell>
          <cell r="AK412" t="e">
            <v>#REF!</v>
          </cell>
          <cell r="BI412">
            <v>2</v>
          </cell>
          <cell r="BT412">
            <v>0</v>
          </cell>
          <cell r="DZ412">
            <v>1</v>
          </cell>
          <cell r="EA412">
            <v>1</v>
          </cell>
          <cell r="EB412">
            <v>1</v>
          </cell>
          <cell r="EC412">
            <v>0</v>
          </cell>
          <cell r="ED412">
            <v>0</v>
          </cell>
          <cell r="EF412">
            <v>0</v>
          </cell>
          <cell r="EG412">
            <v>1</v>
          </cell>
          <cell r="EH412">
            <v>0</v>
          </cell>
          <cell r="EI412">
            <v>1</v>
          </cell>
          <cell r="EJ412">
            <v>1</v>
          </cell>
          <cell r="EK412" t="e">
            <v>#REF!</v>
          </cell>
          <cell r="EL412" t="e">
            <v>#REF!</v>
          </cell>
          <cell r="EM412" t="e">
            <v>#REF!</v>
          </cell>
          <cell r="EO412">
            <v>0</v>
          </cell>
          <cell r="EP412">
            <v>0</v>
          </cell>
          <cell r="EQ412">
            <v>0</v>
          </cell>
          <cell r="FA412">
            <v>1</v>
          </cell>
          <cell r="FB412">
            <v>0</v>
          </cell>
          <cell r="FD412">
            <v>0</v>
          </cell>
          <cell r="FE412">
            <v>0</v>
          </cell>
          <cell r="FF412">
            <v>0</v>
          </cell>
          <cell r="FG412">
            <v>0</v>
          </cell>
          <cell r="FH412">
            <v>1</v>
          </cell>
          <cell r="FI412">
            <v>0</v>
          </cell>
          <cell r="FJ412">
            <v>0</v>
          </cell>
          <cell r="FK412">
            <v>0</v>
          </cell>
          <cell r="FL412">
            <v>0</v>
          </cell>
          <cell r="FO412">
            <v>0</v>
          </cell>
          <cell r="FQ412">
            <v>0</v>
          </cell>
          <cell r="FR412">
            <v>0</v>
          </cell>
          <cell r="FS412">
            <v>0</v>
          </cell>
          <cell r="FT412">
            <v>0</v>
          </cell>
          <cell r="FU412">
            <v>0</v>
          </cell>
          <cell r="FV412">
            <v>0</v>
          </cell>
          <cell r="FW412">
            <v>0</v>
          </cell>
          <cell r="FX412" t="e">
            <v>#REF!</v>
          </cell>
          <cell r="FZ412">
            <v>1</v>
          </cell>
          <cell r="GB412">
            <v>1</v>
          </cell>
          <cell r="GC412">
            <v>0</v>
          </cell>
          <cell r="GD412">
            <v>0</v>
          </cell>
          <cell r="GE412">
            <v>0</v>
          </cell>
          <cell r="GF412">
            <v>0</v>
          </cell>
          <cell r="GG412" t="e">
            <v>#REF!</v>
          </cell>
          <cell r="GH412" t="e">
            <v>#REF!</v>
          </cell>
          <cell r="GI412">
            <v>0</v>
          </cell>
          <cell r="GJ412">
            <v>0</v>
          </cell>
          <cell r="GK412">
            <v>0</v>
          </cell>
          <cell r="GL412">
            <v>0</v>
          </cell>
          <cell r="GM412" t="e">
            <v>#REF!</v>
          </cell>
          <cell r="GN412">
            <v>0</v>
          </cell>
          <cell r="GO412">
            <v>0</v>
          </cell>
          <cell r="GP412">
            <v>0</v>
          </cell>
        </row>
        <row r="413">
          <cell r="AA413" t="str">
            <v>一般</v>
          </cell>
          <cell r="AK413" t="e">
            <v>#REF!</v>
          </cell>
          <cell r="BI413">
            <v>2</v>
          </cell>
          <cell r="BT413">
            <v>0.25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 t="e">
            <v>#REF!</v>
          </cell>
          <cell r="EL413" t="e">
            <v>#REF!</v>
          </cell>
          <cell r="EM413" t="e">
            <v>#REF!</v>
          </cell>
          <cell r="EO413">
            <v>0</v>
          </cell>
          <cell r="EP413">
            <v>0</v>
          </cell>
          <cell r="EQ413">
            <v>0</v>
          </cell>
          <cell r="FA413">
            <v>0</v>
          </cell>
          <cell r="FB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1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O413">
            <v>0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0</v>
          </cell>
          <cell r="FV413">
            <v>0</v>
          </cell>
          <cell r="FW413">
            <v>0</v>
          </cell>
          <cell r="FX413" t="e">
            <v>#REF!</v>
          </cell>
          <cell r="FZ413">
            <v>1</v>
          </cell>
          <cell r="GB413">
            <v>1</v>
          </cell>
          <cell r="GC413">
            <v>0</v>
          </cell>
          <cell r="GD413">
            <v>0</v>
          </cell>
          <cell r="GE413">
            <v>0</v>
          </cell>
          <cell r="GF413">
            <v>1</v>
          </cell>
          <cell r="GG413" t="e">
            <v>#REF!</v>
          </cell>
          <cell r="GH413" t="e">
            <v>#REF!</v>
          </cell>
          <cell r="GI413">
            <v>0</v>
          </cell>
          <cell r="GJ413">
            <v>0</v>
          </cell>
          <cell r="GK413">
            <v>0</v>
          </cell>
          <cell r="GL413">
            <v>0</v>
          </cell>
          <cell r="GM413" t="e">
            <v>#REF!</v>
          </cell>
          <cell r="GN413">
            <v>0</v>
          </cell>
          <cell r="GO413">
            <v>0</v>
          </cell>
          <cell r="GP413">
            <v>0</v>
          </cell>
        </row>
        <row r="414">
          <cell r="Y414" t="str">
            <v>二次</v>
          </cell>
          <cell r="Z414" t="str">
            <v>一般</v>
          </cell>
          <cell r="AA414" t="str">
            <v>一般</v>
          </cell>
          <cell r="AK414" t="e">
            <v>#REF!</v>
          </cell>
          <cell r="BI414">
            <v>1</v>
          </cell>
          <cell r="BT414">
            <v>0.27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1</v>
          </cell>
          <cell r="EJ414">
            <v>1</v>
          </cell>
          <cell r="EK414" t="e">
            <v>#REF!</v>
          </cell>
          <cell r="EL414" t="e">
            <v>#REF!</v>
          </cell>
          <cell r="EM414" t="e">
            <v>#REF!</v>
          </cell>
          <cell r="EO414">
            <v>0</v>
          </cell>
          <cell r="EP414">
            <v>0</v>
          </cell>
          <cell r="EQ414">
            <v>0</v>
          </cell>
          <cell r="FA414">
            <v>0</v>
          </cell>
          <cell r="FB414">
            <v>0</v>
          </cell>
          <cell r="FD414">
            <v>0</v>
          </cell>
          <cell r="FE414">
            <v>1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O414">
            <v>0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0</v>
          </cell>
          <cell r="FW414">
            <v>0</v>
          </cell>
          <cell r="FX414" t="e">
            <v>#REF!</v>
          </cell>
          <cell r="FZ414">
            <v>1</v>
          </cell>
          <cell r="GB414">
            <v>1</v>
          </cell>
          <cell r="GC414">
            <v>1</v>
          </cell>
          <cell r="GD414">
            <v>0</v>
          </cell>
          <cell r="GE414">
            <v>0</v>
          </cell>
          <cell r="GF414">
            <v>1</v>
          </cell>
          <cell r="GG414" t="e">
            <v>#REF!</v>
          </cell>
          <cell r="GH414" t="e">
            <v>#REF!</v>
          </cell>
          <cell r="GI414">
            <v>0</v>
          </cell>
          <cell r="GJ414">
            <v>0</v>
          </cell>
          <cell r="GK414">
            <v>0</v>
          </cell>
          <cell r="GL414">
            <v>0</v>
          </cell>
          <cell r="GM414" t="e">
            <v>#REF!</v>
          </cell>
          <cell r="GN414">
            <v>0</v>
          </cell>
          <cell r="GO414">
            <v>0</v>
          </cell>
          <cell r="GP414">
            <v>0</v>
          </cell>
        </row>
        <row r="415">
          <cell r="Y415" t="str">
            <v>二次</v>
          </cell>
          <cell r="Z415" t="str">
            <v>一般</v>
          </cell>
          <cell r="AA415" t="str">
            <v>一般</v>
          </cell>
          <cell r="AK415" t="e">
            <v>#REF!</v>
          </cell>
          <cell r="BI415">
            <v>2</v>
          </cell>
          <cell r="BT415">
            <v>0.25</v>
          </cell>
          <cell r="DZ415">
            <v>1</v>
          </cell>
          <cell r="EA415">
            <v>0</v>
          </cell>
          <cell r="EB415">
            <v>1</v>
          </cell>
          <cell r="EC415">
            <v>0</v>
          </cell>
          <cell r="ED415">
            <v>0</v>
          </cell>
          <cell r="EF415">
            <v>0</v>
          </cell>
          <cell r="EG415">
            <v>1</v>
          </cell>
          <cell r="EH415">
            <v>0</v>
          </cell>
          <cell r="EI415">
            <v>0</v>
          </cell>
          <cell r="EJ415">
            <v>0</v>
          </cell>
          <cell r="EK415" t="e">
            <v>#REF!</v>
          </cell>
          <cell r="EL415" t="e">
            <v>#REF!</v>
          </cell>
          <cell r="EM415" t="e">
            <v>#REF!</v>
          </cell>
          <cell r="EO415">
            <v>0</v>
          </cell>
          <cell r="EP415">
            <v>0</v>
          </cell>
          <cell r="EQ415">
            <v>0</v>
          </cell>
          <cell r="FA415">
            <v>1</v>
          </cell>
          <cell r="FB415">
            <v>0</v>
          </cell>
          <cell r="FD415">
            <v>0</v>
          </cell>
          <cell r="FE415">
            <v>0</v>
          </cell>
          <cell r="FF415">
            <v>1</v>
          </cell>
          <cell r="FG415">
            <v>0</v>
          </cell>
          <cell r="FH415">
            <v>1</v>
          </cell>
          <cell r="FI415">
            <v>1</v>
          </cell>
          <cell r="FJ415">
            <v>0</v>
          </cell>
          <cell r="FK415">
            <v>0</v>
          </cell>
          <cell r="FL415">
            <v>0</v>
          </cell>
          <cell r="FO415">
            <v>0</v>
          </cell>
          <cell r="FQ415">
            <v>0</v>
          </cell>
          <cell r="FR415">
            <v>0</v>
          </cell>
          <cell r="FS415">
            <v>0</v>
          </cell>
          <cell r="FT415">
            <v>0</v>
          </cell>
          <cell r="FU415">
            <v>0</v>
          </cell>
          <cell r="FV415">
            <v>0</v>
          </cell>
          <cell r="FW415">
            <v>0</v>
          </cell>
          <cell r="FX415" t="e">
            <v>#REF!</v>
          </cell>
          <cell r="FZ415">
            <v>0</v>
          </cell>
          <cell r="GB415">
            <v>0</v>
          </cell>
          <cell r="GC415">
            <v>0</v>
          </cell>
          <cell r="GD415">
            <v>0</v>
          </cell>
          <cell r="GE415">
            <v>0</v>
          </cell>
          <cell r="GF415">
            <v>1</v>
          </cell>
          <cell r="GG415" t="e">
            <v>#REF!</v>
          </cell>
          <cell r="GH415" t="e">
            <v>#REF!</v>
          </cell>
          <cell r="GI415">
            <v>0</v>
          </cell>
          <cell r="GJ415">
            <v>0</v>
          </cell>
          <cell r="GK415">
            <v>0</v>
          </cell>
          <cell r="GL415">
            <v>0</v>
          </cell>
          <cell r="GM415" t="e">
            <v>#REF!</v>
          </cell>
          <cell r="GN415">
            <v>0</v>
          </cell>
          <cell r="GO415">
            <v>0</v>
          </cell>
          <cell r="GP415">
            <v>0</v>
          </cell>
        </row>
        <row r="416">
          <cell r="Y416" t="str">
            <v>二次</v>
          </cell>
          <cell r="Z416" t="str">
            <v>一般</v>
          </cell>
          <cell r="AA416" t="str">
            <v>一般</v>
          </cell>
          <cell r="AK416" t="e">
            <v>#REF!</v>
          </cell>
          <cell r="BI416">
            <v>2</v>
          </cell>
          <cell r="BT416">
            <v>0.25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 t="e">
            <v>#REF!</v>
          </cell>
          <cell r="EL416" t="e">
            <v>#REF!</v>
          </cell>
          <cell r="EM416" t="e">
            <v>#REF!</v>
          </cell>
          <cell r="EO416">
            <v>0</v>
          </cell>
          <cell r="EP416">
            <v>0</v>
          </cell>
          <cell r="EQ416">
            <v>0</v>
          </cell>
          <cell r="FA416">
            <v>0</v>
          </cell>
          <cell r="FB416">
            <v>0</v>
          </cell>
          <cell r="FD416">
            <v>0</v>
          </cell>
          <cell r="FE416">
            <v>1</v>
          </cell>
          <cell r="FF416">
            <v>0</v>
          </cell>
          <cell r="FG416">
            <v>0</v>
          </cell>
          <cell r="FH416">
            <v>1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O416">
            <v>0</v>
          </cell>
          <cell r="FQ416">
            <v>0</v>
          </cell>
          <cell r="FR416">
            <v>0</v>
          </cell>
          <cell r="FS416">
            <v>0</v>
          </cell>
          <cell r="FT416">
            <v>0</v>
          </cell>
          <cell r="FU416">
            <v>0</v>
          </cell>
          <cell r="FV416">
            <v>0</v>
          </cell>
          <cell r="FW416">
            <v>0</v>
          </cell>
          <cell r="FX416" t="e">
            <v>#REF!</v>
          </cell>
          <cell r="FZ416">
            <v>0</v>
          </cell>
          <cell r="GB416">
            <v>0</v>
          </cell>
          <cell r="GC416">
            <v>0</v>
          </cell>
          <cell r="GD416">
            <v>0</v>
          </cell>
          <cell r="GE416">
            <v>0</v>
          </cell>
          <cell r="GF416">
            <v>1</v>
          </cell>
          <cell r="GG416" t="e">
            <v>#REF!</v>
          </cell>
          <cell r="GH416" t="e">
            <v>#REF!</v>
          </cell>
          <cell r="GI416">
            <v>0</v>
          </cell>
          <cell r="GJ416">
            <v>0</v>
          </cell>
          <cell r="GK416">
            <v>0</v>
          </cell>
          <cell r="GL416">
            <v>0</v>
          </cell>
          <cell r="GM416" t="e">
            <v>#REF!</v>
          </cell>
          <cell r="GN416">
            <v>0</v>
          </cell>
          <cell r="GO416">
            <v>0</v>
          </cell>
          <cell r="GP416">
            <v>0</v>
          </cell>
        </row>
        <row r="417">
          <cell r="Y417" t="str">
            <v>二次</v>
          </cell>
          <cell r="Z417" t="str">
            <v>一般</v>
          </cell>
          <cell r="AA417" t="str">
            <v>一般</v>
          </cell>
          <cell r="AK417" t="e">
            <v>#REF!</v>
          </cell>
          <cell r="BI417">
            <v>2</v>
          </cell>
          <cell r="BT417">
            <v>0.28000000000000003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 t="e">
            <v>#REF!</v>
          </cell>
          <cell r="EL417" t="e">
            <v>#REF!</v>
          </cell>
          <cell r="EM417" t="e">
            <v>#REF!</v>
          </cell>
          <cell r="EO417">
            <v>0</v>
          </cell>
          <cell r="EP417">
            <v>0</v>
          </cell>
          <cell r="EQ417">
            <v>0</v>
          </cell>
          <cell r="FA417">
            <v>0</v>
          </cell>
          <cell r="FB417">
            <v>0</v>
          </cell>
          <cell r="FD417">
            <v>0</v>
          </cell>
          <cell r="FE417">
            <v>1</v>
          </cell>
          <cell r="FF417">
            <v>0</v>
          </cell>
          <cell r="FG417">
            <v>0</v>
          </cell>
          <cell r="FH417">
            <v>1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O417">
            <v>0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0</v>
          </cell>
          <cell r="FV417">
            <v>0</v>
          </cell>
          <cell r="FW417">
            <v>0</v>
          </cell>
          <cell r="FX417" t="e">
            <v>#REF!</v>
          </cell>
          <cell r="FZ417">
            <v>1</v>
          </cell>
          <cell r="GB417">
            <v>1</v>
          </cell>
          <cell r="GC417">
            <v>0</v>
          </cell>
          <cell r="GD417">
            <v>0</v>
          </cell>
          <cell r="GE417">
            <v>0</v>
          </cell>
          <cell r="GF417">
            <v>1</v>
          </cell>
          <cell r="GG417" t="e">
            <v>#REF!</v>
          </cell>
          <cell r="GH417" t="e">
            <v>#REF!</v>
          </cell>
          <cell r="GI417">
            <v>0</v>
          </cell>
          <cell r="GJ417">
            <v>0</v>
          </cell>
          <cell r="GK417">
            <v>0</v>
          </cell>
          <cell r="GL417">
            <v>0</v>
          </cell>
          <cell r="GM417" t="e">
            <v>#REF!</v>
          </cell>
          <cell r="GN417">
            <v>0</v>
          </cell>
          <cell r="GO417">
            <v>0</v>
          </cell>
          <cell r="GP417">
            <v>0</v>
          </cell>
        </row>
        <row r="418">
          <cell r="Y418" t="str">
            <v>二次</v>
          </cell>
          <cell r="Z418" t="str">
            <v>一般</v>
          </cell>
          <cell r="AA418" t="str">
            <v>一般</v>
          </cell>
          <cell r="AK418" t="e">
            <v>#REF!</v>
          </cell>
          <cell r="BI418">
            <v>2</v>
          </cell>
          <cell r="BT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 t="e">
            <v>#REF!</v>
          </cell>
          <cell r="EL418" t="e">
            <v>#REF!</v>
          </cell>
          <cell r="EM418" t="e">
            <v>#REF!</v>
          </cell>
          <cell r="EO418">
            <v>0</v>
          </cell>
          <cell r="EP418">
            <v>0</v>
          </cell>
          <cell r="EQ418">
            <v>0</v>
          </cell>
          <cell r="FA418">
            <v>0</v>
          </cell>
          <cell r="FB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1</v>
          </cell>
          <cell r="FI418">
            <v>0</v>
          </cell>
          <cell r="FJ418">
            <v>0</v>
          </cell>
          <cell r="FK418">
            <v>0</v>
          </cell>
          <cell r="FL418">
            <v>1</v>
          </cell>
          <cell r="FO418">
            <v>0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0</v>
          </cell>
          <cell r="FW418">
            <v>0</v>
          </cell>
          <cell r="FX418" t="e">
            <v>#REF!</v>
          </cell>
          <cell r="FZ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 t="e">
            <v>#REF!</v>
          </cell>
          <cell r="GH418" t="e">
            <v>#REF!</v>
          </cell>
          <cell r="GI418">
            <v>0</v>
          </cell>
          <cell r="GJ418">
            <v>0</v>
          </cell>
          <cell r="GK418">
            <v>0</v>
          </cell>
          <cell r="GL418">
            <v>0</v>
          </cell>
          <cell r="GM418" t="e">
            <v>#REF!</v>
          </cell>
          <cell r="GN418">
            <v>0</v>
          </cell>
          <cell r="GO418">
            <v>0</v>
          </cell>
          <cell r="GP418">
            <v>0</v>
          </cell>
        </row>
        <row r="419">
          <cell r="Y419" t="str">
            <v>耐震</v>
          </cell>
          <cell r="Z419" t="str">
            <v>一般</v>
          </cell>
          <cell r="AA419" t="str">
            <v>一般</v>
          </cell>
          <cell r="AK419" t="e">
            <v>#REF!</v>
          </cell>
          <cell r="BT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 t="e">
            <v>#REF!</v>
          </cell>
          <cell r="EL419" t="e">
            <v>#REF!</v>
          </cell>
          <cell r="EM419" t="e">
            <v>#REF!</v>
          </cell>
          <cell r="EO419">
            <v>0</v>
          </cell>
          <cell r="EP419">
            <v>0</v>
          </cell>
          <cell r="EQ419">
            <v>0</v>
          </cell>
          <cell r="FA419">
            <v>0</v>
          </cell>
          <cell r="FB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O419">
            <v>0</v>
          </cell>
          <cell r="FQ419">
            <v>0</v>
          </cell>
          <cell r="FR419">
            <v>0</v>
          </cell>
          <cell r="FS419">
            <v>0</v>
          </cell>
          <cell r="FT419">
            <v>1</v>
          </cell>
          <cell r="FU419">
            <v>0</v>
          </cell>
          <cell r="FV419">
            <v>0</v>
          </cell>
          <cell r="FW419">
            <v>0</v>
          </cell>
          <cell r="FX419" t="e">
            <v>#REF!</v>
          </cell>
          <cell r="FZ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 t="e">
            <v>#REF!</v>
          </cell>
          <cell r="GH419" t="e">
            <v>#REF!</v>
          </cell>
          <cell r="GI419">
            <v>0</v>
          </cell>
          <cell r="GJ419">
            <v>0</v>
          </cell>
          <cell r="GK419">
            <v>0</v>
          </cell>
          <cell r="GL419">
            <v>0</v>
          </cell>
          <cell r="GM419" t="e">
            <v>#REF!</v>
          </cell>
          <cell r="GN419">
            <v>0</v>
          </cell>
          <cell r="GO419">
            <v>0</v>
          </cell>
          <cell r="GP419">
            <v>0</v>
          </cell>
        </row>
        <row r="420">
          <cell r="Y420" t="str">
            <v>耐震</v>
          </cell>
          <cell r="Z420" t="str">
            <v>一般</v>
          </cell>
          <cell r="AA420" t="str">
            <v>一般</v>
          </cell>
          <cell r="AK420" t="e">
            <v>#REF!</v>
          </cell>
          <cell r="BT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 t="e">
            <v>#REF!</v>
          </cell>
          <cell r="EL420" t="e">
            <v>#REF!</v>
          </cell>
          <cell r="EM420" t="e">
            <v>#REF!</v>
          </cell>
          <cell r="EO420">
            <v>0</v>
          </cell>
          <cell r="EP420">
            <v>0</v>
          </cell>
          <cell r="EQ420">
            <v>0</v>
          </cell>
          <cell r="FA420">
            <v>0</v>
          </cell>
          <cell r="FB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O420">
            <v>0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 t="e">
            <v>#REF!</v>
          </cell>
          <cell r="FZ420">
            <v>0</v>
          </cell>
          <cell r="GB420">
            <v>0</v>
          </cell>
          <cell r="GC420">
            <v>0</v>
          </cell>
          <cell r="GD420">
            <v>0</v>
          </cell>
          <cell r="GE420">
            <v>0</v>
          </cell>
          <cell r="GF420">
            <v>0</v>
          </cell>
          <cell r="GG420" t="e">
            <v>#REF!</v>
          </cell>
          <cell r="GH420" t="e">
            <v>#REF!</v>
          </cell>
          <cell r="GI420">
            <v>0</v>
          </cell>
          <cell r="GJ420">
            <v>0</v>
          </cell>
          <cell r="GK420">
            <v>0</v>
          </cell>
          <cell r="GL420">
            <v>0</v>
          </cell>
          <cell r="GM420" t="e">
            <v>#REF!</v>
          </cell>
          <cell r="GN420">
            <v>0</v>
          </cell>
          <cell r="GO420">
            <v>0</v>
          </cell>
          <cell r="GP420">
            <v>0</v>
          </cell>
        </row>
        <row r="421">
          <cell r="Y421" t="str">
            <v>耐震</v>
          </cell>
          <cell r="Z421" t="str">
            <v>一般</v>
          </cell>
          <cell r="AA421" t="str">
            <v>一般</v>
          </cell>
          <cell r="AK421" t="e">
            <v>#REF!</v>
          </cell>
          <cell r="BT421">
            <v>0</v>
          </cell>
          <cell r="DZ421">
            <v>0</v>
          </cell>
          <cell r="EA421">
            <v>0</v>
          </cell>
          <cell r="EB421">
            <v>0</v>
          </cell>
          <cell r="EC421">
            <v>0</v>
          </cell>
          <cell r="ED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 t="e">
            <v>#REF!</v>
          </cell>
          <cell r="EL421" t="e">
            <v>#REF!</v>
          </cell>
          <cell r="EM421" t="e">
            <v>#REF!</v>
          </cell>
          <cell r="EO421">
            <v>0</v>
          </cell>
          <cell r="EP421">
            <v>0</v>
          </cell>
          <cell r="EQ421">
            <v>0</v>
          </cell>
          <cell r="FA421">
            <v>0</v>
          </cell>
          <cell r="FB421">
            <v>0</v>
          </cell>
          <cell r="FD421">
            <v>0</v>
          </cell>
          <cell r="FE421">
            <v>0</v>
          </cell>
          <cell r="FF421">
            <v>0</v>
          </cell>
          <cell r="FG421">
            <v>0</v>
          </cell>
          <cell r="FH421">
            <v>0</v>
          </cell>
          <cell r="FI421">
            <v>0</v>
          </cell>
          <cell r="FJ421">
            <v>0</v>
          </cell>
          <cell r="FK421">
            <v>0</v>
          </cell>
          <cell r="FL421">
            <v>0</v>
          </cell>
          <cell r="FO421">
            <v>0</v>
          </cell>
          <cell r="FQ421">
            <v>0</v>
          </cell>
          <cell r="FR421">
            <v>0</v>
          </cell>
          <cell r="FS421">
            <v>0</v>
          </cell>
          <cell r="FT421">
            <v>0</v>
          </cell>
          <cell r="FU421">
            <v>0</v>
          </cell>
          <cell r="FV421">
            <v>0</v>
          </cell>
          <cell r="FW421">
            <v>0</v>
          </cell>
          <cell r="FX421" t="e">
            <v>#REF!</v>
          </cell>
          <cell r="FZ421">
            <v>0</v>
          </cell>
          <cell r="GB421">
            <v>0</v>
          </cell>
          <cell r="GC421">
            <v>0</v>
          </cell>
          <cell r="GD421">
            <v>0</v>
          </cell>
          <cell r="GE421">
            <v>0</v>
          </cell>
          <cell r="GF421">
            <v>0</v>
          </cell>
          <cell r="GG421" t="e">
            <v>#REF!</v>
          </cell>
          <cell r="GH421" t="e">
            <v>#REF!</v>
          </cell>
          <cell r="GI421">
            <v>0</v>
          </cell>
          <cell r="GJ421">
            <v>0</v>
          </cell>
          <cell r="GK421">
            <v>0</v>
          </cell>
          <cell r="GL421">
            <v>0</v>
          </cell>
          <cell r="GM421" t="e">
            <v>#REF!</v>
          </cell>
          <cell r="GN421">
            <v>0</v>
          </cell>
          <cell r="GO421">
            <v>0</v>
          </cell>
          <cell r="GP421">
            <v>0</v>
          </cell>
        </row>
        <row r="422">
          <cell r="Y422" t="str">
            <v>耐震</v>
          </cell>
          <cell r="Z422" t="str">
            <v>一般</v>
          </cell>
          <cell r="AA422" t="str">
            <v>一般</v>
          </cell>
          <cell r="AK422" t="e">
            <v>#REF!</v>
          </cell>
          <cell r="BT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 t="e">
            <v>#REF!</v>
          </cell>
          <cell r="EL422" t="e">
            <v>#REF!</v>
          </cell>
          <cell r="EM422" t="e">
            <v>#REF!</v>
          </cell>
          <cell r="EO422">
            <v>0</v>
          </cell>
          <cell r="EP422">
            <v>0</v>
          </cell>
          <cell r="EQ422">
            <v>0</v>
          </cell>
          <cell r="FA422">
            <v>0</v>
          </cell>
          <cell r="FB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O422">
            <v>0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0</v>
          </cell>
          <cell r="FW422">
            <v>0</v>
          </cell>
          <cell r="FX422" t="e">
            <v>#REF!</v>
          </cell>
          <cell r="FZ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 t="e">
            <v>#REF!</v>
          </cell>
          <cell r="GH422" t="e">
            <v>#REF!</v>
          </cell>
          <cell r="GI422">
            <v>0</v>
          </cell>
          <cell r="GJ422">
            <v>0</v>
          </cell>
          <cell r="GK422">
            <v>0</v>
          </cell>
          <cell r="GL422">
            <v>0</v>
          </cell>
          <cell r="GM422" t="e">
            <v>#REF!</v>
          </cell>
          <cell r="GN422">
            <v>0</v>
          </cell>
          <cell r="GO422">
            <v>0</v>
          </cell>
          <cell r="GP422">
            <v>0</v>
          </cell>
        </row>
        <row r="423">
          <cell r="Y423" t="str">
            <v>耐震</v>
          </cell>
          <cell r="Z423" t="str">
            <v>一般</v>
          </cell>
          <cell r="AA423" t="str">
            <v>一般</v>
          </cell>
          <cell r="AK423" t="e">
            <v>#REF!</v>
          </cell>
          <cell r="BT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 t="e">
            <v>#REF!</v>
          </cell>
          <cell r="EL423" t="e">
            <v>#REF!</v>
          </cell>
          <cell r="EM423" t="e">
            <v>#REF!</v>
          </cell>
          <cell r="EO423">
            <v>0</v>
          </cell>
          <cell r="EP423">
            <v>0</v>
          </cell>
          <cell r="EQ423">
            <v>0</v>
          </cell>
          <cell r="FA423">
            <v>0</v>
          </cell>
          <cell r="FB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O423">
            <v>0</v>
          </cell>
          <cell r="FQ423">
            <v>0</v>
          </cell>
          <cell r="FR423">
            <v>0</v>
          </cell>
          <cell r="FS423">
            <v>0</v>
          </cell>
          <cell r="FT423">
            <v>1</v>
          </cell>
          <cell r="FU423">
            <v>0</v>
          </cell>
          <cell r="FV423">
            <v>0</v>
          </cell>
          <cell r="FW423">
            <v>0</v>
          </cell>
          <cell r="FX423" t="e">
            <v>#REF!</v>
          </cell>
          <cell r="FZ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 t="e">
            <v>#REF!</v>
          </cell>
          <cell r="GH423" t="e">
            <v>#REF!</v>
          </cell>
          <cell r="GI423">
            <v>0</v>
          </cell>
          <cell r="GJ423">
            <v>0</v>
          </cell>
          <cell r="GK423">
            <v>0</v>
          </cell>
          <cell r="GL423">
            <v>0</v>
          </cell>
          <cell r="GM423" t="e">
            <v>#REF!</v>
          </cell>
          <cell r="GN423">
            <v>0</v>
          </cell>
          <cell r="GO423">
            <v>0</v>
          </cell>
          <cell r="GP423">
            <v>0</v>
          </cell>
        </row>
        <row r="424">
          <cell r="Y424" t="str">
            <v>耐震</v>
          </cell>
          <cell r="Z424" t="str">
            <v>一般</v>
          </cell>
          <cell r="AA424" t="str">
            <v>一般</v>
          </cell>
          <cell r="AK424" t="e">
            <v>#REF!</v>
          </cell>
          <cell r="BT424">
            <v>0</v>
          </cell>
          <cell r="DZ424">
            <v>0</v>
          </cell>
          <cell r="EA424">
            <v>0</v>
          </cell>
          <cell r="EB424">
            <v>0</v>
          </cell>
          <cell r="EC424">
            <v>0</v>
          </cell>
          <cell r="ED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 t="e">
            <v>#REF!</v>
          </cell>
          <cell r="EL424" t="e">
            <v>#REF!</v>
          </cell>
          <cell r="EM424" t="e">
            <v>#REF!</v>
          </cell>
          <cell r="EO424">
            <v>0</v>
          </cell>
          <cell r="EP424">
            <v>0</v>
          </cell>
          <cell r="EQ424">
            <v>0</v>
          </cell>
          <cell r="FA424">
            <v>0</v>
          </cell>
          <cell r="FB424">
            <v>0</v>
          </cell>
          <cell r="FD424">
            <v>0</v>
          </cell>
          <cell r="FE424">
            <v>0</v>
          </cell>
          <cell r="FF424">
            <v>0</v>
          </cell>
          <cell r="FG424">
            <v>0</v>
          </cell>
          <cell r="FH424">
            <v>0</v>
          </cell>
          <cell r="FI424">
            <v>0</v>
          </cell>
          <cell r="FJ424">
            <v>0</v>
          </cell>
          <cell r="FK424">
            <v>0</v>
          </cell>
          <cell r="FL424">
            <v>0</v>
          </cell>
          <cell r="FO424">
            <v>0</v>
          </cell>
          <cell r="FQ424">
            <v>0</v>
          </cell>
          <cell r="FR424">
            <v>0</v>
          </cell>
          <cell r="FS424">
            <v>0</v>
          </cell>
          <cell r="FT424">
            <v>0</v>
          </cell>
          <cell r="FU424">
            <v>0</v>
          </cell>
          <cell r="FV424">
            <v>0</v>
          </cell>
          <cell r="FW424">
            <v>0</v>
          </cell>
          <cell r="FX424" t="e">
            <v>#REF!</v>
          </cell>
          <cell r="FZ424">
            <v>0</v>
          </cell>
          <cell r="GB424">
            <v>0</v>
          </cell>
          <cell r="GC424">
            <v>0</v>
          </cell>
          <cell r="GD424">
            <v>0</v>
          </cell>
          <cell r="GE424">
            <v>0</v>
          </cell>
          <cell r="GF424">
            <v>0</v>
          </cell>
          <cell r="GG424" t="e">
            <v>#REF!</v>
          </cell>
          <cell r="GH424" t="e">
            <v>#REF!</v>
          </cell>
          <cell r="GI424">
            <v>0</v>
          </cell>
          <cell r="GJ424">
            <v>0</v>
          </cell>
          <cell r="GK424">
            <v>0</v>
          </cell>
          <cell r="GL424">
            <v>0</v>
          </cell>
          <cell r="GM424" t="e">
            <v>#REF!</v>
          </cell>
          <cell r="GN424">
            <v>0</v>
          </cell>
          <cell r="GO424">
            <v>0</v>
          </cell>
          <cell r="GP424">
            <v>0</v>
          </cell>
        </row>
        <row r="425">
          <cell r="Y425" t="str">
            <v>耐震</v>
          </cell>
          <cell r="Z425" t="str">
            <v>一般</v>
          </cell>
          <cell r="AA425" t="str">
            <v>一般</v>
          </cell>
          <cell r="AK425" t="e">
            <v>#REF!</v>
          </cell>
          <cell r="BT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 t="e">
            <v>#REF!</v>
          </cell>
          <cell r="EL425" t="e">
            <v>#REF!</v>
          </cell>
          <cell r="EM425" t="e">
            <v>#REF!</v>
          </cell>
          <cell r="EO425">
            <v>0</v>
          </cell>
          <cell r="EP425">
            <v>0</v>
          </cell>
          <cell r="EQ425">
            <v>0</v>
          </cell>
          <cell r="FA425">
            <v>0</v>
          </cell>
          <cell r="FB425">
            <v>0</v>
          </cell>
          <cell r="FD425">
            <v>0</v>
          </cell>
          <cell r="FE425">
            <v>0</v>
          </cell>
          <cell r="FF425">
            <v>0</v>
          </cell>
          <cell r="FG425">
            <v>0</v>
          </cell>
          <cell r="FH425">
            <v>0</v>
          </cell>
          <cell r="FI425">
            <v>0</v>
          </cell>
          <cell r="FJ425">
            <v>0</v>
          </cell>
          <cell r="FK425">
            <v>0</v>
          </cell>
          <cell r="FL425">
            <v>0</v>
          </cell>
          <cell r="FO425">
            <v>0</v>
          </cell>
          <cell r="FQ425">
            <v>0</v>
          </cell>
          <cell r="FR425">
            <v>0</v>
          </cell>
          <cell r="FS425">
            <v>0</v>
          </cell>
          <cell r="FT425">
            <v>0</v>
          </cell>
          <cell r="FU425">
            <v>0</v>
          </cell>
          <cell r="FV425">
            <v>0</v>
          </cell>
          <cell r="FW425">
            <v>0</v>
          </cell>
          <cell r="FX425" t="e">
            <v>#REF!</v>
          </cell>
          <cell r="FZ425">
            <v>0</v>
          </cell>
          <cell r="GB425">
            <v>0</v>
          </cell>
          <cell r="GC425">
            <v>0</v>
          </cell>
          <cell r="GD425">
            <v>0</v>
          </cell>
          <cell r="GE425">
            <v>0</v>
          </cell>
          <cell r="GF425">
            <v>0</v>
          </cell>
          <cell r="GG425" t="e">
            <v>#REF!</v>
          </cell>
          <cell r="GH425" t="e">
            <v>#REF!</v>
          </cell>
          <cell r="GI425">
            <v>0</v>
          </cell>
          <cell r="GJ425">
            <v>0</v>
          </cell>
          <cell r="GK425">
            <v>0</v>
          </cell>
          <cell r="GL425">
            <v>0</v>
          </cell>
          <cell r="GM425" t="e">
            <v>#REF!</v>
          </cell>
          <cell r="GN425">
            <v>0</v>
          </cell>
          <cell r="GO425">
            <v>0</v>
          </cell>
          <cell r="GP425">
            <v>0</v>
          </cell>
        </row>
        <row r="426">
          <cell r="Y426" t="str">
            <v>二次</v>
          </cell>
          <cell r="Z426" t="str">
            <v>一般</v>
          </cell>
          <cell r="AA426" t="str">
            <v>一般</v>
          </cell>
          <cell r="AK426" t="e">
            <v>#REF!</v>
          </cell>
          <cell r="BT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 t="e">
            <v>#REF!</v>
          </cell>
          <cell r="EL426" t="e">
            <v>#REF!</v>
          </cell>
          <cell r="EM426" t="e">
            <v>#REF!</v>
          </cell>
          <cell r="EO426">
            <v>0</v>
          </cell>
          <cell r="EP426">
            <v>0</v>
          </cell>
          <cell r="EQ426">
            <v>0</v>
          </cell>
          <cell r="FA426">
            <v>0</v>
          </cell>
          <cell r="FB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O426">
            <v>1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0</v>
          </cell>
          <cell r="FW426">
            <v>0</v>
          </cell>
          <cell r="FX426" t="e">
            <v>#REF!</v>
          </cell>
          <cell r="FZ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 t="e">
            <v>#REF!</v>
          </cell>
          <cell r="GH426" t="e">
            <v>#REF!</v>
          </cell>
          <cell r="GI426">
            <v>0</v>
          </cell>
          <cell r="GJ426">
            <v>0</v>
          </cell>
          <cell r="GK426">
            <v>0</v>
          </cell>
          <cell r="GL426">
            <v>0</v>
          </cell>
          <cell r="GM426" t="e">
            <v>#REF!</v>
          </cell>
          <cell r="GN426">
            <v>0</v>
          </cell>
          <cell r="GO426">
            <v>0</v>
          </cell>
          <cell r="GP426">
            <v>0</v>
          </cell>
        </row>
        <row r="427">
          <cell r="Y427" t="str">
            <v>沿環従来</v>
          </cell>
          <cell r="Z427" t="str">
            <v>一般</v>
          </cell>
          <cell r="AA427" t="str">
            <v>一般</v>
          </cell>
          <cell r="AK427" t="e">
            <v>#REF!</v>
          </cell>
          <cell r="BT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 t="e">
            <v>#REF!</v>
          </cell>
          <cell r="EL427" t="e">
            <v>#REF!</v>
          </cell>
          <cell r="EM427" t="e">
            <v>#REF!</v>
          </cell>
          <cell r="EO427">
            <v>0</v>
          </cell>
          <cell r="EP427">
            <v>0</v>
          </cell>
          <cell r="EQ427">
            <v>0</v>
          </cell>
          <cell r="FA427">
            <v>0</v>
          </cell>
          <cell r="FB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O427">
            <v>0</v>
          </cell>
          <cell r="FQ427">
            <v>0</v>
          </cell>
          <cell r="FR427">
            <v>0</v>
          </cell>
          <cell r="FS427">
            <v>0</v>
          </cell>
          <cell r="FT427">
            <v>0</v>
          </cell>
          <cell r="FU427">
            <v>0</v>
          </cell>
          <cell r="FV427">
            <v>0</v>
          </cell>
          <cell r="FW427">
            <v>0</v>
          </cell>
          <cell r="FX427" t="e">
            <v>#REF!</v>
          </cell>
          <cell r="FZ427">
   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>
          </cell>
          <cell r="GF427">
            <v>0</v>
          </cell>
          <cell r="GG427" t="e">
            <v>#REF!</v>
          </cell>
          <cell r="GH427" t="e">
            <v>#REF!</v>
          </cell>
          <cell r="GI427">
            <v>0</v>
          </cell>
          <cell r="GJ427">
            <v>0</v>
          </cell>
          <cell r="GK427">
            <v>0</v>
          </cell>
          <cell r="GL427">
            <v>0</v>
          </cell>
          <cell r="GM427" t="e">
            <v>#REF!</v>
          </cell>
          <cell r="GN427">
            <v>0</v>
          </cell>
          <cell r="GO427">
            <v>0</v>
          </cell>
          <cell r="GP427">
            <v>0</v>
          </cell>
        </row>
        <row r="428">
          <cell r="Y428" t="str">
            <v>B</v>
          </cell>
          <cell r="Z428" t="str">
            <v>高規格</v>
          </cell>
          <cell r="AA428" t="str">
            <v>高規格</v>
          </cell>
          <cell r="AK428" t="e">
            <v>#REF!</v>
          </cell>
          <cell r="BI428">
            <v>2</v>
          </cell>
          <cell r="BT428">
            <v>0</v>
          </cell>
          <cell r="DZ428">
            <v>0</v>
          </cell>
          <cell r="EA428">
            <v>0</v>
          </cell>
          <cell r="EB428">
            <v>0</v>
          </cell>
          <cell r="EC428">
            <v>0</v>
          </cell>
          <cell r="ED428">
            <v>1</v>
          </cell>
          <cell r="EF428">
            <v>0</v>
          </cell>
          <cell r="EG428">
            <v>1</v>
          </cell>
          <cell r="EH428">
            <v>0</v>
          </cell>
          <cell r="EI428">
            <v>1</v>
          </cell>
          <cell r="EJ428">
            <v>0</v>
          </cell>
          <cell r="EK428" t="e">
            <v>#REF!</v>
          </cell>
          <cell r="EL428" t="e">
            <v>#REF!</v>
          </cell>
          <cell r="EM428" t="e">
            <v>#REF!</v>
          </cell>
          <cell r="EO428">
            <v>0</v>
          </cell>
          <cell r="EP428">
            <v>0</v>
          </cell>
          <cell r="EQ428">
            <v>0</v>
          </cell>
          <cell r="FA428">
            <v>0</v>
          </cell>
          <cell r="FB428">
            <v>0</v>
          </cell>
          <cell r="FD428">
            <v>0</v>
          </cell>
          <cell r="FE428">
            <v>1</v>
          </cell>
          <cell r="FF428">
            <v>0</v>
          </cell>
          <cell r="FG428">
            <v>0</v>
          </cell>
          <cell r="FH428">
            <v>0</v>
          </cell>
          <cell r="FI428">
            <v>0</v>
          </cell>
          <cell r="FJ428">
            <v>0</v>
          </cell>
          <cell r="FK428">
            <v>0</v>
          </cell>
          <cell r="FL428">
            <v>0</v>
          </cell>
          <cell r="FO428">
            <v>0</v>
          </cell>
          <cell r="FQ428">
            <v>0</v>
          </cell>
          <cell r="FR428">
            <v>0</v>
          </cell>
          <cell r="FS428">
            <v>0</v>
          </cell>
          <cell r="FT428">
            <v>0</v>
          </cell>
          <cell r="FU428">
            <v>0</v>
          </cell>
          <cell r="FV428">
            <v>0</v>
          </cell>
          <cell r="FW428">
            <v>0</v>
          </cell>
          <cell r="FX428" t="e">
            <v>#REF!</v>
          </cell>
          <cell r="FZ428">
            <v>0</v>
          </cell>
          <cell r="GB428">
            <v>1</v>
          </cell>
          <cell r="GC428">
            <v>0</v>
          </cell>
          <cell r="GD428">
            <v>0</v>
          </cell>
          <cell r="GE428">
            <v>0</v>
          </cell>
          <cell r="GF428">
            <v>0</v>
          </cell>
          <cell r="GG428" t="e">
            <v>#REF!</v>
          </cell>
          <cell r="GH428" t="e">
            <v>#REF!</v>
          </cell>
          <cell r="GI428">
            <v>0</v>
          </cell>
          <cell r="GJ428">
            <v>0</v>
          </cell>
          <cell r="GK428">
            <v>0</v>
          </cell>
          <cell r="GL428">
            <v>0</v>
          </cell>
          <cell r="GM428" t="e">
            <v>#REF!</v>
          </cell>
          <cell r="GN428">
            <v>0</v>
          </cell>
          <cell r="GO428">
            <v>0</v>
          </cell>
          <cell r="GP428">
            <v>0</v>
          </cell>
        </row>
        <row r="429">
          <cell r="Y429" t="str">
            <v>B</v>
          </cell>
          <cell r="Z429" t="str">
            <v>高規格</v>
          </cell>
          <cell r="AA429" t="str">
            <v>高規格</v>
          </cell>
          <cell r="AK429" t="e">
            <v>#REF!</v>
          </cell>
          <cell r="BI429">
            <v>2</v>
          </cell>
          <cell r="BT429">
            <v>0</v>
          </cell>
          <cell r="DZ429">
            <v>0</v>
          </cell>
          <cell r="EA429">
            <v>0</v>
          </cell>
          <cell r="EB429">
            <v>0</v>
          </cell>
          <cell r="EC429">
            <v>0</v>
          </cell>
          <cell r="ED429">
            <v>1</v>
          </cell>
          <cell r="EF429">
            <v>0</v>
          </cell>
          <cell r="EG429">
            <v>1</v>
          </cell>
          <cell r="EH429">
            <v>0</v>
          </cell>
          <cell r="EI429">
            <v>0</v>
          </cell>
          <cell r="EJ429">
            <v>0</v>
          </cell>
          <cell r="EK429" t="e">
            <v>#REF!</v>
          </cell>
          <cell r="EL429" t="e">
            <v>#REF!</v>
          </cell>
          <cell r="EM429" t="e">
            <v>#REF!</v>
          </cell>
          <cell r="EO429">
            <v>0</v>
          </cell>
          <cell r="EP429">
            <v>1</v>
          </cell>
          <cell r="EQ429">
            <v>0</v>
          </cell>
          <cell r="FA429">
            <v>0</v>
          </cell>
          <cell r="FB429">
            <v>0</v>
          </cell>
          <cell r="FD429">
            <v>0</v>
          </cell>
          <cell r="FE429">
            <v>0</v>
          </cell>
          <cell r="FF429">
            <v>0</v>
          </cell>
          <cell r="FG429">
            <v>0</v>
          </cell>
          <cell r="FH429">
            <v>0</v>
          </cell>
          <cell r="FI429">
            <v>0</v>
          </cell>
          <cell r="FJ429">
            <v>0</v>
          </cell>
          <cell r="FK429">
            <v>0</v>
          </cell>
          <cell r="FL429">
            <v>0</v>
          </cell>
          <cell r="FO429">
            <v>0</v>
          </cell>
          <cell r="FQ429">
            <v>0</v>
          </cell>
          <cell r="FR429">
            <v>0</v>
          </cell>
          <cell r="FS429">
            <v>0</v>
          </cell>
          <cell r="FT429">
            <v>0</v>
          </cell>
          <cell r="FU429">
            <v>0</v>
          </cell>
          <cell r="FV429">
            <v>0</v>
          </cell>
          <cell r="FW429">
            <v>0</v>
          </cell>
          <cell r="FX429" t="e">
            <v>#REF!</v>
          </cell>
          <cell r="FZ429">
            <v>0</v>
          </cell>
          <cell r="GB429">
            <v>0</v>
          </cell>
          <cell r="GC429">
            <v>0</v>
          </cell>
          <cell r="GD429">
            <v>0</v>
          </cell>
          <cell r="GE429">
            <v>0</v>
          </cell>
          <cell r="GF429">
            <v>0</v>
          </cell>
          <cell r="GG429" t="e">
            <v>#REF!</v>
          </cell>
          <cell r="GH429" t="e">
            <v>#REF!</v>
          </cell>
          <cell r="GI429">
            <v>0</v>
          </cell>
          <cell r="GJ429">
            <v>0</v>
          </cell>
          <cell r="GK429">
            <v>0</v>
          </cell>
          <cell r="GL429">
            <v>0</v>
          </cell>
          <cell r="GM429" t="e">
            <v>#REF!</v>
          </cell>
          <cell r="GN429">
            <v>0</v>
          </cell>
          <cell r="GO429">
            <v>0</v>
          </cell>
          <cell r="GP429">
            <v>0</v>
          </cell>
        </row>
        <row r="430">
          <cell r="Y430" t="str">
            <v>二次</v>
          </cell>
          <cell r="Z430" t="str">
            <v>一般</v>
          </cell>
          <cell r="AA430" t="str">
            <v>一般</v>
          </cell>
          <cell r="AK430" t="e">
            <v>#REF!</v>
          </cell>
          <cell r="BI430">
            <v>2</v>
          </cell>
          <cell r="BT430">
            <v>0.26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 t="e">
            <v>#REF!</v>
          </cell>
          <cell r="EL430" t="e">
            <v>#REF!</v>
          </cell>
          <cell r="EM430" t="e">
            <v>#REF!</v>
          </cell>
          <cell r="EO430">
            <v>0</v>
          </cell>
          <cell r="EP430">
            <v>0</v>
          </cell>
          <cell r="EQ430">
            <v>0</v>
          </cell>
          <cell r="FA430">
            <v>0</v>
          </cell>
          <cell r="FB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1</v>
          </cell>
          <cell r="FI430">
            <v>0</v>
          </cell>
          <cell r="FJ430">
            <v>1</v>
          </cell>
          <cell r="FK430">
            <v>0</v>
          </cell>
          <cell r="FL430">
            <v>0</v>
          </cell>
          <cell r="FO430">
            <v>0</v>
          </cell>
          <cell r="FQ430">
            <v>1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0</v>
          </cell>
          <cell r="FW430">
            <v>0</v>
          </cell>
          <cell r="FX430" t="e">
            <v>#REF!</v>
          </cell>
          <cell r="FZ430">
            <v>1</v>
          </cell>
          <cell r="GB430">
            <v>1</v>
          </cell>
          <cell r="GC430">
            <v>0</v>
          </cell>
          <cell r="GD430">
            <v>0</v>
          </cell>
          <cell r="GE430">
            <v>0</v>
          </cell>
          <cell r="GF430">
            <v>1</v>
          </cell>
          <cell r="GG430" t="e">
            <v>#REF!</v>
          </cell>
          <cell r="GH430" t="e">
            <v>#REF!</v>
          </cell>
          <cell r="GI430">
            <v>0</v>
          </cell>
          <cell r="GJ430">
            <v>0</v>
          </cell>
          <cell r="GK430">
            <v>0</v>
          </cell>
          <cell r="GL430">
            <v>0</v>
          </cell>
          <cell r="GM430" t="e">
            <v>#REF!</v>
          </cell>
          <cell r="GN430">
            <v>0</v>
          </cell>
          <cell r="GO430">
            <v>0</v>
          </cell>
          <cell r="GP430">
            <v>0</v>
          </cell>
        </row>
        <row r="431">
          <cell r="Y431" t="str">
            <v>二次</v>
          </cell>
          <cell r="Z431" t="str">
            <v>一般</v>
          </cell>
          <cell r="AA431" t="str">
            <v>一般</v>
          </cell>
          <cell r="AK431" t="e">
            <v>#REF!</v>
          </cell>
          <cell r="BI431">
            <v>2</v>
          </cell>
          <cell r="BT431">
            <v>0.28999999999999998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 t="e">
            <v>#REF!</v>
          </cell>
          <cell r="EL431" t="e">
            <v>#REF!</v>
          </cell>
          <cell r="EM431" t="e">
            <v>#REF!</v>
          </cell>
          <cell r="EO431">
            <v>0</v>
          </cell>
          <cell r="EP431">
            <v>0</v>
          </cell>
          <cell r="EQ431">
            <v>0</v>
          </cell>
          <cell r="FA431">
            <v>0</v>
          </cell>
          <cell r="FB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1</v>
          </cell>
          <cell r="FI431">
            <v>0</v>
          </cell>
          <cell r="FJ431">
            <v>1</v>
          </cell>
          <cell r="FK431">
            <v>0</v>
          </cell>
          <cell r="FL431">
            <v>0</v>
          </cell>
          <cell r="FO431">
            <v>0</v>
          </cell>
          <cell r="FQ431">
            <v>1</v>
          </cell>
          <cell r="FR431">
            <v>0</v>
          </cell>
          <cell r="FS431">
            <v>0</v>
          </cell>
          <cell r="FT431">
            <v>0</v>
          </cell>
          <cell r="FU431">
            <v>0</v>
          </cell>
          <cell r="FV431">
            <v>0</v>
          </cell>
          <cell r="FW431">
            <v>0</v>
          </cell>
          <cell r="FX431" t="e">
            <v>#REF!</v>
          </cell>
          <cell r="FZ431">
            <v>1</v>
          </cell>
          <cell r="GB431">
            <v>1</v>
          </cell>
          <cell r="GC431">
            <v>0</v>
          </cell>
          <cell r="GD431">
            <v>0</v>
          </cell>
          <cell r="GE431">
            <v>0</v>
          </cell>
          <cell r="GF431">
            <v>1</v>
          </cell>
          <cell r="GG431" t="e">
            <v>#REF!</v>
          </cell>
          <cell r="GH431" t="e">
            <v>#REF!</v>
          </cell>
          <cell r="GI431">
            <v>0</v>
          </cell>
          <cell r="GJ431">
            <v>0</v>
          </cell>
          <cell r="GK431">
            <v>0</v>
          </cell>
          <cell r="GL431">
            <v>0</v>
          </cell>
          <cell r="GM431" t="e">
            <v>#REF!</v>
          </cell>
          <cell r="GN431">
            <v>0</v>
          </cell>
          <cell r="GO431">
            <v>0</v>
          </cell>
          <cell r="GP431">
            <v>0</v>
          </cell>
        </row>
        <row r="432">
          <cell r="Y432" t="str">
            <v>二次</v>
          </cell>
          <cell r="Z432" t="str">
            <v>一般</v>
          </cell>
          <cell r="AA432" t="str">
            <v>一般</v>
          </cell>
          <cell r="AK432" t="e">
            <v>#REF!</v>
          </cell>
          <cell r="BI432">
            <v>2</v>
          </cell>
          <cell r="BT432">
            <v>0.21</v>
          </cell>
          <cell r="DZ432">
            <v>0</v>
          </cell>
          <cell r="EA432">
            <v>0</v>
          </cell>
          <cell r="EB432">
            <v>0</v>
          </cell>
          <cell r="EC432">
            <v>0</v>
          </cell>
          <cell r="ED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1</v>
          </cell>
          <cell r="EJ432">
            <v>0</v>
          </cell>
          <cell r="EK432" t="e">
            <v>#REF!</v>
          </cell>
          <cell r="EL432" t="e">
            <v>#REF!</v>
          </cell>
          <cell r="EM432" t="e">
            <v>#REF!</v>
          </cell>
          <cell r="EO432">
            <v>0</v>
          </cell>
          <cell r="EP432">
            <v>0</v>
          </cell>
          <cell r="EQ432">
            <v>0</v>
          </cell>
          <cell r="FA432">
            <v>0</v>
          </cell>
          <cell r="FB432">
            <v>0</v>
          </cell>
          <cell r="FD432">
            <v>0</v>
          </cell>
          <cell r="FE432">
            <v>0</v>
          </cell>
          <cell r="FF432">
            <v>0</v>
          </cell>
          <cell r="FG432">
            <v>0</v>
          </cell>
          <cell r="FH432">
            <v>1</v>
          </cell>
          <cell r="FI432">
            <v>0</v>
          </cell>
          <cell r="FJ432">
            <v>0</v>
          </cell>
          <cell r="FK432">
            <v>0</v>
          </cell>
          <cell r="FL432">
            <v>0</v>
          </cell>
          <cell r="FO432">
            <v>0</v>
          </cell>
          <cell r="FQ432">
            <v>0</v>
          </cell>
          <cell r="FR432">
            <v>0</v>
          </cell>
          <cell r="FS432">
            <v>0</v>
          </cell>
          <cell r="FT432">
            <v>0</v>
          </cell>
          <cell r="FU432">
            <v>0</v>
          </cell>
          <cell r="FV432">
            <v>0</v>
          </cell>
          <cell r="FW432">
            <v>0</v>
          </cell>
          <cell r="FX432" t="e">
            <v>#REF!</v>
          </cell>
          <cell r="FZ432">
            <v>1</v>
          </cell>
          <cell r="GB432">
            <v>1</v>
          </cell>
          <cell r="GC432">
            <v>0</v>
          </cell>
          <cell r="GD432">
            <v>0</v>
          </cell>
          <cell r="GE432">
            <v>0</v>
          </cell>
          <cell r="GF432">
            <v>1</v>
          </cell>
          <cell r="GG432" t="e">
            <v>#REF!</v>
          </cell>
          <cell r="GH432" t="e">
            <v>#REF!</v>
          </cell>
          <cell r="GI432">
            <v>0</v>
          </cell>
          <cell r="GJ432">
            <v>0</v>
          </cell>
          <cell r="GK432">
            <v>0</v>
          </cell>
          <cell r="GL432">
            <v>0</v>
          </cell>
          <cell r="GM432" t="e">
            <v>#REF!</v>
          </cell>
          <cell r="GN432">
            <v>0</v>
          </cell>
          <cell r="GO432">
            <v>0</v>
          </cell>
          <cell r="GP432">
            <v>0</v>
          </cell>
        </row>
        <row r="433">
          <cell r="Y433" t="str">
            <v>B</v>
          </cell>
          <cell r="Z433" t="str">
            <v>高規格</v>
          </cell>
          <cell r="AA433" t="str">
            <v>高規格</v>
          </cell>
          <cell r="AK433" t="e">
            <v>#REF!</v>
          </cell>
          <cell r="BI433">
            <v>2</v>
          </cell>
          <cell r="BT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1</v>
          </cell>
          <cell r="EF433">
            <v>0</v>
          </cell>
          <cell r="EG433">
            <v>1</v>
          </cell>
          <cell r="EH433">
            <v>0</v>
          </cell>
          <cell r="EI433">
            <v>1</v>
          </cell>
          <cell r="EJ433">
            <v>0</v>
          </cell>
          <cell r="EK433" t="e">
            <v>#REF!</v>
          </cell>
          <cell r="EL433" t="e">
            <v>#REF!</v>
          </cell>
          <cell r="EM433" t="e">
            <v>#REF!</v>
          </cell>
          <cell r="EO433">
            <v>0</v>
          </cell>
          <cell r="EP433">
            <v>0</v>
          </cell>
          <cell r="EQ433">
            <v>0</v>
          </cell>
          <cell r="FA433">
            <v>0</v>
          </cell>
          <cell r="FB433">
            <v>0</v>
          </cell>
          <cell r="FD433">
            <v>0</v>
          </cell>
          <cell r="FE433">
            <v>1</v>
          </cell>
          <cell r="FF433">
            <v>0</v>
          </cell>
          <cell r="FG433">
            <v>0</v>
          </cell>
          <cell r="FH433">
            <v>0</v>
          </cell>
          <cell r="FI433">
            <v>0</v>
          </cell>
          <cell r="FJ433">
            <v>0</v>
          </cell>
          <cell r="FK433">
            <v>0</v>
          </cell>
          <cell r="FL433">
            <v>0</v>
          </cell>
          <cell r="FO433">
            <v>0</v>
          </cell>
          <cell r="FQ433">
            <v>0</v>
          </cell>
          <cell r="FR433">
            <v>0</v>
          </cell>
          <cell r="FS433">
            <v>0</v>
          </cell>
          <cell r="FT433">
            <v>0</v>
          </cell>
          <cell r="FU433">
            <v>0</v>
          </cell>
          <cell r="FV433">
            <v>0</v>
          </cell>
          <cell r="FW433">
            <v>0</v>
          </cell>
          <cell r="FX433" t="e">
            <v>#REF!</v>
          </cell>
          <cell r="FZ433">
            <v>0</v>
          </cell>
          <cell r="GB433">
            <v>1</v>
          </cell>
          <cell r="GC433">
            <v>0</v>
          </cell>
          <cell r="GD433">
            <v>0</v>
          </cell>
          <cell r="GE433">
            <v>0</v>
          </cell>
          <cell r="GF433">
            <v>0</v>
          </cell>
          <cell r="GG433" t="e">
            <v>#REF!</v>
          </cell>
          <cell r="GH433" t="e">
            <v>#REF!</v>
          </cell>
          <cell r="GI433">
            <v>0</v>
          </cell>
          <cell r="GJ433">
            <v>0</v>
          </cell>
          <cell r="GK433">
            <v>1</v>
          </cell>
          <cell r="GL433">
            <v>0</v>
          </cell>
          <cell r="GM433" t="e">
            <v>#REF!</v>
          </cell>
          <cell r="GN433">
            <v>0</v>
          </cell>
          <cell r="GO433">
            <v>0</v>
          </cell>
          <cell r="GP433">
            <v>0</v>
          </cell>
        </row>
        <row r="434">
          <cell r="Y434" t="str">
            <v>B</v>
          </cell>
          <cell r="Z434" t="str">
            <v>高規格</v>
          </cell>
          <cell r="AA434" t="str">
            <v>高規格</v>
          </cell>
          <cell r="AK434" t="e">
            <v>#REF!</v>
          </cell>
          <cell r="AL434" t="str">
            <v>東海環状</v>
          </cell>
          <cell r="BI434">
            <v>2</v>
          </cell>
          <cell r="BT434">
            <v>0</v>
          </cell>
          <cell r="DZ434">
            <v>0</v>
          </cell>
          <cell r="EA434">
            <v>0</v>
          </cell>
          <cell r="EB434">
            <v>0</v>
          </cell>
          <cell r="EC434">
            <v>0</v>
          </cell>
          <cell r="ED434">
            <v>1</v>
          </cell>
          <cell r="EF434">
            <v>0</v>
          </cell>
          <cell r="EG434">
            <v>1</v>
          </cell>
          <cell r="EH434">
            <v>0</v>
          </cell>
          <cell r="EI434">
            <v>0</v>
          </cell>
          <cell r="EJ434">
            <v>0</v>
          </cell>
          <cell r="EK434" t="e">
            <v>#REF!</v>
          </cell>
          <cell r="EL434" t="e">
            <v>#REF!</v>
          </cell>
          <cell r="EM434" t="e">
            <v>#REF!</v>
          </cell>
          <cell r="EO434">
            <v>0</v>
          </cell>
          <cell r="EP434">
            <v>1</v>
          </cell>
          <cell r="EQ434">
            <v>0</v>
          </cell>
          <cell r="FA434">
            <v>0</v>
          </cell>
          <cell r="FB434">
            <v>0</v>
          </cell>
          <cell r="FD434">
            <v>0</v>
          </cell>
          <cell r="FE434">
            <v>0</v>
          </cell>
          <cell r="FF434">
            <v>0</v>
          </cell>
          <cell r="FG434">
            <v>0</v>
          </cell>
          <cell r="FH434">
            <v>0</v>
          </cell>
          <cell r="FI434">
            <v>0</v>
          </cell>
          <cell r="FJ434">
            <v>0</v>
          </cell>
          <cell r="FK434">
            <v>0</v>
          </cell>
          <cell r="FL434">
            <v>0</v>
          </cell>
          <cell r="FO434">
            <v>0</v>
          </cell>
          <cell r="FQ434">
            <v>0</v>
          </cell>
          <cell r="FR434">
            <v>0</v>
          </cell>
          <cell r="FS434">
            <v>0</v>
          </cell>
          <cell r="FT434">
            <v>0</v>
          </cell>
          <cell r="FU434">
            <v>0</v>
          </cell>
          <cell r="FV434">
            <v>0</v>
          </cell>
          <cell r="FW434">
            <v>0</v>
          </cell>
          <cell r="FX434" t="e">
            <v>#REF!</v>
          </cell>
          <cell r="FZ434">
            <v>0</v>
          </cell>
          <cell r="GB434">
            <v>0</v>
          </cell>
          <cell r="GC434">
            <v>0</v>
          </cell>
          <cell r="GD434">
            <v>0</v>
          </cell>
          <cell r="GE434">
            <v>0</v>
          </cell>
          <cell r="GF434">
            <v>0</v>
          </cell>
          <cell r="GG434" t="e">
            <v>#REF!</v>
          </cell>
          <cell r="GH434" t="e">
            <v>#REF!</v>
          </cell>
          <cell r="GI434">
            <v>0</v>
          </cell>
          <cell r="GJ434">
            <v>0</v>
          </cell>
          <cell r="GK434">
            <v>0</v>
          </cell>
          <cell r="GL434">
            <v>0</v>
          </cell>
          <cell r="GM434" t="e">
            <v>#REF!</v>
          </cell>
          <cell r="GN434">
            <v>0</v>
          </cell>
          <cell r="GO434">
            <v>0</v>
          </cell>
          <cell r="GP434">
            <v>0</v>
          </cell>
        </row>
        <row r="435">
          <cell r="Y435" t="str">
            <v>B</v>
          </cell>
          <cell r="Z435" t="str">
            <v>高規格</v>
          </cell>
          <cell r="AA435" t="str">
            <v>高規格</v>
          </cell>
          <cell r="AK435" t="e">
            <v>#REF!</v>
          </cell>
          <cell r="AL435" t="str">
            <v>東海環状</v>
          </cell>
          <cell r="BI435">
            <v>2</v>
          </cell>
          <cell r="BT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1</v>
          </cell>
          <cell r="EF435">
            <v>0</v>
          </cell>
          <cell r="EG435">
            <v>1</v>
          </cell>
          <cell r="EH435">
            <v>0</v>
          </cell>
          <cell r="EI435">
            <v>0</v>
          </cell>
          <cell r="EJ435">
            <v>0</v>
          </cell>
          <cell r="EK435" t="e">
            <v>#REF!</v>
          </cell>
          <cell r="EL435" t="e">
            <v>#REF!</v>
          </cell>
          <cell r="EM435" t="e">
            <v>#REF!</v>
          </cell>
          <cell r="EO435">
            <v>0</v>
          </cell>
          <cell r="EP435">
            <v>1</v>
          </cell>
          <cell r="EQ435">
            <v>0</v>
          </cell>
          <cell r="FA435">
            <v>0</v>
          </cell>
          <cell r="FB435">
            <v>0</v>
          </cell>
          <cell r="FD435">
            <v>0</v>
          </cell>
          <cell r="FE435">
            <v>1</v>
          </cell>
          <cell r="FF435">
            <v>0</v>
          </cell>
          <cell r="FG435">
            <v>0</v>
          </cell>
          <cell r="FH435">
            <v>0</v>
          </cell>
          <cell r="FI435">
            <v>0</v>
          </cell>
          <cell r="FJ435">
            <v>0</v>
          </cell>
          <cell r="FK435">
            <v>0</v>
          </cell>
          <cell r="FL435">
            <v>0</v>
          </cell>
          <cell r="FO435">
            <v>0</v>
          </cell>
          <cell r="FQ435">
            <v>0</v>
          </cell>
          <cell r="FR435">
            <v>0</v>
          </cell>
          <cell r="FS435">
            <v>0</v>
          </cell>
          <cell r="FT435">
            <v>0</v>
          </cell>
          <cell r="FU435">
            <v>0</v>
          </cell>
          <cell r="FV435">
            <v>0</v>
          </cell>
          <cell r="FW435">
            <v>0</v>
          </cell>
          <cell r="FX435" t="e">
            <v>#REF!</v>
          </cell>
          <cell r="FZ435">
            <v>0</v>
          </cell>
          <cell r="GB435">
            <v>1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 t="e">
            <v>#REF!</v>
          </cell>
          <cell r="GH435" t="e">
            <v>#REF!</v>
          </cell>
          <cell r="GI435">
            <v>0</v>
          </cell>
          <cell r="GJ435">
            <v>0</v>
          </cell>
          <cell r="GK435">
            <v>0</v>
          </cell>
          <cell r="GL435">
            <v>0</v>
          </cell>
          <cell r="GM435" t="e">
            <v>#REF!</v>
          </cell>
          <cell r="GN435">
            <v>0</v>
          </cell>
          <cell r="GO435">
            <v>0</v>
          </cell>
          <cell r="GP435">
            <v>0</v>
          </cell>
        </row>
        <row r="436">
          <cell r="Y436" t="str">
            <v>B</v>
          </cell>
          <cell r="Z436" t="str">
            <v>高規格</v>
          </cell>
          <cell r="AA436" t="str">
            <v>高規格</v>
          </cell>
          <cell r="AK436" t="e">
            <v>#REF!</v>
          </cell>
          <cell r="AL436" t="str">
            <v>東海環状</v>
          </cell>
          <cell r="BI436">
            <v>2</v>
          </cell>
          <cell r="BT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1</v>
          </cell>
          <cell r="EF436">
            <v>0</v>
          </cell>
          <cell r="EG436">
            <v>1</v>
          </cell>
          <cell r="EH436">
            <v>0</v>
          </cell>
          <cell r="EI436">
            <v>1</v>
          </cell>
          <cell r="EJ436">
            <v>1</v>
          </cell>
          <cell r="EK436" t="e">
            <v>#REF!</v>
          </cell>
          <cell r="EL436" t="e">
            <v>#REF!</v>
          </cell>
          <cell r="EM436" t="e">
            <v>#REF!</v>
          </cell>
          <cell r="EO436">
            <v>0</v>
          </cell>
          <cell r="EP436">
            <v>0</v>
          </cell>
          <cell r="EQ436">
            <v>0</v>
          </cell>
          <cell r="FA436">
            <v>0</v>
          </cell>
          <cell r="FB436">
            <v>0</v>
          </cell>
          <cell r="FD436">
            <v>0</v>
          </cell>
          <cell r="FE436">
            <v>1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O436">
            <v>0</v>
          </cell>
          <cell r="FQ436">
            <v>0</v>
          </cell>
          <cell r="FR436">
            <v>0</v>
          </cell>
          <cell r="FS436">
            <v>0</v>
          </cell>
          <cell r="FT436">
            <v>0</v>
          </cell>
          <cell r="FU436">
            <v>0</v>
          </cell>
          <cell r="FV436">
            <v>0</v>
          </cell>
          <cell r="FW436">
            <v>0</v>
          </cell>
          <cell r="FX436" t="e">
            <v>#REF!</v>
          </cell>
          <cell r="FZ436">
            <v>0</v>
          </cell>
          <cell r="GB436">
            <v>1</v>
          </cell>
          <cell r="GC436">
            <v>0</v>
          </cell>
          <cell r="GD436">
            <v>0</v>
          </cell>
          <cell r="GE436">
            <v>0</v>
          </cell>
          <cell r="GF436">
            <v>0</v>
          </cell>
          <cell r="GG436" t="e">
            <v>#REF!</v>
          </cell>
          <cell r="GH436" t="e">
            <v>#REF!</v>
          </cell>
          <cell r="GI436">
            <v>0</v>
          </cell>
          <cell r="GJ436">
            <v>0</v>
          </cell>
          <cell r="GK436">
            <v>0</v>
          </cell>
          <cell r="GL436">
            <v>0</v>
          </cell>
          <cell r="GM436" t="e">
            <v>#REF!</v>
          </cell>
          <cell r="GN436">
            <v>0</v>
          </cell>
          <cell r="GO436">
            <v>0</v>
          </cell>
          <cell r="GP436">
            <v>0</v>
          </cell>
        </row>
        <row r="437">
          <cell r="Y437" t="str">
            <v>B</v>
          </cell>
          <cell r="Z437" t="str">
            <v>高規格</v>
          </cell>
          <cell r="AA437" t="str">
            <v>高規格</v>
          </cell>
          <cell r="AK437" t="e">
            <v>#REF!</v>
          </cell>
          <cell r="AL437" t="str">
            <v>東海環状</v>
          </cell>
          <cell r="BI437">
            <v>2</v>
          </cell>
          <cell r="BT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1</v>
          </cell>
          <cell r="EF437">
            <v>0</v>
          </cell>
          <cell r="EG437">
            <v>1</v>
          </cell>
          <cell r="EH437">
            <v>0</v>
          </cell>
          <cell r="EI437">
            <v>0</v>
          </cell>
          <cell r="EJ437">
            <v>0</v>
          </cell>
          <cell r="EK437" t="e">
            <v>#REF!</v>
          </cell>
          <cell r="EL437" t="e">
            <v>#REF!</v>
          </cell>
          <cell r="EM437" t="e">
            <v>#REF!</v>
          </cell>
          <cell r="EO437">
            <v>0</v>
          </cell>
          <cell r="EP437">
            <v>1</v>
          </cell>
          <cell r="EQ437">
            <v>0</v>
          </cell>
          <cell r="FA437">
            <v>0</v>
          </cell>
          <cell r="FB437">
            <v>0</v>
          </cell>
          <cell r="FD437">
            <v>0</v>
          </cell>
          <cell r="FE437">
            <v>1</v>
          </cell>
          <cell r="FF437">
            <v>0</v>
          </cell>
          <cell r="FG437">
            <v>0</v>
          </cell>
          <cell r="FH437">
            <v>0</v>
          </cell>
          <cell r="FI437">
            <v>0</v>
          </cell>
          <cell r="FJ437">
            <v>0</v>
          </cell>
          <cell r="FK437">
            <v>0</v>
          </cell>
          <cell r="FL437">
            <v>0</v>
          </cell>
          <cell r="FO437">
            <v>0</v>
          </cell>
          <cell r="FQ437">
            <v>0</v>
          </cell>
          <cell r="FR437">
            <v>0</v>
          </cell>
          <cell r="FS437">
            <v>0</v>
          </cell>
          <cell r="FT437">
            <v>0</v>
          </cell>
          <cell r="FU437">
            <v>0</v>
          </cell>
          <cell r="FV437">
            <v>0</v>
          </cell>
          <cell r="FW437">
            <v>0</v>
          </cell>
          <cell r="FX437" t="e">
            <v>#REF!</v>
          </cell>
          <cell r="FZ437">
            <v>0</v>
          </cell>
          <cell r="GB437">
            <v>1</v>
          </cell>
          <cell r="GC437">
            <v>0</v>
          </cell>
          <cell r="GD437">
            <v>0</v>
          </cell>
          <cell r="GE437">
            <v>0</v>
          </cell>
          <cell r="GF437">
            <v>0</v>
          </cell>
          <cell r="GG437" t="e">
            <v>#REF!</v>
          </cell>
          <cell r="GH437" t="e">
            <v>#REF!</v>
          </cell>
          <cell r="GI437">
            <v>0</v>
          </cell>
          <cell r="GJ437">
            <v>0</v>
          </cell>
          <cell r="GK437">
            <v>0</v>
          </cell>
          <cell r="GL437">
            <v>0</v>
          </cell>
          <cell r="GM437" t="e">
            <v>#REF!</v>
          </cell>
          <cell r="GN437">
            <v>0</v>
          </cell>
          <cell r="GO437">
            <v>0</v>
          </cell>
          <cell r="GP437">
            <v>0</v>
          </cell>
        </row>
        <row r="438">
          <cell r="Y438" t="str">
            <v>B</v>
          </cell>
          <cell r="Z438" t="str">
            <v>高規格</v>
          </cell>
          <cell r="AA438" t="str">
            <v>一般</v>
          </cell>
          <cell r="AK438" t="e">
            <v>#REF!</v>
          </cell>
          <cell r="AL438" t="str">
            <v>東海環状（ｽﾓｰﾙ）</v>
          </cell>
          <cell r="BI438">
            <v>2</v>
          </cell>
          <cell r="BT438">
            <v>0.24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1</v>
          </cell>
          <cell r="EJ438">
            <v>0</v>
          </cell>
          <cell r="EK438" t="e">
            <v>#REF!</v>
          </cell>
          <cell r="EL438" t="e">
            <v>#REF!</v>
          </cell>
          <cell r="EM438" t="e">
            <v>#REF!</v>
          </cell>
          <cell r="EO438">
            <v>0</v>
          </cell>
          <cell r="EP438">
            <v>0</v>
          </cell>
          <cell r="EQ438">
            <v>0</v>
          </cell>
          <cell r="FA438">
            <v>0</v>
          </cell>
          <cell r="FB438">
            <v>0</v>
          </cell>
          <cell r="FD438">
            <v>0</v>
          </cell>
          <cell r="FE438">
            <v>1</v>
          </cell>
          <cell r="FF438">
            <v>0</v>
          </cell>
          <cell r="FG438">
            <v>0</v>
          </cell>
          <cell r="FH438">
            <v>0</v>
          </cell>
          <cell r="FI438">
            <v>0</v>
          </cell>
          <cell r="FJ438">
            <v>0</v>
          </cell>
          <cell r="FK438">
            <v>0</v>
          </cell>
          <cell r="FL438">
            <v>0</v>
          </cell>
          <cell r="FO438">
            <v>0</v>
          </cell>
          <cell r="FQ438">
            <v>0</v>
          </cell>
          <cell r="FR438">
            <v>0</v>
          </cell>
          <cell r="FS438">
            <v>0</v>
          </cell>
          <cell r="FT438">
            <v>0</v>
          </cell>
          <cell r="FU438">
            <v>0</v>
          </cell>
          <cell r="FV438">
            <v>0</v>
          </cell>
          <cell r="FW438">
            <v>0</v>
          </cell>
          <cell r="FX438" t="e">
            <v>#REF!</v>
          </cell>
          <cell r="FZ438">
            <v>0</v>
          </cell>
          <cell r="GB438">
            <v>1</v>
          </cell>
          <cell r="GC438">
            <v>0</v>
          </cell>
          <cell r="GD438">
            <v>0</v>
          </cell>
          <cell r="GE438">
            <v>0</v>
          </cell>
          <cell r="GF438">
            <v>1</v>
          </cell>
          <cell r="GG438" t="e">
            <v>#REF!</v>
          </cell>
          <cell r="GH438" t="e">
            <v>#REF!</v>
          </cell>
          <cell r="GI438">
            <v>0</v>
          </cell>
          <cell r="GJ438">
            <v>0</v>
          </cell>
          <cell r="GK438">
            <v>0</v>
          </cell>
          <cell r="GL438">
            <v>0</v>
          </cell>
          <cell r="GM438" t="e">
            <v>#REF!</v>
          </cell>
          <cell r="GN438">
            <v>0</v>
          </cell>
          <cell r="GO438">
            <v>0</v>
          </cell>
          <cell r="GP438">
            <v>0</v>
          </cell>
        </row>
        <row r="439">
          <cell r="Y439" t="str">
            <v>B</v>
          </cell>
          <cell r="Z439" t="str">
            <v>高規格</v>
          </cell>
          <cell r="AA439" t="str">
            <v>一般</v>
          </cell>
          <cell r="AK439" t="e">
            <v>#REF!</v>
          </cell>
          <cell r="BI439">
            <v>2</v>
          </cell>
          <cell r="BT439">
            <v>0.82</v>
          </cell>
          <cell r="DZ439">
            <v>0</v>
          </cell>
          <cell r="EA439">
            <v>0</v>
          </cell>
          <cell r="EB439">
            <v>0</v>
          </cell>
          <cell r="EC439">
            <v>0</v>
          </cell>
          <cell r="ED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1</v>
          </cell>
          <cell r="EJ439">
            <v>0</v>
          </cell>
          <cell r="EK439" t="e">
            <v>#REF!</v>
          </cell>
          <cell r="EL439" t="e">
            <v>#REF!</v>
          </cell>
          <cell r="EM439" t="e">
            <v>#REF!</v>
          </cell>
          <cell r="EO439">
            <v>0</v>
          </cell>
          <cell r="EP439">
            <v>0</v>
          </cell>
          <cell r="EQ439">
            <v>0</v>
          </cell>
          <cell r="FA439">
            <v>0</v>
          </cell>
          <cell r="FB439">
            <v>0</v>
          </cell>
          <cell r="FD439">
            <v>0</v>
          </cell>
          <cell r="FE439">
            <v>1</v>
          </cell>
          <cell r="FF439">
            <v>0</v>
          </cell>
          <cell r="FG439">
            <v>0</v>
          </cell>
          <cell r="FH439">
            <v>0</v>
          </cell>
          <cell r="FI439">
            <v>0</v>
          </cell>
          <cell r="FJ439">
            <v>0</v>
          </cell>
          <cell r="FK439">
            <v>0</v>
          </cell>
          <cell r="FL439">
            <v>0</v>
          </cell>
          <cell r="FO439">
            <v>0</v>
          </cell>
          <cell r="FQ439">
            <v>0</v>
          </cell>
          <cell r="FR439">
            <v>0</v>
          </cell>
          <cell r="FS439">
            <v>0</v>
          </cell>
          <cell r="FT439">
            <v>0</v>
          </cell>
          <cell r="FU439">
            <v>0</v>
          </cell>
          <cell r="FV439">
            <v>0</v>
          </cell>
          <cell r="FW439">
            <v>0</v>
          </cell>
          <cell r="FX439" t="e">
            <v>#REF!</v>
          </cell>
          <cell r="FZ439">
            <v>0</v>
          </cell>
          <cell r="GB439">
            <v>1</v>
          </cell>
          <cell r="GC439">
            <v>0</v>
          </cell>
          <cell r="GD439">
            <v>0</v>
          </cell>
          <cell r="GE439">
            <v>1</v>
          </cell>
          <cell r="GF439">
            <v>1</v>
          </cell>
          <cell r="GG439" t="e">
            <v>#REF!</v>
          </cell>
          <cell r="GH439" t="e">
            <v>#REF!</v>
          </cell>
          <cell r="GI439">
            <v>0</v>
          </cell>
          <cell r="GJ439">
            <v>0</v>
          </cell>
          <cell r="GK439">
            <v>0</v>
          </cell>
          <cell r="GL439">
            <v>0</v>
          </cell>
          <cell r="GM439" t="e">
            <v>#REF!</v>
          </cell>
          <cell r="GN439">
            <v>0</v>
          </cell>
          <cell r="GO439">
            <v>0</v>
          </cell>
          <cell r="GP439">
            <v>0</v>
          </cell>
        </row>
        <row r="440">
          <cell r="Y440" t="str">
            <v>二次</v>
          </cell>
          <cell r="Z440" t="str">
            <v>一般</v>
          </cell>
          <cell r="AA440" t="str">
            <v>一般</v>
          </cell>
          <cell r="AK440" t="e">
            <v>#REF!</v>
          </cell>
          <cell r="BI440">
            <v>2</v>
          </cell>
          <cell r="BT440">
            <v>0.24</v>
          </cell>
          <cell r="DZ440">
            <v>0</v>
          </cell>
          <cell r="EA440">
            <v>0</v>
          </cell>
          <cell r="EB440">
            <v>0</v>
          </cell>
          <cell r="EC440">
            <v>0</v>
          </cell>
          <cell r="ED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1</v>
          </cell>
          <cell r="EJ440">
            <v>1</v>
          </cell>
          <cell r="EK440" t="e">
            <v>#REF!</v>
          </cell>
          <cell r="EL440" t="e">
            <v>#REF!</v>
          </cell>
          <cell r="EM440" t="e">
            <v>#REF!</v>
          </cell>
          <cell r="EO440">
            <v>0</v>
          </cell>
          <cell r="EP440">
            <v>0</v>
          </cell>
          <cell r="EQ440">
            <v>0</v>
          </cell>
          <cell r="FA440">
            <v>0</v>
          </cell>
          <cell r="FB440">
            <v>0</v>
          </cell>
          <cell r="FD440">
            <v>0</v>
          </cell>
          <cell r="FE440">
            <v>1</v>
          </cell>
          <cell r="FF440">
            <v>0</v>
          </cell>
          <cell r="FG440">
            <v>0</v>
          </cell>
          <cell r="FH440">
            <v>1</v>
          </cell>
          <cell r="FI440">
            <v>0</v>
          </cell>
          <cell r="FJ440">
            <v>0</v>
          </cell>
          <cell r="FK440">
            <v>0</v>
          </cell>
          <cell r="FL440">
            <v>0</v>
          </cell>
          <cell r="FO440">
            <v>0</v>
          </cell>
          <cell r="FQ440">
            <v>0</v>
          </cell>
          <cell r="FR440">
            <v>0</v>
          </cell>
          <cell r="FS440">
            <v>0</v>
          </cell>
          <cell r="FT440">
            <v>0</v>
          </cell>
          <cell r="FU440">
            <v>0</v>
          </cell>
          <cell r="FV440">
            <v>0</v>
          </cell>
          <cell r="FW440">
            <v>0</v>
          </cell>
          <cell r="FX440" t="e">
            <v>#REF!</v>
          </cell>
          <cell r="FZ440">
            <v>1</v>
          </cell>
          <cell r="GB440">
            <v>1</v>
          </cell>
          <cell r="GC440">
            <v>1</v>
          </cell>
          <cell r="GD440">
            <v>0</v>
          </cell>
          <cell r="GE440">
            <v>0</v>
          </cell>
          <cell r="GF440">
            <v>1</v>
          </cell>
          <cell r="GG440" t="e">
            <v>#REF!</v>
          </cell>
          <cell r="GH440" t="e">
            <v>#REF!</v>
          </cell>
          <cell r="GI440">
            <v>0</v>
          </cell>
          <cell r="GJ440">
            <v>0</v>
          </cell>
          <cell r="GK440">
            <v>0</v>
          </cell>
          <cell r="GL440">
            <v>0</v>
          </cell>
          <cell r="GM440" t="e">
            <v>#REF!</v>
          </cell>
          <cell r="GN440">
            <v>0</v>
          </cell>
          <cell r="GO440">
            <v>0</v>
          </cell>
          <cell r="GP440">
            <v>0</v>
          </cell>
        </row>
        <row r="441">
          <cell r="Y441" t="str">
            <v>二次</v>
          </cell>
          <cell r="Z441" t="str">
            <v>一般</v>
          </cell>
          <cell r="AA441" t="str">
            <v>一般</v>
          </cell>
          <cell r="AK441" t="e">
            <v>#REF!</v>
          </cell>
          <cell r="BI441">
            <v>5</v>
          </cell>
          <cell r="BT441">
            <v>0.23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 t="e">
            <v>#REF!</v>
          </cell>
          <cell r="EL441" t="e">
            <v>#REF!</v>
          </cell>
          <cell r="EM441" t="e">
            <v>#REF!</v>
          </cell>
          <cell r="EO441">
            <v>0</v>
          </cell>
          <cell r="EP441">
            <v>0</v>
          </cell>
          <cell r="EQ441">
            <v>0</v>
          </cell>
          <cell r="FA441">
            <v>0</v>
          </cell>
          <cell r="FB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1</v>
          </cell>
          <cell r="FI441">
            <v>0</v>
          </cell>
          <cell r="FJ441">
            <v>0</v>
          </cell>
          <cell r="FK441">
            <v>0</v>
          </cell>
          <cell r="FL441">
            <v>0</v>
          </cell>
          <cell r="FO441">
            <v>0</v>
          </cell>
          <cell r="FQ441">
            <v>0</v>
          </cell>
          <cell r="FR441">
            <v>0</v>
          </cell>
          <cell r="FS441">
            <v>0</v>
          </cell>
          <cell r="FT441">
            <v>0</v>
          </cell>
          <cell r="FU441">
            <v>0</v>
          </cell>
          <cell r="FV441">
            <v>0</v>
          </cell>
          <cell r="FW441">
            <v>0</v>
          </cell>
          <cell r="FX441" t="e">
            <v>#REF!</v>
          </cell>
          <cell r="FZ441">
            <v>1</v>
          </cell>
          <cell r="GB441">
            <v>1</v>
          </cell>
          <cell r="GC441">
            <v>0</v>
          </cell>
          <cell r="GD441">
            <v>0</v>
          </cell>
          <cell r="GE441">
            <v>0</v>
          </cell>
          <cell r="GF441">
            <v>1</v>
          </cell>
          <cell r="GG441" t="e">
            <v>#REF!</v>
          </cell>
          <cell r="GH441" t="e">
            <v>#REF!</v>
          </cell>
          <cell r="GI441">
            <v>0</v>
          </cell>
          <cell r="GJ441">
            <v>0</v>
          </cell>
          <cell r="GK441">
            <v>0</v>
          </cell>
          <cell r="GL441">
            <v>0</v>
          </cell>
          <cell r="GM441" t="e">
            <v>#REF!</v>
          </cell>
          <cell r="GN441">
            <v>0</v>
          </cell>
          <cell r="GO441">
            <v>0</v>
          </cell>
          <cell r="GP441">
            <v>0</v>
          </cell>
        </row>
        <row r="442">
          <cell r="Y442" t="str">
            <v>二次</v>
          </cell>
          <cell r="Z442" t="str">
            <v>一般</v>
          </cell>
          <cell r="AA442" t="str">
            <v>一般</v>
          </cell>
          <cell r="AK442" t="e">
            <v>#REF!</v>
          </cell>
          <cell r="BI442">
            <v>2</v>
          </cell>
          <cell r="BT442">
            <v>0.25</v>
          </cell>
          <cell r="DZ442">
            <v>0</v>
          </cell>
          <cell r="EA442">
            <v>0</v>
          </cell>
          <cell r="EB442">
            <v>0</v>
          </cell>
          <cell r="EC442">
            <v>0</v>
          </cell>
          <cell r="ED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 t="e">
            <v>#REF!</v>
          </cell>
          <cell r="EL442" t="e">
            <v>#REF!</v>
          </cell>
          <cell r="EM442" t="e">
            <v>#REF!</v>
          </cell>
          <cell r="EO442">
            <v>0</v>
          </cell>
          <cell r="EP442">
            <v>0</v>
          </cell>
          <cell r="EQ442">
            <v>0</v>
          </cell>
          <cell r="FA442">
            <v>0</v>
          </cell>
          <cell r="FB442">
            <v>0</v>
          </cell>
          <cell r="FD442">
            <v>0</v>
          </cell>
          <cell r="FE442">
            <v>0</v>
          </cell>
          <cell r="FF442">
            <v>0</v>
          </cell>
          <cell r="FG442">
            <v>0</v>
          </cell>
          <cell r="FH442">
            <v>1</v>
          </cell>
          <cell r="FI442">
            <v>0</v>
          </cell>
          <cell r="FJ442">
            <v>1</v>
          </cell>
          <cell r="FK442">
            <v>0</v>
          </cell>
          <cell r="FL442">
            <v>0</v>
          </cell>
          <cell r="FO442">
            <v>0</v>
          </cell>
          <cell r="FQ442">
            <v>1</v>
          </cell>
          <cell r="FR442">
            <v>0</v>
          </cell>
          <cell r="FS442">
            <v>0</v>
          </cell>
          <cell r="FT442">
            <v>0</v>
          </cell>
          <cell r="FU442">
            <v>0</v>
          </cell>
          <cell r="FV442">
            <v>0</v>
          </cell>
          <cell r="FW442">
            <v>0</v>
          </cell>
          <cell r="FX442" t="e">
            <v>#REF!</v>
          </cell>
          <cell r="FZ442">
            <v>1</v>
          </cell>
          <cell r="GB442">
            <v>1</v>
          </cell>
          <cell r="GC442">
            <v>0</v>
          </cell>
          <cell r="GD442">
            <v>0</v>
          </cell>
          <cell r="GE442">
            <v>0</v>
          </cell>
          <cell r="GF442">
            <v>1</v>
          </cell>
          <cell r="GG442" t="e">
            <v>#REF!</v>
          </cell>
          <cell r="GH442" t="e">
            <v>#REF!</v>
          </cell>
          <cell r="GI442">
            <v>0</v>
          </cell>
          <cell r="GJ442">
            <v>0</v>
          </cell>
          <cell r="GK442">
            <v>0</v>
          </cell>
          <cell r="GL442">
            <v>0</v>
          </cell>
          <cell r="GM442" t="e">
            <v>#REF!</v>
          </cell>
          <cell r="GN442">
            <v>0</v>
          </cell>
          <cell r="GO442">
            <v>0</v>
          </cell>
          <cell r="GP442">
            <v>0</v>
          </cell>
        </row>
        <row r="443">
          <cell r="Y443" t="str">
            <v>二次</v>
          </cell>
          <cell r="Z443" t="str">
            <v>一般</v>
          </cell>
          <cell r="AA443" t="str">
            <v>一般</v>
          </cell>
          <cell r="AK443" t="e">
            <v>#REF!</v>
          </cell>
          <cell r="BI443">
            <v>1</v>
          </cell>
          <cell r="BT443">
            <v>0.27</v>
          </cell>
          <cell r="DZ443">
            <v>0</v>
          </cell>
          <cell r="EA443">
            <v>0</v>
          </cell>
          <cell r="EB443">
            <v>0</v>
          </cell>
          <cell r="EC443">
            <v>0</v>
          </cell>
          <cell r="ED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 t="e">
            <v>#REF!</v>
          </cell>
          <cell r="EL443" t="e">
            <v>#REF!</v>
          </cell>
          <cell r="EM443" t="e">
            <v>#REF!</v>
          </cell>
          <cell r="EO443">
            <v>0</v>
          </cell>
          <cell r="EP443">
            <v>0</v>
          </cell>
          <cell r="EQ443">
            <v>0</v>
          </cell>
          <cell r="FA443">
            <v>0</v>
          </cell>
          <cell r="FB443">
            <v>0</v>
          </cell>
          <cell r="FD443">
            <v>0</v>
          </cell>
          <cell r="FE443">
            <v>0</v>
          </cell>
          <cell r="FF443">
            <v>0</v>
          </cell>
          <cell r="FG443">
            <v>0</v>
          </cell>
          <cell r="FH443">
            <v>1</v>
          </cell>
          <cell r="FI443">
            <v>0</v>
          </cell>
          <cell r="FJ443">
            <v>0</v>
          </cell>
          <cell r="FK443">
            <v>0</v>
          </cell>
          <cell r="FL443">
            <v>0</v>
          </cell>
          <cell r="FO443">
            <v>0</v>
          </cell>
          <cell r="FQ443">
            <v>0</v>
          </cell>
          <cell r="FR443">
            <v>0</v>
          </cell>
          <cell r="FS443">
            <v>0</v>
          </cell>
          <cell r="FT443">
            <v>0</v>
          </cell>
          <cell r="FU443">
            <v>0</v>
          </cell>
          <cell r="FV443">
            <v>0</v>
          </cell>
          <cell r="FW443">
            <v>0</v>
          </cell>
          <cell r="FX443" t="e">
            <v>#REF!</v>
          </cell>
          <cell r="FZ443">
            <v>1</v>
          </cell>
          <cell r="GB443">
            <v>1</v>
          </cell>
          <cell r="GC443">
            <v>0</v>
          </cell>
          <cell r="GD443">
            <v>0</v>
          </cell>
          <cell r="GE443">
            <v>0</v>
          </cell>
          <cell r="GF443">
            <v>1</v>
          </cell>
          <cell r="GG443" t="e">
            <v>#REF!</v>
          </cell>
          <cell r="GH443" t="e">
            <v>#REF!</v>
          </cell>
          <cell r="GI443">
            <v>0</v>
          </cell>
          <cell r="GJ443">
            <v>0</v>
          </cell>
          <cell r="GK443">
            <v>0</v>
          </cell>
          <cell r="GL443">
            <v>0</v>
          </cell>
          <cell r="GM443" t="e">
            <v>#REF!</v>
          </cell>
          <cell r="GN443">
            <v>0</v>
          </cell>
          <cell r="GO443">
            <v>0</v>
          </cell>
          <cell r="GP443">
            <v>0</v>
          </cell>
        </row>
        <row r="444">
          <cell r="Y444" t="str">
            <v>B</v>
          </cell>
          <cell r="Z444" t="str">
            <v>高規格</v>
          </cell>
          <cell r="AA444" t="str">
            <v>一般</v>
          </cell>
          <cell r="AK444" t="e">
            <v>#REF!</v>
          </cell>
          <cell r="AL444" t="str">
            <v>東海環状（ｽﾓｰﾙ）</v>
          </cell>
          <cell r="BI444">
            <v>2</v>
          </cell>
          <cell r="BT444">
            <v>0.24</v>
          </cell>
          <cell r="DZ444">
            <v>0</v>
          </cell>
          <cell r="EA444">
            <v>0</v>
          </cell>
          <cell r="EB444">
            <v>0</v>
          </cell>
          <cell r="EC444">
            <v>0</v>
          </cell>
          <cell r="ED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1</v>
          </cell>
          <cell r="EJ444">
            <v>0</v>
          </cell>
          <cell r="EK444" t="e">
            <v>#REF!</v>
          </cell>
          <cell r="EL444" t="e">
            <v>#REF!</v>
          </cell>
          <cell r="EM444" t="e">
            <v>#REF!</v>
          </cell>
          <cell r="EO444">
            <v>0</v>
          </cell>
          <cell r="EP444">
            <v>0</v>
          </cell>
          <cell r="EQ444">
            <v>0</v>
          </cell>
          <cell r="FA444">
            <v>0</v>
          </cell>
          <cell r="FB444">
            <v>1</v>
          </cell>
          <cell r="FD444">
            <v>0</v>
          </cell>
          <cell r="FE444">
            <v>0</v>
          </cell>
          <cell r="FF444">
            <v>0</v>
          </cell>
          <cell r="FG444">
            <v>0</v>
          </cell>
          <cell r="FH444">
            <v>0</v>
          </cell>
          <cell r="FI444">
            <v>0</v>
          </cell>
          <cell r="FJ444">
            <v>0</v>
          </cell>
          <cell r="FK444">
            <v>0</v>
          </cell>
          <cell r="FL444">
            <v>0</v>
          </cell>
          <cell r="FO444">
            <v>0</v>
          </cell>
          <cell r="FQ444">
            <v>0</v>
          </cell>
          <cell r="FR444">
            <v>0</v>
          </cell>
          <cell r="FS444">
            <v>0</v>
          </cell>
          <cell r="FT444">
            <v>0</v>
          </cell>
          <cell r="FU444">
            <v>0</v>
          </cell>
          <cell r="FV444">
            <v>0</v>
          </cell>
          <cell r="FW444">
            <v>0</v>
          </cell>
          <cell r="FX444" t="e">
            <v>#REF!</v>
          </cell>
          <cell r="FZ444">
            <v>0</v>
          </cell>
          <cell r="GB444">
            <v>1</v>
          </cell>
          <cell r="GC444">
            <v>0</v>
          </cell>
          <cell r="GD444">
            <v>0</v>
          </cell>
          <cell r="GE444">
            <v>1</v>
          </cell>
          <cell r="GF444">
            <v>1</v>
          </cell>
          <cell r="GG444" t="e">
            <v>#REF!</v>
          </cell>
          <cell r="GH444" t="e">
            <v>#REF!</v>
          </cell>
          <cell r="GI444">
            <v>0</v>
          </cell>
          <cell r="GJ444">
            <v>0</v>
          </cell>
          <cell r="GK444">
            <v>0</v>
          </cell>
          <cell r="GL444">
            <v>0</v>
          </cell>
          <cell r="GM444" t="e">
            <v>#REF!</v>
          </cell>
          <cell r="GN444">
            <v>0</v>
          </cell>
          <cell r="GO444">
            <v>0</v>
          </cell>
          <cell r="GP444">
            <v>0</v>
          </cell>
        </row>
        <row r="445">
          <cell r="Y445" t="str">
            <v>B</v>
          </cell>
          <cell r="Z445" t="str">
            <v>高規格</v>
          </cell>
          <cell r="AA445" t="str">
            <v>一般</v>
          </cell>
          <cell r="AK445" t="e">
            <v>#REF!</v>
          </cell>
          <cell r="AL445" t="str">
            <v>東海環状（ｽﾓｰﾙ）</v>
          </cell>
          <cell r="BI445">
            <v>1</v>
          </cell>
          <cell r="BT445">
            <v>0.21</v>
          </cell>
          <cell r="DZ445">
            <v>0</v>
          </cell>
          <cell r="EA445">
            <v>0</v>
          </cell>
          <cell r="EB445">
            <v>0</v>
          </cell>
          <cell r="EC445">
            <v>0</v>
          </cell>
          <cell r="ED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1</v>
          </cell>
          <cell r="EJ445">
            <v>0</v>
          </cell>
          <cell r="EK445" t="e">
            <v>#REF!</v>
          </cell>
          <cell r="EL445" t="e">
            <v>#REF!</v>
          </cell>
          <cell r="EM445" t="e">
            <v>#REF!</v>
          </cell>
          <cell r="EO445">
            <v>0</v>
          </cell>
          <cell r="EP445">
            <v>0</v>
          </cell>
          <cell r="EQ445">
            <v>0</v>
          </cell>
          <cell r="FA445">
            <v>0</v>
          </cell>
          <cell r="FB445">
            <v>0</v>
          </cell>
          <cell r="FD445">
            <v>0</v>
          </cell>
          <cell r="FE445">
            <v>1</v>
          </cell>
          <cell r="FF445">
            <v>0</v>
          </cell>
          <cell r="FG445">
            <v>0</v>
          </cell>
          <cell r="FH445">
            <v>0</v>
          </cell>
          <cell r="FI445">
            <v>0</v>
          </cell>
          <cell r="FJ445">
            <v>0</v>
          </cell>
          <cell r="FK445">
            <v>0</v>
          </cell>
          <cell r="FL445">
            <v>0</v>
          </cell>
          <cell r="FO445">
            <v>0</v>
          </cell>
          <cell r="FQ445">
            <v>0</v>
          </cell>
          <cell r="FR445">
            <v>0</v>
          </cell>
          <cell r="FS445">
            <v>0</v>
          </cell>
          <cell r="FT445">
            <v>0</v>
          </cell>
          <cell r="FU445">
            <v>0</v>
          </cell>
          <cell r="FV445">
            <v>0</v>
          </cell>
          <cell r="FW445">
            <v>0</v>
          </cell>
          <cell r="FX445" t="e">
            <v>#REF!</v>
          </cell>
          <cell r="FZ445">
            <v>0</v>
          </cell>
          <cell r="GB445">
            <v>1</v>
          </cell>
          <cell r="GC445">
            <v>0</v>
          </cell>
          <cell r="GD445">
            <v>0</v>
          </cell>
          <cell r="GE445">
            <v>0</v>
          </cell>
          <cell r="GF445">
            <v>1</v>
          </cell>
          <cell r="GG445" t="e">
            <v>#REF!</v>
          </cell>
          <cell r="GH445" t="e">
            <v>#REF!</v>
          </cell>
          <cell r="GI445">
            <v>0</v>
          </cell>
          <cell r="GJ445">
            <v>0</v>
          </cell>
          <cell r="GK445">
            <v>0</v>
          </cell>
          <cell r="GL445">
            <v>0</v>
          </cell>
          <cell r="GM445" t="e">
            <v>#REF!</v>
          </cell>
          <cell r="GN445">
            <v>0</v>
          </cell>
          <cell r="GO445">
            <v>0</v>
          </cell>
          <cell r="GP445">
            <v>0</v>
          </cell>
        </row>
        <row r="446">
          <cell r="Y446" t="str">
            <v>B</v>
          </cell>
          <cell r="Z446" t="str">
            <v>高規格</v>
          </cell>
          <cell r="AA446" t="str">
            <v>一般</v>
          </cell>
          <cell r="AK446" t="e">
            <v>#REF!</v>
          </cell>
          <cell r="BI446">
            <v>1</v>
          </cell>
          <cell r="BT446">
            <v>0.24</v>
          </cell>
          <cell r="DZ446">
            <v>0</v>
          </cell>
          <cell r="EA446">
            <v>0</v>
          </cell>
          <cell r="EB446">
            <v>0</v>
          </cell>
          <cell r="EC446">
            <v>0</v>
          </cell>
          <cell r="ED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 t="e">
            <v>#REF!</v>
          </cell>
          <cell r="EL446" t="e">
            <v>#REF!</v>
          </cell>
          <cell r="EM446" t="e">
            <v>#REF!</v>
          </cell>
          <cell r="EO446">
            <v>0</v>
          </cell>
          <cell r="EP446">
            <v>1</v>
          </cell>
          <cell r="EQ446">
            <v>0</v>
          </cell>
          <cell r="FA446">
            <v>0</v>
          </cell>
          <cell r="FB446">
            <v>0</v>
          </cell>
          <cell r="FD446">
            <v>0</v>
          </cell>
          <cell r="FE446">
            <v>0</v>
          </cell>
          <cell r="FF446">
            <v>0</v>
          </cell>
          <cell r="FG446">
            <v>0</v>
          </cell>
          <cell r="FH446">
            <v>0</v>
          </cell>
          <cell r="FI446">
            <v>0</v>
          </cell>
          <cell r="FJ446">
            <v>0</v>
          </cell>
          <cell r="FK446">
            <v>0</v>
          </cell>
          <cell r="FL446">
            <v>0</v>
          </cell>
          <cell r="FO446">
            <v>0</v>
          </cell>
          <cell r="FQ446">
            <v>0</v>
          </cell>
          <cell r="FR446">
            <v>0</v>
          </cell>
          <cell r="FS446">
            <v>0</v>
          </cell>
          <cell r="FT446">
            <v>0</v>
          </cell>
          <cell r="FU446">
            <v>0</v>
          </cell>
          <cell r="FV446">
            <v>0</v>
          </cell>
          <cell r="FW446">
            <v>0</v>
          </cell>
          <cell r="FX446" t="e">
            <v>#REF!</v>
          </cell>
          <cell r="FZ446">
            <v>0</v>
          </cell>
          <cell r="GB446">
            <v>1</v>
          </cell>
          <cell r="GC446">
            <v>0</v>
          </cell>
          <cell r="GD446">
            <v>1</v>
          </cell>
          <cell r="GE446">
            <v>0</v>
          </cell>
          <cell r="GF446">
            <v>0</v>
          </cell>
          <cell r="GG446" t="e">
            <v>#REF!</v>
          </cell>
          <cell r="GH446" t="e">
            <v>#REF!</v>
          </cell>
          <cell r="GI446">
            <v>0</v>
          </cell>
          <cell r="GJ446">
            <v>0</v>
          </cell>
          <cell r="GK446">
            <v>0</v>
          </cell>
          <cell r="GL446">
            <v>0</v>
          </cell>
          <cell r="GM446" t="e">
            <v>#REF!</v>
          </cell>
          <cell r="GN446">
            <v>0</v>
          </cell>
          <cell r="GO446">
            <v>0</v>
          </cell>
          <cell r="GP446">
            <v>0</v>
          </cell>
        </row>
        <row r="447">
          <cell r="Y447" t="str">
            <v>地二</v>
          </cell>
          <cell r="Z447" t="str">
            <v>地高</v>
          </cell>
          <cell r="AA447" t="str">
            <v>地高</v>
          </cell>
          <cell r="AK447" t="e">
            <v>#REF!</v>
          </cell>
          <cell r="BI447">
            <v>1</v>
          </cell>
          <cell r="BT447">
            <v>0.16</v>
          </cell>
          <cell r="DZ447">
            <v>0</v>
          </cell>
          <cell r="EA447">
            <v>0</v>
          </cell>
          <cell r="EB447">
            <v>0</v>
          </cell>
          <cell r="EC447">
            <v>0</v>
          </cell>
          <cell r="ED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1</v>
          </cell>
          <cell r="EJ447">
            <v>1</v>
          </cell>
          <cell r="EK447" t="e">
            <v>#REF!</v>
          </cell>
          <cell r="EL447" t="e">
            <v>#REF!</v>
          </cell>
          <cell r="EM447" t="e">
            <v>#REF!</v>
          </cell>
          <cell r="EO447">
            <v>1</v>
          </cell>
          <cell r="EP447">
            <v>0</v>
          </cell>
          <cell r="EQ447">
            <v>0</v>
          </cell>
          <cell r="FA447">
            <v>0</v>
          </cell>
          <cell r="FB447">
            <v>0</v>
          </cell>
          <cell r="FD447">
            <v>0</v>
          </cell>
          <cell r="FE447">
            <v>1</v>
          </cell>
          <cell r="FF447">
            <v>0</v>
          </cell>
          <cell r="FG447">
            <v>0</v>
          </cell>
          <cell r="FH447">
            <v>2</v>
          </cell>
          <cell r="FI447">
            <v>0</v>
          </cell>
          <cell r="FJ447">
            <v>0</v>
          </cell>
          <cell r="FK447">
            <v>0</v>
          </cell>
          <cell r="FL447">
            <v>0</v>
          </cell>
          <cell r="FO447">
            <v>0</v>
          </cell>
          <cell r="FQ447">
            <v>0</v>
          </cell>
          <cell r="FR447">
            <v>0</v>
          </cell>
          <cell r="FS447">
            <v>0</v>
          </cell>
          <cell r="FT447">
            <v>0</v>
          </cell>
          <cell r="FU447">
            <v>0</v>
          </cell>
          <cell r="FV447">
            <v>0</v>
          </cell>
          <cell r="FW447">
            <v>0</v>
          </cell>
          <cell r="FX447" t="e">
            <v>#REF!</v>
          </cell>
          <cell r="FZ447">
            <v>0</v>
          </cell>
          <cell r="GB447">
            <v>1</v>
          </cell>
          <cell r="GC447">
            <v>0</v>
          </cell>
          <cell r="GD447">
            <v>0</v>
          </cell>
          <cell r="GE447">
            <v>0</v>
          </cell>
          <cell r="GF447">
            <v>1</v>
          </cell>
          <cell r="GG447" t="e">
            <v>#REF!</v>
          </cell>
          <cell r="GH447" t="e">
            <v>#REF!</v>
          </cell>
          <cell r="GI447">
            <v>0</v>
          </cell>
          <cell r="GJ447">
            <v>0</v>
          </cell>
          <cell r="GK447">
            <v>0</v>
          </cell>
          <cell r="GL447">
            <v>0</v>
          </cell>
          <cell r="GM447" t="e">
            <v>#REF!</v>
          </cell>
          <cell r="GN447">
            <v>0</v>
          </cell>
          <cell r="GO447">
            <v>0</v>
          </cell>
          <cell r="GP447">
            <v>0</v>
          </cell>
        </row>
        <row r="448">
          <cell r="Y448" t="str">
            <v>地二</v>
          </cell>
          <cell r="Z448" t="str">
            <v>地高</v>
          </cell>
          <cell r="AA448" t="str">
            <v>地高</v>
          </cell>
          <cell r="AK448" t="e">
            <v>#REF!</v>
          </cell>
          <cell r="BI448">
            <v>2</v>
          </cell>
          <cell r="BT448">
            <v>0.24</v>
          </cell>
          <cell r="DZ448">
            <v>0</v>
          </cell>
          <cell r="EA448">
            <v>0</v>
          </cell>
          <cell r="EB448">
            <v>0</v>
          </cell>
          <cell r="EC448">
            <v>0</v>
          </cell>
          <cell r="ED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1</v>
          </cell>
          <cell r="EJ448">
            <v>0</v>
          </cell>
          <cell r="EK448" t="e">
            <v>#REF!</v>
          </cell>
          <cell r="EL448" t="e">
            <v>#REF!</v>
          </cell>
          <cell r="EM448" t="e">
            <v>#REF!</v>
          </cell>
          <cell r="EO448">
            <v>0</v>
          </cell>
          <cell r="EP448">
            <v>0</v>
          </cell>
          <cell r="EQ448">
            <v>0</v>
          </cell>
          <cell r="FA448">
            <v>0</v>
          </cell>
          <cell r="FB448">
            <v>0</v>
          </cell>
          <cell r="FD448">
            <v>0</v>
          </cell>
          <cell r="FE448">
            <v>0</v>
          </cell>
          <cell r="FF448">
            <v>0</v>
          </cell>
          <cell r="FG448">
            <v>0</v>
          </cell>
          <cell r="FH448">
            <v>2</v>
          </cell>
          <cell r="FI448">
            <v>0</v>
          </cell>
          <cell r="FJ448">
            <v>0</v>
          </cell>
          <cell r="FK448">
            <v>0</v>
          </cell>
          <cell r="FL448">
            <v>0</v>
          </cell>
          <cell r="FO448">
            <v>0</v>
          </cell>
          <cell r="FQ448">
            <v>0</v>
          </cell>
          <cell r="FR448">
            <v>0</v>
          </cell>
          <cell r="FS448">
            <v>0</v>
          </cell>
          <cell r="FT448">
            <v>0</v>
          </cell>
          <cell r="FU448">
            <v>0</v>
          </cell>
          <cell r="FV448">
            <v>0</v>
          </cell>
          <cell r="FW448">
            <v>0</v>
          </cell>
          <cell r="FX448" t="e">
            <v>#REF!</v>
          </cell>
          <cell r="FZ448">
            <v>0</v>
          </cell>
          <cell r="GB448">
            <v>1</v>
          </cell>
          <cell r="GC448">
            <v>0</v>
          </cell>
          <cell r="GD448">
            <v>0</v>
          </cell>
          <cell r="GE448">
            <v>0</v>
          </cell>
          <cell r="GF448">
            <v>1</v>
          </cell>
          <cell r="GG448" t="e">
            <v>#REF!</v>
          </cell>
          <cell r="GH448" t="e">
            <v>#REF!</v>
          </cell>
          <cell r="GI448">
            <v>0</v>
          </cell>
          <cell r="GJ448">
            <v>0</v>
          </cell>
          <cell r="GK448">
            <v>0</v>
          </cell>
          <cell r="GL448">
            <v>0</v>
          </cell>
          <cell r="GM448" t="e">
            <v>#REF!</v>
          </cell>
          <cell r="GN448">
            <v>0</v>
          </cell>
          <cell r="GO448">
            <v>0</v>
          </cell>
          <cell r="GP448">
            <v>0</v>
          </cell>
        </row>
        <row r="449">
          <cell r="Y449" t="str">
            <v>地二</v>
          </cell>
          <cell r="Z449" t="str">
            <v>地高</v>
          </cell>
          <cell r="AA449" t="str">
            <v>地高</v>
          </cell>
          <cell r="AK449" t="e">
            <v>#REF!</v>
          </cell>
          <cell r="BI449">
            <v>2</v>
          </cell>
          <cell r="BT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 t="e">
            <v>#REF!</v>
          </cell>
          <cell r="EL449" t="e">
            <v>#REF!</v>
          </cell>
          <cell r="EM449" t="e">
            <v>#REF!</v>
          </cell>
          <cell r="EO449">
            <v>0</v>
          </cell>
          <cell r="EP449">
            <v>1</v>
          </cell>
          <cell r="EQ449">
            <v>0</v>
          </cell>
          <cell r="FA449">
            <v>0</v>
          </cell>
          <cell r="FB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2</v>
          </cell>
          <cell r="FI449">
            <v>0</v>
          </cell>
          <cell r="FJ449">
            <v>0</v>
          </cell>
          <cell r="FK449">
            <v>0</v>
          </cell>
          <cell r="FL449">
            <v>0</v>
          </cell>
          <cell r="FO449">
            <v>0</v>
          </cell>
          <cell r="FQ449">
            <v>0</v>
          </cell>
          <cell r="FR449">
            <v>0</v>
          </cell>
          <cell r="FS449">
            <v>0</v>
          </cell>
          <cell r="FT449">
            <v>0</v>
          </cell>
          <cell r="FU449">
            <v>0</v>
          </cell>
          <cell r="FV449">
            <v>0</v>
          </cell>
          <cell r="FW449">
            <v>0</v>
          </cell>
          <cell r="FX449" t="e">
            <v>#REF!</v>
          </cell>
          <cell r="FZ449">
            <v>0</v>
          </cell>
          <cell r="GB449">
            <v>1</v>
          </cell>
          <cell r="GC449">
            <v>0</v>
          </cell>
          <cell r="GD449">
            <v>0</v>
          </cell>
          <cell r="GE449">
            <v>0</v>
          </cell>
          <cell r="GF449">
            <v>0</v>
          </cell>
          <cell r="GG449" t="e">
            <v>#REF!</v>
          </cell>
          <cell r="GH449" t="e">
            <v>#REF!</v>
          </cell>
          <cell r="GI449">
            <v>0</v>
          </cell>
          <cell r="GJ449">
            <v>0</v>
          </cell>
          <cell r="GK449">
            <v>0</v>
          </cell>
          <cell r="GL449">
            <v>0</v>
          </cell>
          <cell r="GM449" t="e">
            <v>#REF!</v>
          </cell>
          <cell r="GN449">
            <v>0</v>
          </cell>
          <cell r="GO449">
            <v>0</v>
          </cell>
          <cell r="GP449">
            <v>0</v>
          </cell>
        </row>
        <row r="450">
          <cell r="Y450" t="str">
            <v>一次</v>
          </cell>
          <cell r="Z450" t="str">
            <v>一般</v>
          </cell>
          <cell r="AA450" t="str">
            <v>一般</v>
          </cell>
          <cell r="AK450" t="e">
            <v>#REF!</v>
          </cell>
          <cell r="BI450">
            <v>2</v>
          </cell>
          <cell r="BT450">
            <v>0.21</v>
          </cell>
          <cell r="DZ450">
            <v>0</v>
          </cell>
          <cell r="EA450">
            <v>0</v>
          </cell>
          <cell r="EB450">
            <v>0</v>
          </cell>
          <cell r="EC450">
            <v>0</v>
          </cell>
          <cell r="ED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 t="e">
            <v>#REF!</v>
          </cell>
          <cell r="EL450" t="e">
            <v>#REF!</v>
          </cell>
          <cell r="EM450" t="e">
            <v>#REF!</v>
          </cell>
          <cell r="EO450">
            <v>0</v>
          </cell>
          <cell r="EP450">
            <v>0</v>
          </cell>
          <cell r="EQ450">
            <v>0</v>
          </cell>
          <cell r="FA450">
            <v>0</v>
          </cell>
          <cell r="FB450">
            <v>0</v>
          </cell>
          <cell r="FD450">
            <v>0</v>
          </cell>
          <cell r="FE450">
            <v>0</v>
          </cell>
          <cell r="FF450">
            <v>1</v>
          </cell>
          <cell r="FG450">
            <v>0</v>
          </cell>
          <cell r="FH450">
            <v>0</v>
          </cell>
          <cell r="FI450">
            <v>0</v>
          </cell>
          <cell r="FJ450">
            <v>0</v>
          </cell>
          <cell r="FK450">
            <v>0</v>
          </cell>
          <cell r="FL450">
            <v>0</v>
          </cell>
          <cell r="FO450">
            <v>0</v>
          </cell>
          <cell r="FQ450">
            <v>0</v>
          </cell>
          <cell r="FR450">
            <v>0</v>
          </cell>
          <cell r="FS450">
            <v>0</v>
          </cell>
          <cell r="FT450">
            <v>0</v>
          </cell>
          <cell r="FU450">
            <v>0</v>
          </cell>
          <cell r="FV450">
            <v>0</v>
          </cell>
          <cell r="FW450">
            <v>0</v>
          </cell>
          <cell r="FX450" t="e">
            <v>#REF!</v>
          </cell>
          <cell r="FZ450">
            <v>0</v>
          </cell>
          <cell r="GB450">
            <v>0</v>
          </cell>
          <cell r="GC450">
            <v>0</v>
          </cell>
          <cell r="GD450">
            <v>0</v>
          </cell>
          <cell r="GE450">
            <v>0</v>
          </cell>
          <cell r="GF450">
            <v>0</v>
          </cell>
          <cell r="GG450" t="e">
            <v>#REF!</v>
          </cell>
          <cell r="GH450" t="e">
            <v>#REF!</v>
          </cell>
          <cell r="GI450">
            <v>0</v>
          </cell>
          <cell r="GJ450">
            <v>0</v>
          </cell>
          <cell r="GK450">
            <v>0</v>
          </cell>
          <cell r="GL450">
            <v>0</v>
          </cell>
          <cell r="GM450" t="e">
            <v>#REF!</v>
          </cell>
          <cell r="GN450">
            <v>0</v>
          </cell>
          <cell r="GO450">
            <v>0</v>
          </cell>
          <cell r="GP450">
            <v>0</v>
          </cell>
        </row>
        <row r="451">
          <cell r="Y451" t="str">
            <v>二次</v>
          </cell>
          <cell r="Z451" t="str">
            <v>一般</v>
          </cell>
          <cell r="AA451" t="str">
            <v>一般</v>
          </cell>
          <cell r="AK451" t="e">
            <v>#REF!</v>
          </cell>
          <cell r="BI451">
            <v>1</v>
          </cell>
          <cell r="BT451">
            <v>0.24</v>
          </cell>
          <cell r="DZ451">
            <v>0</v>
          </cell>
          <cell r="EA451">
            <v>0</v>
          </cell>
          <cell r="EB451">
            <v>0</v>
          </cell>
          <cell r="EC451">
            <v>0</v>
          </cell>
          <cell r="ED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1</v>
          </cell>
          <cell r="EJ451">
            <v>0</v>
          </cell>
          <cell r="EK451" t="e">
            <v>#REF!</v>
          </cell>
          <cell r="EL451" t="e">
            <v>#REF!</v>
          </cell>
          <cell r="EM451" t="e">
            <v>#REF!</v>
          </cell>
          <cell r="EO451">
            <v>0</v>
          </cell>
          <cell r="EP451">
            <v>0</v>
          </cell>
          <cell r="EQ451">
            <v>0</v>
          </cell>
          <cell r="FA451">
            <v>0</v>
          </cell>
          <cell r="FB451">
            <v>0</v>
          </cell>
          <cell r="FD451">
            <v>0</v>
          </cell>
          <cell r="FE451">
            <v>0</v>
          </cell>
          <cell r="FF451">
            <v>0</v>
          </cell>
          <cell r="FG451">
            <v>0</v>
          </cell>
          <cell r="FH451">
            <v>1</v>
          </cell>
          <cell r="FI451">
            <v>0</v>
          </cell>
          <cell r="FJ451">
            <v>0</v>
          </cell>
          <cell r="FK451">
            <v>0</v>
          </cell>
          <cell r="FL451">
            <v>0</v>
          </cell>
          <cell r="FO451">
            <v>0</v>
          </cell>
          <cell r="FQ451">
            <v>0</v>
          </cell>
          <cell r="FR451">
            <v>0</v>
          </cell>
          <cell r="FS451">
            <v>0</v>
          </cell>
          <cell r="FT451">
            <v>0</v>
          </cell>
          <cell r="FU451">
            <v>0</v>
          </cell>
          <cell r="FV451">
            <v>0</v>
          </cell>
          <cell r="FW451">
            <v>0</v>
          </cell>
          <cell r="FX451" t="e">
            <v>#REF!</v>
          </cell>
          <cell r="FZ451">
            <v>1</v>
          </cell>
          <cell r="GB451">
            <v>1</v>
          </cell>
          <cell r="GC451">
            <v>0</v>
          </cell>
          <cell r="GD451">
            <v>0</v>
          </cell>
          <cell r="GE451">
            <v>1</v>
          </cell>
          <cell r="GF451">
            <v>1</v>
          </cell>
          <cell r="GG451" t="e">
            <v>#REF!</v>
          </cell>
          <cell r="GH451" t="e">
            <v>#REF!</v>
          </cell>
          <cell r="GI451">
            <v>0</v>
          </cell>
          <cell r="GJ451">
            <v>0</v>
          </cell>
          <cell r="GK451">
            <v>0</v>
          </cell>
          <cell r="GL451">
            <v>0</v>
          </cell>
          <cell r="GM451" t="e">
            <v>#REF!</v>
          </cell>
          <cell r="GN451">
            <v>0</v>
          </cell>
          <cell r="GO451">
            <v>0</v>
          </cell>
          <cell r="GP451">
            <v>0</v>
          </cell>
        </row>
        <row r="452">
          <cell r="Y452" t="str">
            <v>二次</v>
          </cell>
          <cell r="Z452" t="str">
            <v>一般</v>
          </cell>
          <cell r="AA452" t="str">
            <v>一般</v>
          </cell>
          <cell r="AK452" t="e">
            <v>#REF!</v>
          </cell>
          <cell r="BI452">
            <v>2</v>
          </cell>
          <cell r="BT452">
            <v>0.24</v>
          </cell>
          <cell r="DZ452">
            <v>0</v>
          </cell>
          <cell r="EA452">
            <v>0</v>
          </cell>
          <cell r="EB452">
            <v>0</v>
          </cell>
          <cell r="EC452">
            <v>0</v>
          </cell>
          <cell r="ED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1</v>
          </cell>
          <cell r="EJ452">
            <v>0</v>
          </cell>
          <cell r="EK452" t="e">
            <v>#REF!</v>
          </cell>
          <cell r="EL452" t="e">
            <v>#REF!</v>
          </cell>
          <cell r="EM452" t="e">
            <v>#REF!</v>
          </cell>
          <cell r="EO452">
            <v>0</v>
          </cell>
          <cell r="EP452">
            <v>0</v>
          </cell>
          <cell r="EQ452">
            <v>0</v>
          </cell>
          <cell r="FA452">
            <v>0</v>
          </cell>
          <cell r="FB452">
            <v>0</v>
          </cell>
          <cell r="FD452">
            <v>0</v>
          </cell>
          <cell r="FE452">
            <v>0</v>
          </cell>
          <cell r="FF452">
            <v>0</v>
          </cell>
          <cell r="FG452">
            <v>0</v>
          </cell>
          <cell r="FH452">
            <v>1</v>
          </cell>
          <cell r="FI452">
            <v>0</v>
          </cell>
          <cell r="FJ452">
            <v>0</v>
          </cell>
          <cell r="FK452">
            <v>0</v>
          </cell>
          <cell r="FL452">
            <v>0</v>
          </cell>
          <cell r="FO452">
            <v>0</v>
          </cell>
          <cell r="FQ452">
            <v>0</v>
          </cell>
          <cell r="FR452">
            <v>0</v>
          </cell>
          <cell r="FS452">
            <v>0</v>
          </cell>
          <cell r="FT452">
            <v>0</v>
          </cell>
          <cell r="FU452">
            <v>0</v>
          </cell>
          <cell r="FV452">
            <v>0</v>
          </cell>
          <cell r="FW452">
            <v>0</v>
          </cell>
          <cell r="FX452" t="e">
            <v>#REF!</v>
          </cell>
          <cell r="FZ452">
            <v>1</v>
          </cell>
          <cell r="GB452">
            <v>1</v>
          </cell>
          <cell r="GC452">
            <v>0</v>
          </cell>
          <cell r="GD452">
            <v>0</v>
          </cell>
          <cell r="GE452">
            <v>0</v>
          </cell>
          <cell r="GF452">
            <v>1</v>
          </cell>
          <cell r="GG452" t="e">
            <v>#REF!</v>
          </cell>
          <cell r="GH452" t="e">
            <v>#REF!</v>
          </cell>
          <cell r="GI452">
            <v>0</v>
          </cell>
          <cell r="GJ452">
            <v>0</v>
          </cell>
          <cell r="GK452">
            <v>0</v>
          </cell>
          <cell r="GL452">
            <v>0</v>
          </cell>
          <cell r="GM452" t="e">
            <v>#REF!</v>
          </cell>
          <cell r="GN452">
            <v>0</v>
          </cell>
          <cell r="GO452">
            <v>0</v>
          </cell>
          <cell r="GP452">
            <v>0</v>
          </cell>
        </row>
        <row r="453">
          <cell r="Y453" t="str">
            <v>二次</v>
          </cell>
          <cell r="Z453" t="str">
            <v>一般</v>
          </cell>
          <cell r="AA453" t="str">
            <v>一般</v>
          </cell>
          <cell r="AK453" t="e">
            <v>#REF!</v>
          </cell>
          <cell r="BI453">
            <v>2</v>
          </cell>
          <cell r="BT453">
            <v>0.38</v>
          </cell>
          <cell r="DZ453">
            <v>0</v>
          </cell>
          <cell r="EA453">
            <v>0</v>
          </cell>
          <cell r="EB453">
            <v>0</v>
          </cell>
          <cell r="EC453">
            <v>0</v>
          </cell>
          <cell r="ED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 t="e">
            <v>#REF!</v>
          </cell>
          <cell r="EL453" t="e">
            <v>#REF!</v>
          </cell>
          <cell r="EM453" t="e">
            <v>#REF!</v>
          </cell>
          <cell r="EO453">
            <v>0</v>
          </cell>
          <cell r="EP453">
            <v>0</v>
          </cell>
          <cell r="EQ453">
            <v>0</v>
          </cell>
          <cell r="FA453">
            <v>0</v>
          </cell>
          <cell r="FB453">
            <v>0</v>
          </cell>
          <cell r="FD453">
            <v>0</v>
          </cell>
          <cell r="FE453">
            <v>0</v>
          </cell>
          <cell r="FF453">
            <v>0</v>
          </cell>
          <cell r="FG453">
            <v>0</v>
          </cell>
          <cell r="FH453">
            <v>1</v>
          </cell>
          <cell r="FI453">
            <v>0</v>
          </cell>
          <cell r="FJ453">
            <v>1</v>
          </cell>
          <cell r="FK453">
            <v>0</v>
          </cell>
          <cell r="FL453">
            <v>0</v>
          </cell>
          <cell r="FO453">
            <v>0</v>
          </cell>
          <cell r="FQ453">
            <v>1</v>
          </cell>
          <cell r="FR453">
            <v>0</v>
          </cell>
          <cell r="FS453">
            <v>0</v>
          </cell>
          <cell r="FT453">
            <v>0</v>
          </cell>
          <cell r="FU453">
            <v>0</v>
          </cell>
          <cell r="FV453">
            <v>0</v>
          </cell>
          <cell r="FW453">
            <v>0</v>
          </cell>
          <cell r="FX453" t="e">
            <v>#REF!</v>
          </cell>
          <cell r="FZ453">
            <v>1</v>
          </cell>
          <cell r="GB453">
            <v>1</v>
          </cell>
          <cell r="GC453">
            <v>0</v>
          </cell>
          <cell r="GD453">
            <v>0</v>
          </cell>
          <cell r="GE453">
            <v>0</v>
          </cell>
          <cell r="GF453">
            <v>1</v>
          </cell>
          <cell r="GG453" t="e">
            <v>#REF!</v>
          </cell>
          <cell r="GH453" t="e">
            <v>#REF!</v>
          </cell>
          <cell r="GI453">
            <v>0</v>
          </cell>
          <cell r="GJ453">
            <v>0</v>
          </cell>
          <cell r="GK453">
            <v>0</v>
          </cell>
          <cell r="GL453">
            <v>0</v>
          </cell>
          <cell r="GM453" t="e">
            <v>#REF!</v>
          </cell>
          <cell r="GN453">
            <v>0</v>
          </cell>
          <cell r="GO453">
            <v>0</v>
          </cell>
          <cell r="GP453">
            <v>0</v>
          </cell>
        </row>
        <row r="454">
          <cell r="Y454" t="str">
            <v>二次</v>
          </cell>
          <cell r="Z454" t="str">
            <v>一般</v>
          </cell>
          <cell r="AA454" t="str">
            <v>一般</v>
          </cell>
          <cell r="AK454" t="e">
            <v>#REF!</v>
          </cell>
          <cell r="BI454">
            <v>2</v>
          </cell>
          <cell r="BT454">
            <v>0.28999999999999998</v>
          </cell>
          <cell r="DZ454">
            <v>0</v>
          </cell>
          <cell r="EA454">
            <v>0</v>
          </cell>
          <cell r="EB454">
            <v>0</v>
          </cell>
          <cell r="EC454">
            <v>0</v>
          </cell>
          <cell r="ED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 t="e">
            <v>#REF!</v>
          </cell>
          <cell r="EL454" t="e">
            <v>#REF!</v>
          </cell>
          <cell r="EM454" t="e">
            <v>#REF!</v>
          </cell>
          <cell r="EO454">
            <v>0</v>
          </cell>
          <cell r="EP454">
            <v>0</v>
          </cell>
          <cell r="EQ454">
            <v>0</v>
          </cell>
          <cell r="FA454">
            <v>0</v>
          </cell>
          <cell r="FB454">
            <v>0</v>
          </cell>
          <cell r="FD454">
            <v>0</v>
          </cell>
          <cell r="FE454">
            <v>0</v>
          </cell>
          <cell r="FF454">
            <v>0</v>
          </cell>
          <cell r="FG454">
            <v>0</v>
          </cell>
          <cell r="FH454">
            <v>1</v>
          </cell>
          <cell r="FI454">
            <v>0</v>
          </cell>
          <cell r="FJ454">
            <v>0</v>
          </cell>
          <cell r="FK454">
            <v>0</v>
          </cell>
          <cell r="FL454">
            <v>0</v>
          </cell>
          <cell r="FO454">
            <v>0</v>
          </cell>
          <cell r="FQ454">
            <v>0</v>
          </cell>
          <cell r="FR454">
            <v>0</v>
          </cell>
          <cell r="FS454">
            <v>1</v>
          </cell>
          <cell r="FT454">
            <v>0</v>
          </cell>
          <cell r="FU454">
            <v>0</v>
          </cell>
          <cell r="FV454">
            <v>0</v>
          </cell>
          <cell r="FW454">
            <v>0</v>
          </cell>
          <cell r="FX454" t="e">
            <v>#REF!</v>
          </cell>
          <cell r="FZ454">
            <v>1</v>
          </cell>
          <cell r="GB454">
            <v>1</v>
          </cell>
          <cell r="GC454">
            <v>0</v>
          </cell>
          <cell r="GD454">
            <v>0</v>
          </cell>
          <cell r="GE454">
            <v>0</v>
          </cell>
          <cell r="GF454">
            <v>1</v>
          </cell>
          <cell r="GG454" t="e">
            <v>#REF!</v>
          </cell>
          <cell r="GH454" t="e">
            <v>#REF!</v>
          </cell>
          <cell r="GI454">
            <v>0</v>
          </cell>
          <cell r="GJ454">
            <v>0</v>
          </cell>
          <cell r="GK454">
            <v>0</v>
          </cell>
          <cell r="GL454">
            <v>0</v>
          </cell>
          <cell r="GM454" t="e">
            <v>#REF!</v>
          </cell>
          <cell r="GN454">
            <v>0</v>
          </cell>
          <cell r="GO454">
            <v>0</v>
          </cell>
          <cell r="GP454">
            <v>0</v>
          </cell>
        </row>
        <row r="455">
          <cell r="Y455" t="str">
            <v>二次</v>
          </cell>
          <cell r="Z455" t="str">
            <v>一般</v>
          </cell>
          <cell r="AA455" t="str">
            <v>一般</v>
          </cell>
          <cell r="AK455" t="e">
            <v>#REF!</v>
          </cell>
          <cell r="BI455">
            <v>2</v>
          </cell>
          <cell r="BT455">
            <v>0</v>
          </cell>
          <cell r="DZ455">
            <v>0</v>
          </cell>
          <cell r="EA455">
            <v>0</v>
          </cell>
          <cell r="EB455">
            <v>0</v>
          </cell>
          <cell r="EC455">
            <v>0</v>
          </cell>
          <cell r="ED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 t="e">
            <v>#REF!</v>
          </cell>
          <cell r="EL455" t="e">
            <v>#REF!</v>
          </cell>
          <cell r="EM455" t="e">
            <v>#REF!</v>
          </cell>
          <cell r="EO455">
            <v>0</v>
          </cell>
          <cell r="EP455">
            <v>0</v>
          </cell>
          <cell r="EQ455">
            <v>0</v>
          </cell>
          <cell r="FA455">
            <v>0</v>
          </cell>
          <cell r="FB455">
            <v>0</v>
          </cell>
          <cell r="FD455">
            <v>0</v>
          </cell>
          <cell r="FE455">
            <v>0</v>
          </cell>
          <cell r="FF455">
            <v>0</v>
          </cell>
          <cell r="FG455">
            <v>0</v>
          </cell>
          <cell r="FH455">
            <v>1</v>
          </cell>
          <cell r="FI455">
            <v>0</v>
          </cell>
          <cell r="FJ455">
            <v>1</v>
          </cell>
          <cell r="FK455">
            <v>0</v>
          </cell>
          <cell r="FL455">
            <v>0</v>
          </cell>
          <cell r="FO455">
            <v>0</v>
          </cell>
          <cell r="FQ455">
            <v>1</v>
          </cell>
          <cell r="FR455">
            <v>1</v>
          </cell>
          <cell r="FS455">
            <v>0</v>
          </cell>
          <cell r="FT455">
            <v>0</v>
          </cell>
          <cell r="FU455">
            <v>0</v>
          </cell>
          <cell r="FV455">
            <v>1</v>
          </cell>
          <cell r="FW455">
            <v>0</v>
          </cell>
          <cell r="FX455" t="e">
            <v>#REF!</v>
          </cell>
          <cell r="FZ455">
            <v>0</v>
          </cell>
          <cell r="GB455">
            <v>0</v>
          </cell>
          <cell r="GC455">
            <v>0</v>
          </cell>
          <cell r="GD455">
            <v>0</v>
          </cell>
          <cell r="GE455">
            <v>0</v>
          </cell>
          <cell r="GF455">
            <v>0</v>
          </cell>
          <cell r="GG455" t="e">
            <v>#REF!</v>
          </cell>
          <cell r="GH455" t="e">
            <v>#REF!</v>
          </cell>
          <cell r="GI455">
            <v>0</v>
          </cell>
          <cell r="GJ455">
            <v>0</v>
          </cell>
          <cell r="GK455">
            <v>0</v>
          </cell>
          <cell r="GL455">
            <v>0</v>
          </cell>
          <cell r="GM455" t="e">
            <v>#REF!</v>
          </cell>
          <cell r="GN455">
            <v>0</v>
          </cell>
          <cell r="GO455">
            <v>0</v>
          </cell>
          <cell r="GP455">
            <v>0</v>
          </cell>
        </row>
        <row r="456">
          <cell r="Y456" t="str">
            <v>耐震</v>
          </cell>
          <cell r="Z456" t="str">
            <v>一般</v>
          </cell>
          <cell r="AA456" t="str">
            <v>一般</v>
          </cell>
          <cell r="AK456" t="e">
            <v>#REF!</v>
          </cell>
          <cell r="BT456">
            <v>0</v>
          </cell>
          <cell r="DZ456">
            <v>0</v>
          </cell>
          <cell r="EA456">
            <v>0</v>
          </cell>
          <cell r="EB456">
            <v>0</v>
          </cell>
          <cell r="EC456">
            <v>0</v>
          </cell>
          <cell r="ED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 t="e">
            <v>#REF!</v>
          </cell>
          <cell r="EL456" t="e">
            <v>#REF!</v>
          </cell>
          <cell r="EM456" t="e">
            <v>#REF!</v>
          </cell>
          <cell r="EO456">
            <v>0</v>
          </cell>
          <cell r="EP456">
            <v>0</v>
          </cell>
          <cell r="EQ456">
            <v>0</v>
          </cell>
          <cell r="FA456">
            <v>0</v>
          </cell>
          <cell r="FB456">
            <v>0</v>
          </cell>
          <cell r="FD456">
            <v>0</v>
          </cell>
          <cell r="FE456">
            <v>0</v>
          </cell>
          <cell r="FF456">
            <v>0</v>
          </cell>
          <cell r="FG456">
            <v>0</v>
          </cell>
          <cell r="FH456">
            <v>0</v>
          </cell>
          <cell r="FI456">
            <v>0</v>
          </cell>
          <cell r="FJ456">
            <v>0</v>
          </cell>
          <cell r="FK456">
            <v>0</v>
          </cell>
          <cell r="FL456">
            <v>0</v>
          </cell>
          <cell r="FO456">
            <v>0</v>
          </cell>
          <cell r="FQ456">
            <v>0</v>
          </cell>
          <cell r="FR456">
            <v>0</v>
          </cell>
          <cell r="FS456">
            <v>0</v>
          </cell>
          <cell r="FT456">
            <v>1</v>
          </cell>
          <cell r="FU456">
            <v>0</v>
          </cell>
          <cell r="FV456">
            <v>0</v>
          </cell>
          <cell r="FW456">
            <v>0</v>
          </cell>
          <cell r="FX456" t="e">
            <v>#REF!</v>
          </cell>
          <cell r="FZ456">
            <v>0</v>
          </cell>
          <cell r="GB456">
            <v>0</v>
          </cell>
          <cell r="GC456">
            <v>0</v>
          </cell>
          <cell r="GD456">
            <v>0</v>
          </cell>
          <cell r="GE456">
            <v>0</v>
          </cell>
          <cell r="GF456">
            <v>0</v>
          </cell>
          <cell r="GG456" t="e">
            <v>#REF!</v>
          </cell>
          <cell r="GH456" t="e">
            <v>#REF!</v>
          </cell>
          <cell r="GI456">
            <v>0</v>
          </cell>
          <cell r="GJ456">
            <v>0</v>
          </cell>
          <cell r="GK456">
            <v>0</v>
          </cell>
          <cell r="GL456">
            <v>0</v>
          </cell>
          <cell r="GM456" t="e">
            <v>#REF!</v>
          </cell>
          <cell r="GN456">
            <v>0</v>
          </cell>
          <cell r="GO456">
            <v>0</v>
          </cell>
          <cell r="GP456">
            <v>0</v>
          </cell>
        </row>
        <row r="457">
          <cell r="Y457" t="str">
            <v>耐震</v>
          </cell>
          <cell r="Z457" t="str">
            <v>一般</v>
          </cell>
          <cell r="AA457" t="str">
            <v>一般</v>
          </cell>
          <cell r="AK457" t="e">
            <v>#REF!</v>
          </cell>
          <cell r="BT457">
            <v>0</v>
          </cell>
          <cell r="DZ457">
            <v>0</v>
          </cell>
          <cell r="EA457">
            <v>0</v>
          </cell>
          <cell r="EB457">
            <v>0</v>
          </cell>
          <cell r="EC457">
            <v>0</v>
          </cell>
          <cell r="ED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 t="e">
            <v>#REF!</v>
          </cell>
          <cell r="EL457" t="e">
            <v>#REF!</v>
          </cell>
          <cell r="EM457" t="e">
            <v>#REF!</v>
          </cell>
          <cell r="EO457">
            <v>0</v>
          </cell>
          <cell r="EP457">
            <v>0</v>
          </cell>
          <cell r="EQ457">
            <v>0</v>
          </cell>
          <cell r="FA457">
            <v>0</v>
          </cell>
          <cell r="FB457">
            <v>0</v>
          </cell>
          <cell r="FD457">
            <v>0</v>
          </cell>
          <cell r="FE457">
            <v>0</v>
          </cell>
          <cell r="FF457">
            <v>0</v>
          </cell>
          <cell r="FG457">
            <v>0</v>
          </cell>
          <cell r="FH457">
            <v>0</v>
          </cell>
          <cell r="FI457">
            <v>0</v>
          </cell>
          <cell r="FJ457">
            <v>0</v>
          </cell>
          <cell r="FK457">
            <v>0</v>
          </cell>
          <cell r="FL457">
            <v>0</v>
          </cell>
          <cell r="FO457">
            <v>0</v>
          </cell>
          <cell r="FQ457">
            <v>0</v>
          </cell>
          <cell r="FR457">
            <v>0</v>
          </cell>
          <cell r="FS457">
            <v>0</v>
          </cell>
          <cell r="FT457">
            <v>1</v>
          </cell>
          <cell r="FU457">
            <v>0</v>
          </cell>
          <cell r="FV457">
            <v>0</v>
          </cell>
          <cell r="FW457">
            <v>0</v>
          </cell>
          <cell r="FX457" t="e">
            <v>#REF!</v>
          </cell>
          <cell r="FZ457">
            <v>0</v>
          </cell>
          <cell r="GB457">
            <v>0</v>
          </cell>
          <cell r="GC457">
            <v>0</v>
          </cell>
          <cell r="GD457">
            <v>0</v>
          </cell>
          <cell r="GE457">
            <v>0</v>
          </cell>
          <cell r="GF457">
            <v>0</v>
          </cell>
          <cell r="GG457" t="e">
            <v>#REF!</v>
          </cell>
          <cell r="GH457" t="e">
            <v>#REF!</v>
          </cell>
          <cell r="GI457">
            <v>0</v>
          </cell>
          <cell r="GJ457">
            <v>0</v>
          </cell>
          <cell r="GK457">
            <v>0</v>
          </cell>
          <cell r="GL457">
            <v>0</v>
          </cell>
          <cell r="GM457" t="e">
            <v>#REF!</v>
          </cell>
          <cell r="GN457">
            <v>0</v>
          </cell>
          <cell r="GO457">
            <v>0</v>
          </cell>
          <cell r="GP457">
            <v>0</v>
          </cell>
        </row>
        <row r="458">
          <cell r="Y458" t="str">
            <v>沿環従来</v>
          </cell>
          <cell r="Z458" t="str">
            <v>一般</v>
          </cell>
          <cell r="AA458" t="str">
            <v>一般</v>
          </cell>
          <cell r="AK458" t="e">
            <v>#REF!</v>
          </cell>
          <cell r="BT458">
            <v>0</v>
          </cell>
          <cell r="DZ458">
            <v>0</v>
          </cell>
          <cell r="EA458">
            <v>0</v>
          </cell>
          <cell r="EB458">
            <v>0</v>
          </cell>
          <cell r="EC458">
            <v>0</v>
          </cell>
          <cell r="ED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 t="e">
            <v>#REF!</v>
          </cell>
          <cell r="EL458" t="e">
            <v>#REF!</v>
          </cell>
          <cell r="EM458" t="e">
            <v>#REF!</v>
          </cell>
          <cell r="EO458">
            <v>0</v>
          </cell>
          <cell r="EP458">
            <v>0</v>
          </cell>
          <cell r="EQ458">
            <v>0</v>
          </cell>
          <cell r="FA458">
            <v>0</v>
          </cell>
          <cell r="FB458">
            <v>0</v>
          </cell>
          <cell r="FD458">
            <v>0</v>
          </cell>
          <cell r="FE458">
            <v>0</v>
          </cell>
          <cell r="FF458">
            <v>0</v>
          </cell>
          <cell r="FG458">
            <v>0</v>
          </cell>
          <cell r="FH458">
            <v>0</v>
          </cell>
          <cell r="FI458">
            <v>0</v>
          </cell>
          <cell r="FJ458">
            <v>0</v>
          </cell>
          <cell r="FK458">
            <v>0</v>
          </cell>
          <cell r="FL458">
            <v>0</v>
          </cell>
          <cell r="FO458">
            <v>0</v>
          </cell>
          <cell r="FQ458">
            <v>0</v>
          </cell>
          <cell r="FR458">
            <v>0</v>
          </cell>
          <cell r="FS458">
            <v>0</v>
          </cell>
          <cell r="FT458">
            <v>0</v>
          </cell>
          <cell r="FU458">
            <v>0</v>
          </cell>
          <cell r="FV458">
            <v>0</v>
          </cell>
          <cell r="FW458">
            <v>0</v>
          </cell>
          <cell r="FX458" t="e">
            <v>#REF!</v>
          </cell>
          <cell r="FZ458">
            <v>0</v>
          </cell>
          <cell r="GB458">
            <v>0</v>
          </cell>
          <cell r="GC458">
            <v>0</v>
          </cell>
          <cell r="GD458">
            <v>0</v>
          </cell>
          <cell r="GE458">
            <v>0</v>
          </cell>
          <cell r="GF458">
            <v>0</v>
          </cell>
          <cell r="GG458" t="e">
            <v>#REF!</v>
          </cell>
          <cell r="GH458" t="e">
            <v>#REF!</v>
          </cell>
          <cell r="GI458">
            <v>0</v>
          </cell>
          <cell r="GJ458">
            <v>0</v>
          </cell>
          <cell r="GK458">
            <v>0</v>
          </cell>
          <cell r="GL458">
            <v>0</v>
          </cell>
          <cell r="GM458" t="e">
            <v>#REF!</v>
          </cell>
          <cell r="GN458">
            <v>0</v>
          </cell>
          <cell r="GO458">
            <v>0</v>
          </cell>
          <cell r="GP458">
            <v>0</v>
          </cell>
        </row>
        <row r="459">
          <cell r="Y459" t="str">
            <v>B</v>
          </cell>
          <cell r="Z459" t="str">
            <v>高規格</v>
          </cell>
          <cell r="AA459" t="str">
            <v>高規格</v>
          </cell>
          <cell r="AK459" t="e">
            <v>#REF!</v>
          </cell>
          <cell r="BI459">
            <v>2</v>
          </cell>
          <cell r="BT459">
            <v>0</v>
          </cell>
          <cell r="DZ459">
            <v>0</v>
          </cell>
          <cell r="EA459">
            <v>0</v>
          </cell>
          <cell r="EB459">
            <v>0</v>
          </cell>
          <cell r="EC459">
            <v>0</v>
          </cell>
          <cell r="ED459">
            <v>1</v>
          </cell>
          <cell r="EF459">
            <v>0</v>
          </cell>
          <cell r="EG459">
            <v>1</v>
          </cell>
          <cell r="EH459">
            <v>0</v>
          </cell>
          <cell r="EI459">
            <v>0</v>
          </cell>
          <cell r="EJ459">
            <v>0</v>
          </cell>
          <cell r="EK459" t="e">
            <v>#REF!</v>
          </cell>
          <cell r="EL459" t="e">
            <v>#REF!</v>
          </cell>
          <cell r="EM459" t="e">
            <v>#REF!</v>
          </cell>
          <cell r="EO459">
            <v>0</v>
          </cell>
          <cell r="EP459">
            <v>1</v>
          </cell>
          <cell r="EQ459">
            <v>0</v>
          </cell>
          <cell r="FA459">
            <v>0</v>
          </cell>
          <cell r="FB459">
            <v>0</v>
          </cell>
          <cell r="FD459">
            <v>0</v>
          </cell>
          <cell r="FE459">
            <v>1</v>
          </cell>
          <cell r="FF459">
            <v>0</v>
          </cell>
          <cell r="FG459">
            <v>0</v>
          </cell>
          <cell r="FH459">
            <v>0</v>
          </cell>
          <cell r="FI459">
            <v>0</v>
          </cell>
          <cell r="FJ459">
            <v>0</v>
          </cell>
          <cell r="FK459">
            <v>0</v>
          </cell>
          <cell r="FL459">
            <v>0</v>
          </cell>
          <cell r="FO459">
            <v>0</v>
          </cell>
          <cell r="FQ459">
            <v>0</v>
          </cell>
          <cell r="FR459">
            <v>0</v>
          </cell>
          <cell r="FS459">
            <v>0</v>
          </cell>
          <cell r="FT459">
            <v>0</v>
          </cell>
          <cell r="FU459">
            <v>0</v>
          </cell>
          <cell r="FV459">
            <v>0</v>
          </cell>
          <cell r="FW459">
            <v>0</v>
          </cell>
          <cell r="FX459" t="e">
            <v>#REF!</v>
          </cell>
          <cell r="FZ459">
            <v>0</v>
          </cell>
          <cell r="GB459">
            <v>0</v>
          </cell>
          <cell r="GC459">
            <v>0</v>
          </cell>
          <cell r="GD459">
            <v>0</v>
          </cell>
          <cell r="GE459">
            <v>0</v>
          </cell>
          <cell r="GF459">
            <v>0</v>
          </cell>
          <cell r="GG459" t="e">
            <v>#REF!</v>
          </cell>
          <cell r="GH459" t="e">
            <v>#REF!</v>
          </cell>
          <cell r="GI459">
            <v>0</v>
          </cell>
          <cell r="GJ459">
            <v>0</v>
          </cell>
          <cell r="GK459">
            <v>0</v>
          </cell>
          <cell r="GL459">
            <v>0</v>
          </cell>
          <cell r="GM459" t="e">
            <v>#REF!</v>
          </cell>
          <cell r="GN459">
            <v>0</v>
          </cell>
          <cell r="GO459">
            <v>0</v>
          </cell>
          <cell r="GP459">
            <v>0</v>
          </cell>
        </row>
        <row r="460">
          <cell r="Y460" t="str">
            <v>B</v>
          </cell>
          <cell r="Z460" t="str">
            <v>高規格</v>
          </cell>
          <cell r="AA460" t="str">
            <v>高規格</v>
          </cell>
          <cell r="AK460" t="e">
            <v>#REF!</v>
          </cell>
          <cell r="BI460">
            <v>2</v>
          </cell>
          <cell r="BT460">
            <v>0</v>
          </cell>
          <cell r="DZ460">
            <v>0</v>
          </cell>
          <cell r="EA460">
            <v>0</v>
          </cell>
          <cell r="EB460">
            <v>0</v>
          </cell>
          <cell r="EC460">
            <v>0</v>
          </cell>
          <cell r="ED460">
            <v>1</v>
          </cell>
          <cell r="EF460">
            <v>0</v>
          </cell>
          <cell r="EG460">
            <v>1</v>
          </cell>
          <cell r="EH460">
            <v>0</v>
          </cell>
          <cell r="EI460">
            <v>0</v>
          </cell>
          <cell r="EJ460">
            <v>0</v>
          </cell>
          <cell r="EK460" t="e">
            <v>#REF!</v>
          </cell>
          <cell r="EL460" t="e">
            <v>#REF!</v>
          </cell>
          <cell r="EM460" t="e">
            <v>#REF!</v>
          </cell>
          <cell r="EO460">
            <v>0</v>
          </cell>
          <cell r="EP460">
            <v>1</v>
          </cell>
          <cell r="EQ460">
            <v>0</v>
          </cell>
          <cell r="FA460">
            <v>0</v>
          </cell>
          <cell r="FB460">
            <v>0</v>
          </cell>
          <cell r="FD460">
            <v>0</v>
          </cell>
          <cell r="FE460">
            <v>0</v>
          </cell>
          <cell r="FF460">
            <v>0</v>
          </cell>
          <cell r="FG460">
            <v>0</v>
          </cell>
          <cell r="FH460">
            <v>0</v>
          </cell>
          <cell r="FI460">
            <v>0</v>
          </cell>
          <cell r="FJ460">
            <v>0</v>
          </cell>
          <cell r="FK460">
            <v>0</v>
          </cell>
          <cell r="FL460">
            <v>0</v>
          </cell>
          <cell r="FO460">
            <v>0</v>
          </cell>
          <cell r="FQ460">
            <v>0</v>
          </cell>
          <cell r="FR460">
            <v>0</v>
          </cell>
          <cell r="FS460">
            <v>0</v>
          </cell>
          <cell r="FT460">
            <v>0</v>
          </cell>
          <cell r="FU460">
            <v>0</v>
          </cell>
          <cell r="FV460">
            <v>0</v>
          </cell>
          <cell r="FW460">
            <v>0</v>
          </cell>
          <cell r="FX460" t="e">
            <v>#REF!</v>
          </cell>
          <cell r="FZ460">
            <v>0</v>
          </cell>
          <cell r="GB460">
            <v>0</v>
          </cell>
          <cell r="GC460">
            <v>0</v>
          </cell>
          <cell r="GD460">
            <v>0</v>
          </cell>
          <cell r="GE460">
            <v>0</v>
          </cell>
          <cell r="GF460">
            <v>0</v>
          </cell>
          <cell r="GG460" t="e">
            <v>#REF!</v>
          </cell>
          <cell r="GH460" t="e">
            <v>#REF!</v>
          </cell>
          <cell r="GI460">
            <v>0</v>
          </cell>
          <cell r="GJ460">
            <v>0</v>
          </cell>
          <cell r="GK460">
            <v>0</v>
          </cell>
          <cell r="GL460">
            <v>0</v>
          </cell>
          <cell r="GM460" t="e">
            <v>#REF!</v>
          </cell>
          <cell r="GN460">
            <v>0</v>
          </cell>
          <cell r="GO460">
            <v>0</v>
          </cell>
          <cell r="GP460">
            <v>0</v>
          </cell>
        </row>
        <row r="461">
          <cell r="Y461" t="str">
            <v>B</v>
          </cell>
          <cell r="Z461" t="str">
            <v>高規格</v>
          </cell>
          <cell r="AA461" t="str">
            <v>高規格</v>
          </cell>
          <cell r="AK461" t="e">
            <v>#REF!</v>
          </cell>
          <cell r="BI461">
            <v>2</v>
          </cell>
          <cell r="BT461">
            <v>0</v>
          </cell>
          <cell r="DZ461">
            <v>0</v>
          </cell>
          <cell r="EA461">
            <v>0</v>
          </cell>
          <cell r="EB461">
            <v>0</v>
          </cell>
          <cell r="EC461">
            <v>0</v>
          </cell>
          <cell r="ED461">
            <v>1</v>
          </cell>
          <cell r="EF461">
            <v>0</v>
          </cell>
          <cell r="EG461">
            <v>1</v>
          </cell>
          <cell r="EH461">
            <v>0</v>
          </cell>
          <cell r="EI461">
            <v>0</v>
          </cell>
          <cell r="EJ461">
            <v>0</v>
          </cell>
          <cell r="EK461" t="e">
            <v>#REF!</v>
          </cell>
          <cell r="EL461" t="e">
            <v>#REF!</v>
          </cell>
          <cell r="EM461" t="e">
            <v>#REF!</v>
          </cell>
          <cell r="EO461">
            <v>0</v>
          </cell>
          <cell r="EP461">
            <v>1</v>
          </cell>
          <cell r="EQ461">
            <v>0</v>
          </cell>
          <cell r="FA461">
            <v>0</v>
          </cell>
          <cell r="FB461">
            <v>0</v>
          </cell>
          <cell r="FD461">
            <v>0</v>
          </cell>
          <cell r="FE461">
            <v>1</v>
          </cell>
          <cell r="FF461">
            <v>0</v>
          </cell>
          <cell r="FG461">
            <v>0</v>
          </cell>
          <cell r="FH461">
            <v>0</v>
          </cell>
          <cell r="FI461">
            <v>0</v>
          </cell>
          <cell r="FJ461">
            <v>0</v>
          </cell>
          <cell r="FK461">
            <v>0</v>
          </cell>
          <cell r="FL461">
            <v>0</v>
          </cell>
          <cell r="FO461">
            <v>0</v>
          </cell>
          <cell r="FQ461">
            <v>0</v>
          </cell>
          <cell r="FR461">
            <v>0</v>
          </cell>
          <cell r="FS461">
            <v>0</v>
          </cell>
          <cell r="FT461">
            <v>0</v>
          </cell>
          <cell r="FU461">
            <v>0</v>
          </cell>
          <cell r="FV461">
            <v>0</v>
          </cell>
          <cell r="FW461">
            <v>0</v>
          </cell>
          <cell r="FX461" t="e">
            <v>#REF!</v>
          </cell>
          <cell r="FZ461">
            <v>0</v>
          </cell>
          <cell r="GB461">
            <v>0</v>
          </cell>
          <cell r="GC461">
            <v>0</v>
          </cell>
          <cell r="GD461">
            <v>0</v>
          </cell>
          <cell r="GE461">
            <v>0</v>
          </cell>
          <cell r="GF461">
            <v>0</v>
          </cell>
          <cell r="GG461" t="e">
            <v>#REF!</v>
          </cell>
          <cell r="GH461" t="e">
            <v>#REF!</v>
          </cell>
          <cell r="GI461">
            <v>0</v>
          </cell>
          <cell r="GJ461">
            <v>0</v>
          </cell>
          <cell r="GK461">
            <v>0</v>
          </cell>
          <cell r="GL461">
            <v>0</v>
          </cell>
          <cell r="GM461" t="e">
            <v>#REF!</v>
          </cell>
          <cell r="GN461">
            <v>0</v>
          </cell>
          <cell r="GO461">
            <v>0</v>
          </cell>
          <cell r="GP461">
            <v>0</v>
          </cell>
        </row>
        <row r="462">
          <cell r="Y462" t="str">
            <v>B</v>
          </cell>
          <cell r="Z462" t="str">
            <v>高規格</v>
          </cell>
          <cell r="AA462" t="str">
            <v>高規格</v>
          </cell>
          <cell r="AK462" t="e">
            <v>#REF!</v>
          </cell>
          <cell r="BI462">
            <v>2</v>
          </cell>
          <cell r="BT462">
            <v>0</v>
          </cell>
          <cell r="DZ462">
            <v>0</v>
          </cell>
          <cell r="EA462">
            <v>0</v>
          </cell>
          <cell r="EB462">
            <v>0</v>
          </cell>
          <cell r="EC462">
            <v>0</v>
          </cell>
          <cell r="ED462">
            <v>1</v>
          </cell>
          <cell r="EF462">
            <v>0</v>
          </cell>
          <cell r="EG462">
            <v>1</v>
          </cell>
          <cell r="EH462">
            <v>0</v>
          </cell>
          <cell r="EI462">
            <v>1</v>
          </cell>
          <cell r="EJ462">
            <v>0</v>
          </cell>
          <cell r="EK462" t="e">
            <v>#REF!</v>
          </cell>
          <cell r="EL462" t="e">
            <v>#REF!</v>
          </cell>
          <cell r="EM462" t="e">
            <v>#REF!</v>
          </cell>
          <cell r="EO462">
            <v>1</v>
          </cell>
          <cell r="EP462">
            <v>0</v>
          </cell>
          <cell r="EQ462">
            <v>0</v>
          </cell>
          <cell r="FA462">
            <v>0</v>
          </cell>
          <cell r="FB462">
            <v>0</v>
          </cell>
          <cell r="FD462">
            <v>1</v>
          </cell>
          <cell r="FE462">
            <v>0</v>
          </cell>
          <cell r="FF462">
            <v>0</v>
          </cell>
          <cell r="FG462">
            <v>0</v>
          </cell>
          <cell r="FH462">
            <v>0</v>
          </cell>
          <cell r="FI462">
            <v>0</v>
          </cell>
          <cell r="FJ462">
            <v>0</v>
          </cell>
          <cell r="FK462">
            <v>0</v>
          </cell>
          <cell r="FL462">
            <v>0</v>
          </cell>
          <cell r="FO462">
            <v>0</v>
          </cell>
          <cell r="FQ462">
            <v>0</v>
          </cell>
          <cell r="FR462">
            <v>0</v>
          </cell>
          <cell r="FS462">
            <v>0</v>
          </cell>
          <cell r="FT462">
            <v>0</v>
          </cell>
          <cell r="FU462">
            <v>0</v>
          </cell>
          <cell r="FV462">
            <v>0</v>
          </cell>
          <cell r="FW462">
            <v>0</v>
          </cell>
          <cell r="FX462" t="e">
            <v>#REF!</v>
          </cell>
          <cell r="FZ462">
            <v>0</v>
          </cell>
          <cell r="GB462">
            <v>1</v>
          </cell>
          <cell r="GC462">
            <v>0</v>
          </cell>
          <cell r="GD462">
            <v>0</v>
          </cell>
          <cell r="GE462">
            <v>0</v>
          </cell>
          <cell r="GF462">
            <v>0</v>
          </cell>
          <cell r="GG462" t="e">
            <v>#REF!</v>
          </cell>
          <cell r="GH462" t="e">
            <v>#REF!</v>
          </cell>
          <cell r="GI462">
            <v>0</v>
          </cell>
          <cell r="GJ462">
            <v>0</v>
          </cell>
          <cell r="GK462">
            <v>0</v>
          </cell>
          <cell r="GL462">
            <v>0</v>
          </cell>
          <cell r="GM462" t="e">
            <v>#REF!</v>
          </cell>
          <cell r="GN462">
            <v>0</v>
          </cell>
          <cell r="GO462">
            <v>0</v>
          </cell>
          <cell r="GP462">
            <v>0</v>
          </cell>
        </row>
        <row r="463">
          <cell r="Y463" t="str">
            <v>B</v>
          </cell>
          <cell r="Z463" t="str">
            <v>高規格</v>
          </cell>
          <cell r="AA463" t="str">
            <v>高規格</v>
          </cell>
          <cell r="AK463" t="e">
            <v>#REF!</v>
          </cell>
          <cell r="BI463">
            <v>2</v>
          </cell>
          <cell r="BT463">
            <v>0</v>
          </cell>
          <cell r="DZ463">
            <v>0</v>
          </cell>
          <cell r="EA463">
            <v>0</v>
          </cell>
          <cell r="EB463">
            <v>0</v>
          </cell>
          <cell r="EC463">
            <v>0</v>
          </cell>
          <cell r="ED463">
            <v>1</v>
          </cell>
          <cell r="EF463">
            <v>0</v>
          </cell>
          <cell r="EG463">
            <v>1</v>
          </cell>
          <cell r="EH463">
            <v>0</v>
          </cell>
          <cell r="EI463">
            <v>0</v>
          </cell>
          <cell r="EJ463">
            <v>0</v>
          </cell>
          <cell r="EK463" t="e">
            <v>#REF!</v>
          </cell>
          <cell r="EL463" t="e">
            <v>#REF!</v>
          </cell>
          <cell r="EM463" t="e">
            <v>#REF!</v>
          </cell>
          <cell r="EO463">
            <v>0</v>
          </cell>
          <cell r="EP463">
            <v>1</v>
          </cell>
          <cell r="EQ463">
            <v>0</v>
          </cell>
          <cell r="FA463">
            <v>0</v>
          </cell>
          <cell r="FB463">
            <v>0</v>
          </cell>
          <cell r="FD463">
            <v>0</v>
          </cell>
          <cell r="FE463">
            <v>0</v>
          </cell>
          <cell r="FF463">
            <v>0</v>
          </cell>
          <cell r="FG463">
            <v>0</v>
          </cell>
          <cell r="FH463">
            <v>0</v>
          </cell>
          <cell r="FI463">
            <v>0</v>
          </cell>
          <cell r="FJ463">
            <v>0</v>
          </cell>
          <cell r="FK463">
            <v>0</v>
          </cell>
          <cell r="FL463">
            <v>0</v>
          </cell>
          <cell r="FO463">
            <v>0</v>
          </cell>
          <cell r="FQ463">
            <v>0</v>
          </cell>
          <cell r="FR463">
            <v>0</v>
          </cell>
          <cell r="FS463">
            <v>0</v>
          </cell>
          <cell r="FT463">
            <v>0</v>
          </cell>
          <cell r="FU463">
            <v>0</v>
          </cell>
          <cell r="FV463">
            <v>0</v>
          </cell>
          <cell r="FW463">
            <v>0</v>
          </cell>
          <cell r="FX463" t="e">
            <v>#REF!</v>
          </cell>
          <cell r="FZ463">
            <v>0</v>
          </cell>
          <cell r="GB463">
            <v>0</v>
          </cell>
          <cell r="GC463">
            <v>0</v>
          </cell>
          <cell r="GD463">
            <v>0</v>
          </cell>
          <cell r="GE463">
            <v>0</v>
          </cell>
          <cell r="GF463">
            <v>0</v>
          </cell>
          <cell r="GG463" t="e">
            <v>#REF!</v>
          </cell>
          <cell r="GH463" t="e">
            <v>#REF!</v>
          </cell>
          <cell r="GI463">
            <v>0</v>
          </cell>
          <cell r="GJ463">
            <v>0</v>
          </cell>
          <cell r="GK463">
            <v>0</v>
          </cell>
          <cell r="GL463">
            <v>0</v>
          </cell>
          <cell r="GM463" t="e">
            <v>#REF!</v>
          </cell>
          <cell r="GN463">
            <v>0</v>
          </cell>
          <cell r="GO463">
            <v>0</v>
          </cell>
          <cell r="GP463">
            <v>0</v>
          </cell>
        </row>
        <row r="464">
          <cell r="Y464" t="str">
            <v>B</v>
          </cell>
          <cell r="Z464" t="str">
            <v>高規格</v>
          </cell>
          <cell r="AA464" t="str">
            <v>高規格</v>
          </cell>
          <cell r="AK464" t="e">
            <v>#REF!</v>
          </cell>
          <cell r="BI464">
            <v>2</v>
          </cell>
          <cell r="BT464">
            <v>0</v>
          </cell>
          <cell r="DZ464">
            <v>0</v>
          </cell>
          <cell r="EA464">
            <v>0</v>
          </cell>
          <cell r="EB464">
            <v>0</v>
          </cell>
          <cell r="EC464">
            <v>0</v>
          </cell>
          <cell r="ED464">
            <v>1</v>
          </cell>
          <cell r="EF464">
            <v>0</v>
          </cell>
          <cell r="EG464">
            <v>1</v>
          </cell>
          <cell r="EH464">
            <v>0</v>
          </cell>
          <cell r="EI464">
            <v>0</v>
          </cell>
          <cell r="EJ464">
            <v>0</v>
          </cell>
          <cell r="EK464" t="e">
            <v>#REF!</v>
          </cell>
          <cell r="EL464" t="e">
            <v>#REF!</v>
          </cell>
          <cell r="EM464" t="e">
            <v>#REF!</v>
          </cell>
          <cell r="EO464">
            <v>0</v>
          </cell>
          <cell r="EP464">
            <v>1</v>
          </cell>
          <cell r="EQ464">
            <v>0</v>
          </cell>
          <cell r="FA464">
            <v>0</v>
          </cell>
          <cell r="FB464">
            <v>0</v>
          </cell>
          <cell r="FD464">
            <v>0</v>
          </cell>
          <cell r="FE464">
            <v>0</v>
          </cell>
          <cell r="FF464">
            <v>0</v>
          </cell>
          <cell r="FG464">
            <v>0</v>
          </cell>
          <cell r="FH464">
            <v>0</v>
          </cell>
          <cell r="FI464">
            <v>0</v>
          </cell>
          <cell r="FJ464">
            <v>0</v>
          </cell>
          <cell r="FK464">
            <v>0</v>
          </cell>
          <cell r="FL464">
            <v>0</v>
          </cell>
          <cell r="FO464">
            <v>0</v>
          </cell>
          <cell r="FQ464">
            <v>0</v>
          </cell>
          <cell r="FR464">
            <v>0</v>
          </cell>
          <cell r="FS464">
            <v>0</v>
          </cell>
          <cell r="FT464">
            <v>0</v>
          </cell>
          <cell r="FU464">
            <v>0</v>
          </cell>
          <cell r="FV464">
            <v>0</v>
          </cell>
          <cell r="FW464">
            <v>0</v>
          </cell>
          <cell r="FX464" t="e">
            <v>#REF!</v>
          </cell>
          <cell r="FZ464">
            <v>0</v>
          </cell>
          <cell r="GB464">
            <v>0</v>
          </cell>
          <cell r="GC464">
            <v>0</v>
          </cell>
          <cell r="GD464">
            <v>0</v>
          </cell>
          <cell r="GE464">
            <v>0</v>
          </cell>
          <cell r="GF464">
            <v>0</v>
          </cell>
          <cell r="GG464" t="e">
            <v>#REF!</v>
          </cell>
          <cell r="GH464" t="e">
            <v>#REF!</v>
          </cell>
          <cell r="GI464">
            <v>0</v>
          </cell>
          <cell r="GJ464">
            <v>0</v>
          </cell>
          <cell r="GK464">
            <v>0</v>
          </cell>
          <cell r="GL464">
            <v>0</v>
          </cell>
          <cell r="GM464" t="e">
            <v>#REF!</v>
          </cell>
          <cell r="GN464">
            <v>0</v>
          </cell>
          <cell r="GO464">
            <v>0</v>
          </cell>
          <cell r="GP464">
            <v>0</v>
          </cell>
        </row>
        <row r="465">
          <cell r="Y465" t="str">
            <v>A'</v>
          </cell>
          <cell r="Z465" t="str">
            <v>高規格</v>
          </cell>
          <cell r="AA465" t="str">
            <v>一般</v>
          </cell>
          <cell r="AK465" t="e">
            <v>#REF!</v>
          </cell>
          <cell r="BI465">
            <v>2</v>
          </cell>
          <cell r="BT465">
            <v>0</v>
          </cell>
          <cell r="DZ465">
            <v>0</v>
          </cell>
          <cell r="EA465">
            <v>0</v>
          </cell>
          <cell r="EB465">
            <v>0</v>
          </cell>
          <cell r="EC465">
            <v>0</v>
          </cell>
          <cell r="ED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 t="e">
            <v>#REF!</v>
          </cell>
          <cell r="EL465" t="e">
            <v>#REF!</v>
          </cell>
          <cell r="EM465" t="e">
            <v>#REF!</v>
          </cell>
          <cell r="EO465">
            <v>0</v>
          </cell>
          <cell r="EP465">
            <v>1</v>
          </cell>
          <cell r="EQ465">
            <v>0</v>
          </cell>
          <cell r="FA465">
            <v>0</v>
          </cell>
          <cell r="FB465">
            <v>0</v>
          </cell>
          <cell r="FD465">
            <v>0</v>
          </cell>
          <cell r="FE465">
            <v>0</v>
          </cell>
          <cell r="FF465">
            <v>0</v>
          </cell>
          <cell r="FG465">
            <v>0</v>
          </cell>
          <cell r="FH465">
            <v>0</v>
          </cell>
          <cell r="FI465">
            <v>0</v>
          </cell>
          <cell r="FJ465">
            <v>0</v>
          </cell>
          <cell r="FK465">
            <v>0</v>
          </cell>
          <cell r="FL465">
            <v>0</v>
          </cell>
          <cell r="FO465">
            <v>0</v>
          </cell>
          <cell r="FQ465">
            <v>0</v>
          </cell>
          <cell r="FR465">
            <v>0</v>
          </cell>
          <cell r="FS465">
            <v>0</v>
          </cell>
          <cell r="FT465">
            <v>0</v>
          </cell>
          <cell r="FU465">
            <v>0</v>
          </cell>
          <cell r="FV465">
            <v>0</v>
          </cell>
          <cell r="FW465">
            <v>0</v>
          </cell>
          <cell r="FX465" t="e">
            <v>#REF!</v>
          </cell>
          <cell r="FZ465">
            <v>0</v>
          </cell>
          <cell r="GB465">
            <v>0</v>
          </cell>
          <cell r="GC465">
            <v>0</v>
          </cell>
          <cell r="GD465">
            <v>0</v>
          </cell>
          <cell r="GE465">
            <v>0</v>
          </cell>
          <cell r="GF465">
            <v>0</v>
          </cell>
          <cell r="GG465" t="e">
            <v>#REF!</v>
          </cell>
          <cell r="GH465" t="e">
            <v>#REF!</v>
          </cell>
          <cell r="GI465">
            <v>0</v>
          </cell>
          <cell r="GJ465">
            <v>0</v>
          </cell>
          <cell r="GK465">
            <v>0</v>
          </cell>
          <cell r="GL465">
            <v>0</v>
          </cell>
          <cell r="GM465" t="e">
            <v>#REF!</v>
          </cell>
          <cell r="GN465">
            <v>0</v>
          </cell>
          <cell r="GO465">
            <v>0</v>
          </cell>
          <cell r="GP465">
            <v>0</v>
          </cell>
        </row>
        <row r="466">
          <cell r="Y466" t="str">
            <v>A'</v>
          </cell>
          <cell r="Z466" t="str">
            <v>高規格</v>
          </cell>
          <cell r="AA466" t="str">
            <v>一般</v>
          </cell>
          <cell r="AK466" t="e">
            <v>#REF!</v>
          </cell>
          <cell r="BI466">
            <v>2</v>
          </cell>
          <cell r="BT466">
            <v>0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 t="e">
            <v>#REF!</v>
          </cell>
          <cell r="EL466" t="e">
            <v>#REF!</v>
          </cell>
          <cell r="EM466" t="e">
            <v>#REF!</v>
          </cell>
          <cell r="EO466">
            <v>0</v>
          </cell>
          <cell r="EP466">
            <v>1</v>
          </cell>
          <cell r="EQ466">
            <v>0</v>
          </cell>
          <cell r="FA466">
            <v>0</v>
          </cell>
          <cell r="FB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FI466">
            <v>0</v>
          </cell>
          <cell r="FJ466">
            <v>0</v>
          </cell>
          <cell r="FK466">
            <v>0</v>
          </cell>
          <cell r="FL466">
            <v>0</v>
          </cell>
          <cell r="FO466">
            <v>0</v>
          </cell>
          <cell r="FQ466">
            <v>0</v>
          </cell>
          <cell r="FR466">
            <v>0</v>
          </cell>
          <cell r="FS466">
            <v>0</v>
          </cell>
          <cell r="FT466">
            <v>0</v>
          </cell>
          <cell r="FU466">
            <v>0</v>
          </cell>
          <cell r="FV466">
            <v>0</v>
          </cell>
          <cell r="FW466">
            <v>0</v>
          </cell>
          <cell r="FX466" t="e">
            <v>#REF!</v>
          </cell>
          <cell r="FZ466">
            <v>0</v>
          </cell>
          <cell r="GB466">
            <v>1</v>
          </cell>
          <cell r="GC466">
            <v>0</v>
          </cell>
          <cell r="GD466">
            <v>0</v>
          </cell>
          <cell r="GE466">
            <v>0</v>
          </cell>
          <cell r="GF466">
            <v>0</v>
          </cell>
          <cell r="GG466" t="e">
            <v>#REF!</v>
          </cell>
          <cell r="GH466" t="e">
            <v>#REF!</v>
          </cell>
          <cell r="GI466">
            <v>0</v>
          </cell>
          <cell r="GJ466">
            <v>0</v>
          </cell>
          <cell r="GK466">
            <v>0</v>
          </cell>
          <cell r="GL466">
            <v>0</v>
          </cell>
          <cell r="GM466" t="e">
            <v>#REF!</v>
          </cell>
          <cell r="GN466">
            <v>0</v>
          </cell>
          <cell r="GO466">
            <v>0</v>
          </cell>
          <cell r="GP466">
            <v>0</v>
          </cell>
        </row>
        <row r="467">
          <cell r="Y467" t="str">
            <v>A'</v>
          </cell>
          <cell r="Z467" t="str">
            <v>高規格</v>
          </cell>
          <cell r="AA467" t="str">
            <v>一般</v>
          </cell>
          <cell r="AK467" t="e">
            <v>#REF!</v>
          </cell>
          <cell r="BI467">
            <v>2</v>
          </cell>
          <cell r="BT467">
            <v>0</v>
          </cell>
          <cell r="DZ467">
            <v>0</v>
          </cell>
          <cell r="EA467">
            <v>0</v>
          </cell>
          <cell r="EB467">
            <v>0</v>
          </cell>
          <cell r="EC467">
            <v>0</v>
          </cell>
          <cell r="ED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 t="e">
            <v>#REF!</v>
          </cell>
          <cell r="EL467" t="e">
            <v>#REF!</v>
          </cell>
          <cell r="EM467" t="e">
            <v>#REF!</v>
          </cell>
          <cell r="EO467">
            <v>0</v>
          </cell>
          <cell r="EP467">
            <v>1</v>
          </cell>
          <cell r="EQ467">
            <v>0</v>
          </cell>
          <cell r="FA467">
            <v>0</v>
          </cell>
          <cell r="FB467">
            <v>0</v>
          </cell>
          <cell r="FD467">
            <v>0</v>
          </cell>
          <cell r="FE467">
            <v>0</v>
          </cell>
          <cell r="FF467">
            <v>0</v>
          </cell>
          <cell r="FG467">
            <v>0</v>
          </cell>
          <cell r="FH467">
            <v>0</v>
          </cell>
          <cell r="FI467">
            <v>0</v>
          </cell>
          <cell r="FJ467">
            <v>0</v>
          </cell>
          <cell r="FK467">
            <v>0</v>
          </cell>
          <cell r="FL467">
            <v>0</v>
          </cell>
          <cell r="FO467">
            <v>0</v>
          </cell>
          <cell r="FQ467">
            <v>0</v>
          </cell>
          <cell r="FR467">
            <v>0</v>
          </cell>
          <cell r="FS467">
            <v>0</v>
          </cell>
          <cell r="FT467">
            <v>0</v>
          </cell>
          <cell r="FU467">
            <v>0</v>
          </cell>
          <cell r="FV467">
            <v>0</v>
          </cell>
          <cell r="FW467">
            <v>0</v>
          </cell>
          <cell r="FX467" t="e">
            <v>#REF!</v>
          </cell>
          <cell r="FZ467">
            <v>0</v>
          </cell>
          <cell r="GB467">
            <v>1</v>
          </cell>
          <cell r="GC467">
            <v>0</v>
          </cell>
          <cell r="GD467">
            <v>0</v>
          </cell>
          <cell r="GE467">
            <v>0</v>
          </cell>
          <cell r="GF467">
            <v>0</v>
          </cell>
          <cell r="GG467" t="e">
            <v>#REF!</v>
          </cell>
          <cell r="GH467" t="e">
            <v>#REF!</v>
          </cell>
          <cell r="GI467">
            <v>0</v>
          </cell>
          <cell r="GJ467">
            <v>0</v>
          </cell>
          <cell r="GK467">
            <v>0</v>
          </cell>
          <cell r="GL467">
            <v>0</v>
          </cell>
          <cell r="GM467" t="e">
            <v>#REF!</v>
          </cell>
          <cell r="GN467">
            <v>0</v>
          </cell>
          <cell r="GO467">
            <v>0</v>
          </cell>
          <cell r="GP467">
            <v>0</v>
          </cell>
        </row>
        <row r="468">
          <cell r="Y468" t="str">
            <v>A'</v>
          </cell>
          <cell r="Z468" t="str">
            <v>高規格</v>
          </cell>
          <cell r="AA468" t="str">
            <v>一般</v>
          </cell>
          <cell r="AK468" t="e">
            <v>#REF!</v>
          </cell>
          <cell r="BI468">
            <v>2</v>
          </cell>
          <cell r="BT468">
            <v>0</v>
          </cell>
          <cell r="DZ468">
            <v>0</v>
          </cell>
          <cell r="EA468">
            <v>0</v>
          </cell>
          <cell r="EB468">
            <v>0</v>
          </cell>
          <cell r="EC468">
            <v>0</v>
          </cell>
          <cell r="ED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 t="e">
            <v>#REF!</v>
          </cell>
          <cell r="EL468" t="e">
            <v>#REF!</v>
          </cell>
          <cell r="EM468" t="e">
            <v>#REF!</v>
          </cell>
          <cell r="EO468">
            <v>0</v>
          </cell>
          <cell r="EP468">
            <v>1</v>
          </cell>
          <cell r="EQ468">
            <v>0</v>
          </cell>
          <cell r="FA468">
            <v>0</v>
          </cell>
          <cell r="FB468">
            <v>0</v>
          </cell>
          <cell r="FD468">
            <v>0</v>
          </cell>
          <cell r="FE468">
            <v>0</v>
          </cell>
          <cell r="FF468">
            <v>0</v>
          </cell>
          <cell r="FG468">
            <v>0</v>
          </cell>
          <cell r="FH468">
            <v>0</v>
          </cell>
          <cell r="FI468">
            <v>0</v>
          </cell>
          <cell r="FJ468">
            <v>0</v>
          </cell>
          <cell r="FK468">
            <v>0</v>
          </cell>
          <cell r="FL468">
            <v>0</v>
          </cell>
          <cell r="FO468">
            <v>0</v>
          </cell>
          <cell r="FQ468">
            <v>0</v>
          </cell>
          <cell r="FR468">
            <v>0</v>
          </cell>
          <cell r="FS468">
            <v>0</v>
          </cell>
          <cell r="FT468">
            <v>0</v>
          </cell>
          <cell r="FU468">
            <v>0</v>
          </cell>
          <cell r="FV468">
            <v>0</v>
          </cell>
          <cell r="FW468">
            <v>0</v>
          </cell>
          <cell r="FX468" t="e">
            <v>#REF!</v>
          </cell>
          <cell r="FZ468">
            <v>1</v>
          </cell>
          <cell r="GB468">
            <v>0</v>
          </cell>
          <cell r="GC468">
            <v>1</v>
          </cell>
          <cell r="GD468">
            <v>0</v>
          </cell>
          <cell r="GE468">
            <v>0</v>
          </cell>
          <cell r="GF468">
            <v>0</v>
          </cell>
          <cell r="GG468" t="e">
            <v>#REF!</v>
          </cell>
          <cell r="GH468" t="e">
            <v>#REF!</v>
          </cell>
          <cell r="GI468">
            <v>0</v>
          </cell>
          <cell r="GJ468">
            <v>0</v>
          </cell>
          <cell r="GK468">
            <v>0</v>
          </cell>
          <cell r="GL468">
            <v>0</v>
          </cell>
          <cell r="GM468" t="e">
            <v>#REF!</v>
          </cell>
          <cell r="GN468">
            <v>0</v>
          </cell>
          <cell r="GO468">
            <v>0</v>
          </cell>
          <cell r="GP468">
            <v>0</v>
          </cell>
        </row>
        <row r="469">
          <cell r="Y469" t="str">
            <v>A'</v>
          </cell>
          <cell r="Z469" t="str">
            <v>高規格</v>
          </cell>
          <cell r="AA469" t="str">
            <v>一般</v>
          </cell>
          <cell r="AK469" t="e">
            <v>#REF!</v>
          </cell>
          <cell r="BI469">
            <v>2</v>
          </cell>
          <cell r="BT469">
            <v>0.27</v>
          </cell>
          <cell r="DZ469">
            <v>1</v>
          </cell>
          <cell r="EA469">
            <v>0</v>
          </cell>
          <cell r="EB469">
            <v>1</v>
          </cell>
          <cell r="EC469">
            <v>0</v>
          </cell>
          <cell r="ED469">
            <v>0</v>
          </cell>
          <cell r="EF469">
            <v>0</v>
          </cell>
          <cell r="EG469">
            <v>1</v>
          </cell>
          <cell r="EH469">
            <v>0</v>
          </cell>
          <cell r="EI469">
            <v>1</v>
          </cell>
          <cell r="EJ469">
            <v>0</v>
          </cell>
          <cell r="EK469" t="e">
            <v>#REF!</v>
          </cell>
          <cell r="EL469" t="e">
            <v>#REF!</v>
          </cell>
          <cell r="EM469" t="e">
            <v>#REF!</v>
          </cell>
          <cell r="EO469">
            <v>0</v>
          </cell>
          <cell r="EP469">
            <v>0</v>
          </cell>
          <cell r="EQ469">
            <v>0</v>
          </cell>
          <cell r="FA469">
            <v>1</v>
          </cell>
          <cell r="FB469">
            <v>0</v>
          </cell>
          <cell r="FD469">
            <v>0</v>
          </cell>
          <cell r="FE469">
            <v>0</v>
          </cell>
          <cell r="FF469">
            <v>0</v>
          </cell>
          <cell r="FG469">
            <v>0</v>
          </cell>
          <cell r="FH469">
            <v>0</v>
          </cell>
          <cell r="FI469">
            <v>0</v>
          </cell>
          <cell r="FJ469">
            <v>0</v>
          </cell>
          <cell r="FK469">
            <v>0</v>
          </cell>
          <cell r="FL469">
            <v>0</v>
          </cell>
          <cell r="FO469">
            <v>0</v>
          </cell>
          <cell r="FQ469">
            <v>0</v>
          </cell>
          <cell r="FR469">
            <v>0</v>
          </cell>
          <cell r="FS469">
            <v>0</v>
          </cell>
          <cell r="FT469">
            <v>0</v>
          </cell>
          <cell r="FU469">
            <v>0</v>
          </cell>
          <cell r="FV469">
            <v>0</v>
          </cell>
          <cell r="FW469">
            <v>0</v>
          </cell>
          <cell r="FX469" t="e">
            <v>#REF!</v>
          </cell>
          <cell r="FZ469">
            <v>0</v>
          </cell>
          <cell r="GB469">
            <v>1</v>
          </cell>
          <cell r="GC469">
            <v>0</v>
          </cell>
          <cell r="GD469">
            <v>0</v>
          </cell>
          <cell r="GE469">
            <v>0</v>
          </cell>
          <cell r="GF469">
            <v>1</v>
          </cell>
          <cell r="GG469" t="e">
            <v>#REF!</v>
          </cell>
          <cell r="GH469" t="e">
            <v>#REF!</v>
          </cell>
          <cell r="GI469">
            <v>0</v>
          </cell>
          <cell r="GJ469">
            <v>0</v>
          </cell>
          <cell r="GK469">
            <v>0</v>
          </cell>
          <cell r="GL469">
            <v>0</v>
          </cell>
          <cell r="GM469" t="e">
            <v>#REF!</v>
          </cell>
          <cell r="GN469">
            <v>0</v>
          </cell>
          <cell r="GO469">
            <v>0</v>
          </cell>
          <cell r="GP469">
            <v>0</v>
          </cell>
        </row>
        <row r="470">
          <cell r="Y470" t="str">
            <v>A'</v>
          </cell>
          <cell r="Z470" t="str">
            <v>高規格</v>
          </cell>
          <cell r="AA470" t="str">
            <v>一般</v>
          </cell>
          <cell r="AK470" t="e">
            <v>#REF!</v>
          </cell>
          <cell r="BI470">
            <v>1</v>
          </cell>
          <cell r="BT470">
            <v>0.24</v>
          </cell>
          <cell r="DZ470">
            <v>0</v>
          </cell>
          <cell r="EA470">
            <v>0</v>
          </cell>
          <cell r="EB470">
            <v>0</v>
          </cell>
          <cell r="EC470">
            <v>0</v>
          </cell>
          <cell r="ED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1</v>
          </cell>
          <cell r="EJ470">
            <v>0</v>
          </cell>
          <cell r="EK470" t="e">
            <v>#REF!</v>
          </cell>
          <cell r="EL470" t="e">
            <v>#REF!</v>
          </cell>
          <cell r="EM470" t="e">
            <v>#REF!</v>
          </cell>
          <cell r="EO470">
            <v>0</v>
          </cell>
          <cell r="EP470">
            <v>0</v>
          </cell>
          <cell r="EQ470">
            <v>0</v>
          </cell>
          <cell r="FA470">
            <v>0</v>
          </cell>
          <cell r="FB470">
            <v>0</v>
          </cell>
          <cell r="FD470">
            <v>0</v>
          </cell>
          <cell r="FE470">
            <v>0</v>
          </cell>
          <cell r="FF470">
            <v>0</v>
          </cell>
          <cell r="FG470">
            <v>0</v>
          </cell>
          <cell r="FH470">
            <v>0</v>
          </cell>
          <cell r="FI470">
            <v>0</v>
          </cell>
          <cell r="FJ470">
            <v>0</v>
          </cell>
          <cell r="FK470">
            <v>0</v>
          </cell>
          <cell r="FL470">
            <v>0</v>
          </cell>
          <cell r="FO470">
            <v>0</v>
          </cell>
          <cell r="FQ470">
            <v>0</v>
          </cell>
          <cell r="FR470">
            <v>0</v>
          </cell>
          <cell r="FS470">
            <v>0</v>
          </cell>
          <cell r="FT470">
            <v>0</v>
          </cell>
          <cell r="FU470">
            <v>0</v>
          </cell>
          <cell r="FV470">
            <v>0</v>
          </cell>
          <cell r="FW470">
            <v>0</v>
          </cell>
          <cell r="FX470" t="e">
            <v>#REF!</v>
          </cell>
          <cell r="FZ470">
            <v>0</v>
          </cell>
          <cell r="GB470">
            <v>1</v>
          </cell>
          <cell r="GC470">
            <v>0</v>
          </cell>
          <cell r="GD470">
            <v>0</v>
          </cell>
          <cell r="GE470">
            <v>0</v>
          </cell>
          <cell r="GF470">
            <v>1</v>
          </cell>
          <cell r="GG470" t="e">
            <v>#REF!</v>
          </cell>
          <cell r="GH470" t="e">
            <v>#REF!</v>
          </cell>
          <cell r="GI470">
            <v>0</v>
          </cell>
          <cell r="GJ470">
            <v>0</v>
          </cell>
          <cell r="GK470">
            <v>0</v>
          </cell>
          <cell r="GL470">
            <v>0</v>
          </cell>
          <cell r="GM470" t="e">
            <v>#REF!</v>
          </cell>
          <cell r="GN470">
            <v>0</v>
          </cell>
          <cell r="GO470">
            <v>0</v>
          </cell>
          <cell r="GP470">
            <v>0</v>
          </cell>
        </row>
        <row r="471">
          <cell r="Y471" t="str">
            <v>地二</v>
          </cell>
          <cell r="Z471" t="str">
            <v>地高</v>
          </cell>
          <cell r="AA471" t="str">
            <v>地高</v>
          </cell>
          <cell r="AK471" t="e">
            <v>#REF!</v>
          </cell>
          <cell r="BI471">
            <v>1</v>
          </cell>
          <cell r="BT471">
            <v>0.16</v>
          </cell>
          <cell r="DZ471">
            <v>1</v>
          </cell>
          <cell r="EA471">
            <v>0</v>
          </cell>
          <cell r="EB471">
            <v>1</v>
          </cell>
          <cell r="EC471">
            <v>0</v>
          </cell>
          <cell r="ED471">
            <v>0</v>
          </cell>
          <cell r="EF471">
            <v>0</v>
          </cell>
          <cell r="EG471">
            <v>1</v>
          </cell>
          <cell r="EH471">
            <v>0</v>
          </cell>
          <cell r="EI471">
            <v>1</v>
          </cell>
          <cell r="EJ471">
            <v>0</v>
          </cell>
          <cell r="EK471" t="e">
            <v>#REF!</v>
          </cell>
          <cell r="EL471" t="e">
            <v>#REF!</v>
          </cell>
          <cell r="EM471" t="e">
            <v>#REF!</v>
          </cell>
          <cell r="EO471">
            <v>1</v>
          </cell>
          <cell r="EP471">
            <v>0</v>
          </cell>
          <cell r="EQ471">
            <v>0</v>
          </cell>
          <cell r="FA471">
            <v>1</v>
          </cell>
          <cell r="FB471">
            <v>0</v>
          </cell>
          <cell r="FD471">
            <v>0</v>
          </cell>
          <cell r="FE471">
            <v>0</v>
          </cell>
          <cell r="FF471">
            <v>0</v>
          </cell>
          <cell r="FG471">
            <v>0</v>
          </cell>
          <cell r="FH471">
            <v>2</v>
          </cell>
          <cell r="FI471">
            <v>0</v>
          </cell>
          <cell r="FJ471">
            <v>0</v>
          </cell>
          <cell r="FK471">
            <v>0</v>
          </cell>
          <cell r="FL471">
            <v>0</v>
          </cell>
          <cell r="FO471">
            <v>0</v>
          </cell>
          <cell r="FQ471">
            <v>0</v>
          </cell>
          <cell r="FR471">
            <v>0</v>
          </cell>
          <cell r="FS471">
            <v>0</v>
          </cell>
          <cell r="FT471">
            <v>0</v>
          </cell>
          <cell r="FU471">
            <v>0</v>
          </cell>
          <cell r="FV471">
            <v>0</v>
          </cell>
          <cell r="FW471">
            <v>0</v>
          </cell>
          <cell r="FX471" t="e">
            <v>#REF!</v>
          </cell>
          <cell r="FZ471">
            <v>0</v>
          </cell>
          <cell r="GB471">
            <v>1</v>
          </cell>
          <cell r="GC471">
            <v>0</v>
          </cell>
          <cell r="GD471">
            <v>1</v>
          </cell>
          <cell r="GE471">
            <v>0</v>
          </cell>
          <cell r="GF471">
            <v>1</v>
          </cell>
          <cell r="GG471" t="e">
            <v>#REF!</v>
          </cell>
          <cell r="GH471" t="e">
            <v>#REF!</v>
          </cell>
          <cell r="GI471">
            <v>0</v>
          </cell>
          <cell r="GJ471">
            <v>0</v>
          </cell>
          <cell r="GK471">
            <v>0</v>
          </cell>
          <cell r="GL471">
            <v>0</v>
          </cell>
          <cell r="GM471" t="e">
            <v>#REF!</v>
          </cell>
          <cell r="GN471">
            <v>0</v>
          </cell>
          <cell r="GO471">
            <v>0</v>
          </cell>
          <cell r="GP471">
            <v>0</v>
          </cell>
        </row>
        <row r="472">
          <cell r="Y472" t="str">
            <v>二次</v>
          </cell>
          <cell r="Z472" t="str">
            <v>一般</v>
          </cell>
          <cell r="AA472" t="str">
            <v>一般</v>
          </cell>
          <cell r="AK472" t="e">
            <v>#REF!</v>
          </cell>
          <cell r="BI472">
            <v>2</v>
          </cell>
          <cell r="BT472">
            <v>0.17</v>
          </cell>
          <cell r="DZ472">
            <v>1</v>
          </cell>
          <cell r="EA472">
            <v>0</v>
          </cell>
          <cell r="EB472">
            <v>1</v>
          </cell>
          <cell r="EC472">
            <v>0</v>
          </cell>
          <cell r="ED472">
            <v>0</v>
          </cell>
          <cell r="EF472">
            <v>0</v>
          </cell>
          <cell r="EG472">
            <v>1</v>
          </cell>
          <cell r="EH472">
            <v>0</v>
          </cell>
          <cell r="EI472">
            <v>0</v>
          </cell>
          <cell r="EJ472">
            <v>0</v>
          </cell>
          <cell r="EK472" t="e">
            <v>#REF!</v>
          </cell>
          <cell r="EL472" t="e">
            <v>#REF!</v>
          </cell>
          <cell r="EM472" t="e">
            <v>#REF!</v>
          </cell>
          <cell r="EO472">
            <v>0</v>
          </cell>
          <cell r="EP472">
            <v>0</v>
          </cell>
          <cell r="EQ472">
            <v>0</v>
          </cell>
          <cell r="FA472">
            <v>1</v>
          </cell>
          <cell r="FB472">
            <v>0</v>
          </cell>
          <cell r="FD472">
            <v>0</v>
          </cell>
          <cell r="FE472">
            <v>0</v>
          </cell>
          <cell r="FF472">
            <v>0</v>
          </cell>
          <cell r="FG472">
            <v>0</v>
          </cell>
          <cell r="FH472">
            <v>1</v>
          </cell>
          <cell r="FI472">
            <v>0</v>
          </cell>
          <cell r="FJ472">
            <v>0</v>
          </cell>
          <cell r="FK472">
            <v>0</v>
          </cell>
          <cell r="FL472">
            <v>0</v>
          </cell>
          <cell r="FO472">
            <v>0</v>
          </cell>
          <cell r="FQ472">
            <v>0</v>
          </cell>
          <cell r="FR472">
            <v>0</v>
          </cell>
          <cell r="FS472">
            <v>0</v>
          </cell>
          <cell r="FT472">
            <v>0</v>
          </cell>
          <cell r="FU472">
            <v>0</v>
          </cell>
          <cell r="FV472">
            <v>0</v>
          </cell>
          <cell r="FW472">
            <v>0</v>
          </cell>
          <cell r="FX472" t="e">
            <v>#REF!</v>
          </cell>
          <cell r="FZ472">
            <v>1</v>
          </cell>
          <cell r="GB472">
            <v>1</v>
          </cell>
          <cell r="GC472">
            <v>0</v>
          </cell>
          <cell r="GD472">
            <v>0</v>
          </cell>
          <cell r="GE472">
            <v>1</v>
          </cell>
          <cell r="GF472">
            <v>0</v>
          </cell>
          <cell r="GG472" t="e">
            <v>#REF!</v>
          </cell>
          <cell r="GH472" t="e">
            <v>#REF!</v>
          </cell>
          <cell r="GI472">
            <v>0</v>
          </cell>
          <cell r="GJ472">
            <v>0</v>
          </cell>
          <cell r="GK472">
            <v>0</v>
          </cell>
          <cell r="GL472">
            <v>0</v>
          </cell>
          <cell r="GM472" t="e">
            <v>#REF!</v>
          </cell>
          <cell r="GN472">
            <v>0</v>
          </cell>
          <cell r="GO472">
            <v>0</v>
          </cell>
          <cell r="GP472">
            <v>0</v>
          </cell>
        </row>
        <row r="473">
          <cell r="Y473" t="str">
            <v>二次</v>
          </cell>
          <cell r="Z473" t="str">
            <v>一般</v>
          </cell>
          <cell r="AA473" t="str">
            <v>一般</v>
          </cell>
          <cell r="AK473" t="e">
            <v>#REF!</v>
          </cell>
          <cell r="BI473">
            <v>5</v>
          </cell>
          <cell r="BT473">
            <v>0.18</v>
          </cell>
          <cell r="DZ473">
            <v>0</v>
          </cell>
          <cell r="EA473">
            <v>0</v>
          </cell>
          <cell r="EB473">
            <v>0</v>
          </cell>
          <cell r="EC473">
            <v>0</v>
          </cell>
          <cell r="ED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1</v>
          </cell>
          <cell r="EJ473">
            <v>0</v>
          </cell>
          <cell r="EK473" t="e">
            <v>#REF!</v>
          </cell>
          <cell r="EL473" t="e">
            <v>#REF!</v>
          </cell>
          <cell r="EM473" t="e">
            <v>#REF!</v>
          </cell>
          <cell r="EO473">
            <v>0</v>
          </cell>
          <cell r="EP473">
            <v>0</v>
          </cell>
          <cell r="EQ473">
            <v>0</v>
          </cell>
          <cell r="FA473">
            <v>0</v>
          </cell>
          <cell r="FB473">
            <v>0</v>
          </cell>
          <cell r="FD473">
            <v>0</v>
          </cell>
          <cell r="FE473">
            <v>0</v>
          </cell>
          <cell r="FF473">
            <v>0</v>
          </cell>
          <cell r="FG473">
            <v>0</v>
          </cell>
          <cell r="FH473">
            <v>1</v>
          </cell>
          <cell r="FI473">
            <v>0</v>
          </cell>
          <cell r="FJ473">
            <v>0</v>
          </cell>
          <cell r="FK473">
            <v>0</v>
          </cell>
          <cell r="FL473">
            <v>0</v>
          </cell>
          <cell r="FO473">
            <v>0</v>
          </cell>
          <cell r="FQ473">
            <v>0</v>
          </cell>
          <cell r="FR473">
            <v>0</v>
          </cell>
          <cell r="FS473">
            <v>0</v>
          </cell>
          <cell r="FT473">
            <v>0</v>
          </cell>
          <cell r="FU473">
            <v>0</v>
          </cell>
          <cell r="FV473">
            <v>0</v>
          </cell>
          <cell r="FW473">
            <v>0</v>
          </cell>
          <cell r="FX473" t="e">
            <v>#REF!</v>
          </cell>
          <cell r="FZ473">
            <v>1</v>
          </cell>
          <cell r="GB473">
            <v>1</v>
          </cell>
          <cell r="GC473">
            <v>0</v>
          </cell>
          <cell r="GD473">
            <v>0</v>
          </cell>
          <cell r="GE473">
            <v>0</v>
          </cell>
          <cell r="GF473">
            <v>1</v>
          </cell>
          <cell r="GG473" t="e">
            <v>#REF!</v>
          </cell>
          <cell r="GH473" t="e">
            <v>#REF!</v>
          </cell>
          <cell r="GI473">
            <v>0</v>
          </cell>
          <cell r="GJ473">
            <v>0</v>
          </cell>
          <cell r="GK473">
            <v>0</v>
          </cell>
          <cell r="GL473">
            <v>0</v>
          </cell>
          <cell r="GM473" t="e">
            <v>#REF!</v>
          </cell>
          <cell r="GN473">
            <v>0</v>
          </cell>
          <cell r="GO473">
            <v>0</v>
          </cell>
          <cell r="GP473">
            <v>0</v>
          </cell>
        </row>
        <row r="474">
          <cell r="Y474" t="str">
            <v>二次</v>
          </cell>
          <cell r="Z474" t="str">
            <v>一般</v>
          </cell>
          <cell r="AA474" t="str">
            <v>一般</v>
          </cell>
          <cell r="AK474" t="e">
            <v>#REF!</v>
          </cell>
          <cell r="BI474">
            <v>1</v>
          </cell>
          <cell r="BT474">
            <v>0.51</v>
          </cell>
          <cell r="DZ474">
            <v>1</v>
          </cell>
          <cell r="EA474">
            <v>0</v>
          </cell>
          <cell r="EB474">
            <v>1</v>
          </cell>
          <cell r="EC474">
            <v>0</v>
          </cell>
          <cell r="ED474">
            <v>0</v>
          </cell>
          <cell r="EF474">
            <v>0</v>
          </cell>
          <cell r="EG474">
            <v>1</v>
          </cell>
          <cell r="EH474">
            <v>0</v>
          </cell>
          <cell r="EI474">
            <v>0</v>
          </cell>
          <cell r="EJ474">
            <v>0</v>
          </cell>
          <cell r="EK474" t="e">
            <v>#REF!</v>
          </cell>
          <cell r="EL474" t="e">
            <v>#REF!</v>
          </cell>
          <cell r="EM474" t="e">
            <v>#REF!</v>
          </cell>
          <cell r="EO474">
            <v>1</v>
          </cell>
          <cell r="EP474">
            <v>0</v>
          </cell>
          <cell r="EQ474">
            <v>0</v>
          </cell>
          <cell r="FA474">
            <v>1</v>
          </cell>
          <cell r="FB474">
            <v>0</v>
          </cell>
          <cell r="FD474">
            <v>0</v>
          </cell>
          <cell r="FE474">
            <v>0</v>
          </cell>
          <cell r="FF474">
            <v>0</v>
          </cell>
          <cell r="FG474">
            <v>0</v>
          </cell>
          <cell r="FH474">
            <v>1</v>
          </cell>
          <cell r="FI474">
            <v>0</v>
          </cell>
          <cell r="FJ474">
            <v>0</v>
          </cell>
          <cell r="FK474">
            <v>0</v>
          </cell>
          <cell r="FL474">
            <v>0</v>
          </cell>
          <cell r="FO474">
            <v>0</v>
          </cell>
          <cell r="FQ474">
            <v>0</v>
          </cell>
          <cell r="FR474">
            <v>0</v>
          </cell>
          <cell r="FS474">
            <v>0</v>
          </cell>
          <cell r="FT474">
            <v>0</v>
          </cell>
          <cell r="FU474">
            <v>0</v>
          </cell>
          <cell r="FV474">
            <v>0</v>
          </cell>
          <cell r="FW474">
            <v>0</v>
          </cell>
          <cell r="FX474" t="e">
            <v>#REF!</v>
          </cell>
          <cell r="FZ474">
            <v>1</v>
          </cell>
          <cell r="GB474">
            <v>1</v>
          </cell>
          <cell r="GC474">
            <v>0</v>
          </cell>
          <cell r="GD474">
            <v>1</v>
          </cell>
          <cell r="GE474">
            <v>0</v>
          </cell>
          <cell r="GF474">
            <v>1</v>
          </cell>
          <cell r="GG474" t="e">
            <v>#REF!</v>
          </cell>
          <cell r="GH474" t="e">
            <v>#REF!</v>
          </cell>
          <cell r="GI474">
            <v>0</v>
          </cell>
          <cell r="GJ474">
            <v>0</v>
          </cell>
          <cell r="GK474">
            <v>0</v>
          </cell>
          <cell r="GL474">
            <v>0</v>
          </cell>
          <cell r="GM474" t="e">
            <v>#REF!</v>
          </cell>
          <cell r="GN474">
            <v>0</v>
          </cell>
          <cell r="GO474">
            <v>0</v>
          </cell>
          <cell r="GP474">
            <v>0</v>
          </cell>
        </row>
        <row r="475">
          <cell r="Y475" t="str">
            <v>二次</v>
          </cell>
          <cell r="Z475" t="str">
            <v>一般</v>
          </cell>
          <cell r="AA475" t="str">
            <v>一般</v>
          </cell>
          <cell r="AK475" t="e">
            <v>#REF!</v>
          </cell>
          <cell r="BI475">
            <v>1</v>
          </cell>
          <cell r="BT475">
            <v>0.51</v>
          </cell>
          <cell r="DZ475">
            <v>1</v>
          </cell>
          <cell r="EA475">
            <v>0</v>
          </cell>
          <cell r="EB475">
            <v>1</v>
          </cell>
          <cell r="EC475">
            <v>0</v>
          </cell>
          <cell r="ED475">
            <v>0</v>
          </cell>
          <cell r="EF475">
            <v>0</v>
          </cell>
          <cell r="EG475">
            <v>1</v>
          </cell>
          <cell r="EH475">
            <v>0</v>
          </cell>
          <cell r="EI475">
            <v>0</v>
          </cell>
          <cell r="EJ475">
            <v>0</v>
          </cell>
          <cell r="EK475" t="e">
            <v>#REF!</v>
          </cell>
          <cell r="EL475" t="e">
            <v>#REF!</v>
          </cell>
          <cell r="EM475" t="e">
            <v>#REF!</v>
          </cell>
          <cell r="EO475">
            <v>1</v>
          </cell>
          <cell r="EP475">
            <v>0</v>
          </cell>
          <cell r="EQ475">
            <v>0</v>
          </cell>
          <cell r="FA475">
            <v>1</v>
          </cell>
          <cell r="FB475">
            <v>0</v>
          </cell>
          <cell r="FD475">
            <v>0</v>
          </cell>
          <cell r="FE475">
            <v>0</v>
          </cell>
          <cell r="FF475">
            <v>0</v>
          </cell>
          <cell r="FG475">
            <v>0</v>
          </cell>
          <cell r="FH475">
            <v>1</v>
          </cell>
          <cell r="FI475">
            <v>0</v>
          </cell>
          <cell r="FJ475">
            <v>0</v>
          </cell>
          <cell r="FK475">
            <v>0</v>
          </cell>
          <cell r="FL475">
            <v>0</v>
          </cell>
          <cell r="FO475">
            <v>0</v>
          </cell>
          <cell r="FQ475">
            <v>0</v>
          </cell>
          <cell r="FR475">
            <v>0</v>
          </cell>
          <cell r="FS475">
            <v>0</v>
          </cell>
          <cell r="FT475">
            <v>0</v>
          </cell>
          <cell r="FU475">
            <v>0</v>
          </cell>
          <cell r="FV475">
            <v>0</v>
          </cell>
          <cell r="FW475">
            <v>0</v>
          </cell>
          <cell r="FX475" t="e">
            <v>#REF!</v>
          </cell>
          <cell r="FZ475">
            <v>1</v>
          </cell>
          <cell r="GB475">
            <v>1</v>
          </cell>
          <cell r="GC475">
            <v>0</v>
          </cell>
          <cell r="GD475">
            <v>1</v>
          </cell>
          <cell r="GE475">
            <v>0</v>
          </cell>
          <cell r="GF475">
            <v>1</v>
          </cell>
          <cell r="GG475" t="e">
            <v>#REF!</v>
          </cell>
          <cell r="GH475" t="e">
            <v>#REF!</v>
          </cell>
          <cell r="GI475">
            <v>0</v>
          </cell>
          <cell r="GJ475">
            <v>0</v>
          </cell>
          <cell r="GK475">
            <v>0</v>
          </cell>
          <cell r="GL475">
            <v>0</v>
          </cell>
          <cell r="GM475" t="e">
            <v>#REF!</v>
          </cell>
          <cell r="GN475">
            <v>0</v>
          </cell>
          <cell r="GO475">
            <v>0</v>
          </cell>
          <cell r="GP475">
            <v>0</v>
          </cell>
        </row>
        <row r="476">
          <cell r="Y476" t="str">
            <v>二次</v>
          </cell>
          <cell r="Z476" t="str">
            <v>一般</v>
          </cell>
          <cell r="AA476" t="str">
            <v>一般</v>
          </cell>
          <cell r="AK476" t="e">
            <v>#REF!</v>
          </cell>
          <cell r="BI476">
            <v>1</v>
          </cell>
          <cell r="BT476">
            <v>0</v>
          </cell>
          <cell r="DZ476">
            <v>1</v>
          </cell>
          <cell r="EA476">
            <v>0</v>
          </cell>
          <cell r="EB476">
            <v>1</v>
          </cell>
          <cell r="EC476">
            <v>0</v>
          </cell>
          <cell r="ED476">
            <v>0</v>
          </cell>
          <cell r="EF476">
            <v>0</v>
          </cell>
          <cell r="EG476">
            <v>1</v>
          </cell>
          <cell r="EH476">
            <v>0</v>
          </cell>
          <cell r="EI476">
            <v>0</v>
          </cell>
          <cell r="EJ476">
            <v>0</v>
          </cell>
          <cell r="EK476" t="e">
            <v>#REF!</v>
          </cell>
          <cell r="EL476" t="e">
            <v>#REF!</v>
          </cell>
          <cell r="EM476" t="e">
            <v>#REF!</v>
          </cell>
          <cell r="EO476">
            <v>1</v>
          </cell>
          <cell r="EP476">
            <v>0</v>
          </cell>
          <cell r="EQ476">
            <v>0</v>
          </cell>
          <cell r="FA476">
            <v>1</v>
          </cell>
          <cell r="FB476">
            <v>0</v>
          </cell>
          <cell r="FD476">
            <v>0</v>
          </cell>
          <cell r="FE476">
            <v>0</v>
          </cell>
          <cell r="FF476">
            <v>0</v>
          </cell>
          <cell r="FG476">
            <v>0</v>
          </cell>
          <cell r="FH476">
            <v>1</v>
          </cell>
          <cell r="FI476">
            <v>0</v>
          </cell>
          <cell r="FJ476">
            <v>0</v>
          </cell>
          <cell r="FK476">
            <v>0</v>
          </cell>
          <cell r="FL476">
            <v>0</v>
          </cell>
          <cell r="FO476">
            <v>0</v>
          </cell>
          <cell r="FQ476">
            <v>0</v>
          </cell>
          <cell r="FR476">
            <v>0</v>
          </cell>
          <cell r="FS476">
            <v>0</v>
          </cell>
          <cell r="FT476">
            <v>0</v>
          </cell>
          <cell r="FU476">
            <v>0</v>
          </cell>
          <cell r="FV476">
            <v>0</v>
          </cell>
          <cell r="FW476">
            <v>0</v>
          </cell>
          <cell r="FX476" t="e">
            <v>#REF!</v>
          </cell>
          <cell r="FZ476">
            <v>1</v>
          </cell>
          <cell r="GB476">
            <v>0</v>
          </cell>
          <cell r="GC476">
            <v>1</v>
          </cell>
          <cell r="GD476">
            <v>0</v>
          </cell>
          <cell r="GE476">
            <v>0</v>
          </cell>
          <cell r="GF476">
            <v>0</v>
          </cell>
          <cell r="GG476" t="e">
            <v>#REF!</v>
          </cell>
          <cell r="GH476" t="e">
            <v>#REF!</v>
          </cell>
          <cell r="GI476">
            <v>0</v>
          </cell>
          <cell r="GJ476">
            <v>0</v>
          </cell>
          <cell r="GK476">
            <v>0</v>
          </cell>
          <cell r="GL476">
            <v>0</v>
          </cell>
          <cell r="GM476" t="e">
            <v>#REF!</v>
          </cell>
          <cell r="GN476">
            <v>0</v>
          </cell>
          <cell r="GO476">
            <v>0</v>
          </cell>
          <cell r="GP476">
            <v>0</v>
          </cell>
        </row>
        <row r="477">
          <cell r="Y477" t="str">
            <v>二次</v>
          </cell>
          <cell r="Z477" t="str">
            <v>一般</v>
          </cell>
          <cell r="AA477" t="str">
            <v>一般</v>
          </cell>
          <cell r="AK477" t="e">
            <v>#REF!</v>
          </cell>
          <cell r="BI477">
            <v>1</v>
          </cell>
          <cell r="BT477">
            <v>0.32</v>
          </cell>
          <cell r="DZ477">
            <v>0</v>
          </cell>
          <cell r="EA477">
            <v>0</v>
          </cell>
          <cell r="EB477">
            <v>0</v>
          </cell>
          <cell r="EC477">
            <v>0</v>
          </cell>
          <cell r="ED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 t="e">
            <v>#REF!</v>
          </cell>
          <cell r="EL477" t="e">
            <v>#REF!</v>
          </cell>
          <cell r="EM477" t="e">
            <v>#REF!</v>
          </cell>
          <cell r="EO477">
            <v>0</v>
          </cell>
          <cell r="EP477">
            <v>0</v>
          </cell>
          <cell r="EQ477">
            <v>0</v>
          </cell>
          <cell r="FA477">
            <v>0</v>
          </cell>
          <cell r="FB477">
            <v>0</v>
          </cell>
          <cell r="FD477">
            <v>0</v>
          </cell>
          <cell r="FE477">
            <v>0</v>
          </cell>
          <cell r="FF477">
            <v>0</v>
          </cell>
          <cell r="FG477">
            <v>0</v>
          </cell>
          <cell r="FH477">
            <v>1</v>
          </cell>
          <cell r="FI477">
            <v>0</v>
          </cell>
          <cell r="FJ477">
            <v>0</v>
          </cell>
          <cell r="FK477">
            <v>0</v>
          </cell>
          <cell r="FL477">
            <v>0</v>
          </cell>
          <cell r="FO477">
            <v>0</v>
          </cell>
          <cell r="FQ477">
            <v>0</v>
          </cell>
          <cell r="FR477">
            <v>0</v>
          </cell>
          <cell r="FS477">
            <v>0</v>
          </cell>
          <cell r="FT477">
            <v>0</v>
          </cell>
          <cell r="FU477">
            <v>0</v>
          </cell>
          <cell r="FV477">
            <v>0</v>
          </cell>
          <cell r="FW477">
            <v>0</v>
          </cell>
          <cell r="FX477" t="e">
            <v>#REF!</v>
          </cell>
          <cell r="FZ477">
            <v>0</v>
          </cell>
          <cell r="GB477">
            <v>0</v>
          </cell>
          <cell r="GC477">
            <v>0</v>
          </cell>
          <cell r="GD477">
            <v>0</v>
          </cell>
          <cell r="GE477">
            <v>0</v>
          </cell>
          <cell r="GF477">
            <v>1</v>
          </cell>
          <cell r="GG477" t="e">
            <v>#REF!</v>
          </cell>
          <cell r="GH477" t="e">
            <v>#REF!</v>
          </cell>
          <cell r="GI477">
            <v>0</v>
          </cell>
          <cell r="GJ477">
            <v>0</v>
          </cell>
          <cell r="GK477">
            <v>0</v>
          </cell>
          <cell r="GL477">
            <v>0</v>
          </cell>
          <cell r="GM477" t="e">
            <v>#REF!</v>
          </cell>
          <cell r="GN477">
            <v>0</v>
          </cell>
          <cell r="GO477">
            <v>0</v>
          </cell>
          <cell r="GP477">
            <v>0</v>
          </cell>
        </row>
        <row r="478">
          <cell r="Y478" t="str">
            <v>二次</v>
          </cell>
          <cell r="Z478" t="str">
            <v>一般</v>
          </cell>
          <cell r="AA478" t="str">
            <v>一般</v>
          </cell>
          <cell r="AK478" t="e">
            <v>#REF!</v>
          </cell>
          <cell r="BT478">
            <v>0</v>
          </cell>
          <cell r="DZ478">
            <v>0</v>
          </cell>
          <cell r="EA478">
            <v>0</v>
          </cell>
          <cell r="EB478">
            <v>0</v>
          </cell>
          <cell r="EC478">
            <v>0</v>
          </cell>
          <cell r="ED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1</v>
          </cell>
          <cell r="EJ478">
            <v>0</v>
          </cell>
          <cell r="EK478" t="e">
            <v>#REF!</v>
          </cell>
          <cell r="EL478" t="e">
            <v>#REF!</v>
          </cell>
          <cell r="EM478" t="e">
            <v>#REF!</v>
          </cell>
          <cell r="EO478">
            <v>0</v>
          </cell>
          <cell r="EP478">
            <v>0</v>
          </cell>
          <cell r="EQ478">
            <v>0</v>
          </cell>
          <cell r="FA478">
            <v>0</v>
          </cell>
          <cell r="FB478">
            <v>0</v>
          </cell>
          <cell r="FD478">
            <v>0</v>
          </cell>
          <cell r="FE478">
            <v>0</v>
          </cell>
          <cell r="FF478">
            <v>0</v>
          </cell>
          <cell r="FG478">
            <v>0</v>
          </cell>
          <cell r="FH478">
            <v>0</v>
          </cell>
          <cell r="FI478">
            <v>0</v>
          </cell>
          <cell r="FJ478">
            <v>0</v>
          </cell>
          <cell r="FK478">
            <v>0</v>
          </cell>
          <cell r="FL478">
            <v>0</v>
          </cell>
          <cell r="FO478">
            <v>0</v>
          </cell>
          <cell r="FQ478">
            <v>0</v>
          </cell>
          <cell r="FR478">
            <v>0</v>
          </cell>
          <cell r="FS478">
            <v>0</v>
          </cell>
          <cell r="FT478">
            <v>0</v>
          </cell>
          <cell r="FU478">
            <v>0</v>
          </cell>
          <cell r="FV478">
            <v>0</v>
          </cell>
          <cell r="FW478">
            <v>0</v>
          </cell>
          <cell r="FX478" t="e">
            <v>#REF!</v>
          </cell>
          <cell r="FZ478">
            <v>0</v>
          </cell>
          <cell r="GB478">
            <v>0</v>
          </cell>
          <cell r="GC478">
            <v>0</v>
          </cell>
          <cell r="GD478">
            <v>0</v>
          </cell>
          <cell r="GE478">
            <v>0</v>
          </cell>
          <cell r="GF478">
            <v>0</v>
          </cell>
          <cell r="GG478" t="e">
            <v>#REF!</v>
          </cell>
          <cell r="GH478" t="e">
            <v>#REF!</v>
          </cell>
          <cell r="GI478">
            <v>0</v>
          </cell>
          <cell r="GJ478">
            <v>0</v>
          </cell>
          <cell r="GK478">
            <v>0</v>
          </cell>
          <cell r="GL478">
            <v>0</v>
          </cell>
          <cell r="GM478" t="e">
            <v>#REF!</v>
          </cell>
          <cell r="GN478">
            <v>0</v>
          </cell>
          <cell r="GO478">
            <v>0</v>
          </cell>
          <cell r="GP478">
            <v>0</v>
          </cell>
        </row>
        <row r="479">
          <cell r="Y479" t="str">
            <v>耐震</v>
          </cell>
          <cell r="Z479" t="str">
            <v>一般</v>
          </cell>
          <cell r="AA479" t="str">
            <v>一般</v>
          </cell>
          <cell r="AK479" t="e">
            <v>#REF!</v>
          </cell>
          <cell r="BT479">
            <v>0</v>
          </cell>
          <cell r="DZ479">
            <v>0</v>
          </cell>
          <cell r="EA479">
            <v>0</v>
          </cell>
          <cell r="EB479">
            <v>0</v>
          </cell>
          <cell r="EC479">
            <v>0</v>
          </cell>
          <cell r="ED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 t="e">
            <v>#REF!</v>
          </cell>
          <cell r="EL479" t="e">
            <v>#REF!</v>
          </cell>
          <cell r="EM479" t="e">
            <v>#REF!</v>
          </cell>
          <cell r="EO479">
            <v>0</v>
          </cell>
          <cell r="EP479">
            <v>0</v>
          </cell>
          <cell r="EQ479">
            <v>0</v>
          </cell>
          <cell r="FA479">
            <v>0</v>
          </cell>
          <cell r="FB479">
            <v>0</v>
          </cell>
          <cell r="FD479">
            <v>0</v>
          </cell>
          <cell r="FE479">
            <v>0</v>
          </cell>
          <cell r="FF479">
            <v>0</v>
          </cell>
          <cell r="FG479">
            <v>0</v>
          </cell>
          <cell r="FH479">
            <v>0</v>
          </cell>
          <cell r="FI479">
            <v>0</v>
          </cell>
          <cell r="FJ479">
            <v>0</v>
          </cell>
          <cell r="FK479">
            <v>0</v>
          </cell>
          <cell r="FL479">
            <v>0</v>
          </cell>
          <cell r="FO479">
            <v>0</v>
          </cell>
          <cell r="FQ479">
            <v>0</v>
          </cell>
          <cell r="FR479">
            <v>0</v>
          </cell>
          <cell r="FS479">
            <v>0</v>
          </cell>
          <cell r="FT479">
            <v>1</v>
          </cell>
          <cell r="FU479">
            <v>0</v>
          </cell>
          <cell r="FV479">
            <v>0</v>
          </cell>
          <cell r="FW479">
            <v>0</v>
          </cell>
          <cell r="FX479" t="e">
            <v>#REF!</v>
          </cell>
          <cell r="FZ479">
            <v>0</v>
          </cell>
          <cell r="GB479">
            <v>0</v>
          </cell>
          <cell r="GC479">
            <v>0</v>
          </cell>
          <cell r="GD479">
            <v>0</v>
          </cell>
          <cell r="GE479">
            <v>0</v>
          </cell>
          <cell r="GF479">
            <v>0</v>
          </cell>
          <cell r="GG479" t="e">
            <v>#REF!</v>
          </cell>
          <cell r="GH479" t="e">
            <v>#REF!</v>
          </cell>
          <cell r="GI479">
            <v>0</v>
          </cell>
          <cell r="GJ479">
            <v>0</v>
          </cell>
          <cell r="GK479">
            <v>0</v>
          </cell>
          <cell r="GL479">
            <v>0</v>
          </cell>
          <cell r="GM479" t="e">
            <v>#REF!</v>
          </cell>
          <cell r="GN479">
            <v>0</v>
          </cell>
          <cell r="GO479">
            <v>0</v>
          </cell>
          <cell r="GP479">
            <v>0</v>
          </cell>
        </row>
        <row r="480">
          <cell r="Y480" t="str">
            <v>耐震</v>
          </cell>
          <cell r="Z480" t="str">
            <v>一般</v>
          </cell>
          <cell r="AA480" t="str">
            <v>一般</v>
          </cell>
          <cell r="AK480" t="e">
            <v>#REF!</v>
          </cell>
          <cell r="BT480">
            <v>0</v>
          </cell>
          <cell r="DZ480">
            <v>0</v>
          </cell>
          <cell r="EA480">
            <v>0</v>
          </cell>
          <cell r="EB480">
            <v>0</v>
          </cell>
          <cell r="EC480">
            <v>0</v>
          </cell>
          <cell r="ED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 t="e">
            <v>#REF!</v>
          </cell>
          <cell r="EL480" t="e">
            <v>#REF!</v>
          </cell>
          <cell r="EM480" t="e">
            <v>#REF!</v>
          </cell>
          <cell r="EO480">
            <v>0</v>
          </cell>
          <cell r="EP480">
            <v>0</v>
          </cell>
          <cell r="EQ480">
            <v>0</v>
          </cell>
          <cell r="FA480">
            <v>0</v>
          </cell>
          <cell r="FB480">
            <v>0</v>
          </cell>
          <cell r="FD480">
            <v>0</v>
          </cell>
          <cell r="FE480">
            <v>0</v>
          </cell>
          <cell r="FF480">
            <v>0</v>
          </cell>
          <cell r="FG480">
            <v>0</v>
          </cell>
          <cell r="FH480">
            <v>0</v>
          </cell>
          <cell r="FI480">
            <v>0</v>
          </cell>
          <cell r="FJ480">
            <v>0</v>
          </cell>
          <cell r="FK480">
            <v>0</v>
          </cell>
          <cell r="FL480">
            <v>0</v>
          </cell>
          <cell r="FO480">
            <v>0</v>
          </cell>
          <cell r="FQ480">
            <v>0</v>
          </cell>
          <cell r="FR480">
            <v>0</v>
          </cell>
          <cell r="FS480">
            <v>0</v>
          </cell>
          <cell r="FT480">
            <v>1</v>
          </cell>
          <cell r="FU480">
            <v>0</v>
          </cell>
          <cell r="FV480">
            <v>0</v>
          </cell>
          <cell r="FW480">
            <v>0</v>
          </cell>
          <cell r="FX480" t="e">
            <v>#REF!</v>
          </cell>
          <cell r="FZ480">
            <v>0</v>
          </cell>
          <cell r="GB480">
            <v>0</v>
          </cell>
          <cell r="GC480">
            <v>0</v>
          </cell>
          <cell r="GD480">
            <v>0</v>
          </cell>
          <cell r="GE480">
            <v>0</v>
          </cell>
          <cell r="GF480">
            <v>0</v>
          </cell>
          <cell r="GG480" t="e">
            <v>#REF!</v>
          </cell>
          <cell r="GH480" t="e">
            <v>#REF!</v>
          </cell>
          <cell r="GI480">
            <v>0</v>
          </cell>
          <cell r="GJ480">
            <v>0</v>
          </cell>
          <cell r="GK480">
            <v>0</v>
          </cell>
          <cell r="GL480">
            <v>0</v>
          </cell>
          <cell r="GM480" t="e">
            <v>#REF!</v>
          </cell>
          <cell r="GN480">
            <v>0</v>
          </cell>
          <cell r="GO480">
            <v>0</v>
          </cell>
          <cell r="GP480">
            <v>0</v>
          </cell>
        </row>
        <row r="481">
          <cell r="Y481" t="str">
            <v>沿環従来</v>
          </cell>
          <cell r="Z481" t="str">
            <v>一般</v>
          </cell>
          <cell r="AA481" t="str">
            <v>一般</v>
          </cell>
          <cell r="AK481" t="e">
            <v>#REF!</v>
          </cell>
          <cell r="BT481">
            <v>0</v>
          </cell>
          <cell r="DZ481">
            <v>0</v>
          </cell>
          <cell r="EA481">
            <v>0</v>
          </cell>
          <cell r="EB481">
            <v>0</v>
          </cell>
          <cell r="EC481">
            <v>0</v>
          </cell>
          <cell r="ED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 t="e">
            <v>#REF!</v>
          </cell>
          <cell r="EL481" t="e">
            <v>#REF!</v>
          </cell>
          <cell r="EM481" t="e">
            <v>#REF!</v>
          </cell>
          <cell r="EO481">
            <v>0</v>
          </cell>
          <cell r="EP481">
            <v>0</v>
          </cell>
          <cell r="EQ481">
            <v>0</v>
          </cell>
          <cell r="FA481">
            <v>0</v>
          </cell>
          <cell r="FB481">
            <v>0</v>
          </cell>
          <cell r="FD481">
            <v>0</v>
          </cell>
          <cell r="FE481">
            <v>0</v>
          </cell>
          <cell r="FF481">
            <v>0</v>
          </cell>
          <cell r="FG481">
            <v>0</v>
          </cell>
          <cell r="FH481">
            <v>0</v>
          </cell>
          <cell r="FI481">
            <v>0</v>
          </cell>
          <cell r="FJ481">
            <v>0</v>
          </cell>
          <cell r="FK481">
            <v>0</v>
          </cell>
          <cell r="FL481">
            <v>0</v>
          </cell>
          <cell r="FO481">
            <v>0</v>
          </cell>
          <cell r="FQ481">
            <v>0</v>
          </cell>
          <cell r="FR481">
            <v>0</v>
          </cell>
          <cell r="FS481">
            <v>0</v>
          </cell>
          <cell r="FT481">
            <v>0</v>
          </cell>
          <cell r="FU481">
            <v>0</v>
          </cell>
          <cell r="FV481">
            <v>0</v>
          </cell>
          <cell r="FW481">
            <v>0</v>
          </cell>
          <cell r="FX481" t="e">
            <v>#REF!</v>
          </cell>
          <cell r="FZ481">
            <v>0</v>
          </cell>
          <cell r="GB481">
            <v>0</v>
          </cell>
          <cell r="GC481">
            <v>0</v>
          </cell>
          <cell r="GD481">
            <v>0</v>
          </cell>
          <cell r="GE481">
            <v>0</v>
          </cell>
          <cell r="GF481">
            <v>0</v>
          </cell>
          <cell r="GG481" t="e">
            <v>#REF!</v>
          </cell>
          <cell r="GH481" t="e">
            <v>#REF!</v>
          </cell>
          <cell r="GI481">
            <v>0</v>
          </cell>
          <cell r="GJ481">
            <v>0</v>
          </cell>
          <cell r="GK481">
            <v>0</v>
          </cell>
          <cell r="GL481">
            <v>0</v>
          </cell>
          <cell r="GM481" t="e">
            <v>#REF!</v>
          </cell>
          <cell r="GN481">
            <v>0</v>
          </cell>
          <cell r="GO481">
            <v>0</v>
          </cell>
          <cell r="GP481">
            <v>0</v>
          </cell>
        </row>
        <row r="482">
          <cell r="Y482" t="str">
            <v>沿環従来</v>
          </cell>
          <cell r="Z482" t="str">
            <v>一般</v>
          </cell>
          <cell r="AA482" t="str">
            <v>一般</v>
          </cell>
          <cell r="AK482" t="e">
            <v>#REF!</v>
          </cell>
          <cell r="BT482">
            <v>0</v>
          </cell>
          <cell r="DZ482">
            <v>0</v>
          </cell>
          <cell r="EA482">
            <v>0</v>
          </cell>
          <cell r="EB482">
            <v>0</v>
          </cell>
          <cell r="EC482">
            <v>0</v>
          </cell>
          <cell r="ED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 t="e">
            <v>#REF!</v>
          </cell>
          <cell r="EL482" t="e">
            <v>#REF!</v>
          </cell>
          <cell r="EM482" t="e">
            <v>#REF!</v>
          </cell>
          <cell r="EO482">
            <v>0</v>
          </cell>
          <cell r="EP482">
            <v>0</v>
          </cell>
          <cell r="EQ482">
            <v>0</v>
          </cell>
          <cell r="FA482">
            <v>0</v>
          </cell>
          <cell r="FB482">
            <v>0</v>
          </cell>
          <cell r="FD482">
            <v>0</v>
          </cell>
          <cell r="FE482">
            <v>0</v>
          </cell>
          <cell r="FF482">
            <v>0</v>
          </cell>
          <cell r="FG482">
            <v>0</v>
          </cell>
          <cell r="FH482">
            <v>0</v>
          </cell>
          <cell r="FI482">
            <v>0</v>
          </cell>
          <cell r="FJ482">
            <v>0</v>
          </cell>
          <cell r="FK482">
            <v>0</v>
          </cell>
          <cell r="FL482">
            <v>0</v>
          </cell>
          <cell r="FO482">
            <v>0</v>
          </cell>
          <cell r="FQ482">
            <v>0</v>
          </cell>
          <cell r="FR482">
            <v>0</v>
          </cell>
          <cell r="FS482">
            <v>0</v>
          </cell>
          <cell r="FT482">
            <v>0</v>
          </cell>
          <cell r="FU482">
            <v>0</v>
          </cell>
          <cell r="FV482">
            <v>0</v>
          </cell>
          <cell r="FW482">
            <v>0</v>
          </cell>
          <cell r="FX482" t="e">
            <v>#REF!</v>
          </cell>
          <cell r="FZ482">
            <v>0</v>
          </cell>
          <cell r="GB482">
            <v>0</v>
          </cell>
          <cell r="GC482">
            <v>0</v>
          </cell>
          <cell r="GD482">
            <v>0</v>
          </cell>
          <cell r="GE482">
            <v>0</v>
          </cell>
          <cell r="GF482">
            <v>0</v>
          </cell>
          <cell r="GG482" t="e">
            <v>#REF!</v>
          </cell>
          <cell r="GH482" t="e">
            <v>#REF!</v>
          </cell>
          <cell r="GI482">
            <v>0</v>
          </cell>
          <cell r="GJ482">
            <v>0</v>
          </cell>
          <cell r="GK482">
            <v>0</v>
          </cell>
          <cell r="GL482">
            <v>0</v>
          </cell>
          <cell r="GM482" t="e">
            <v>#REF!</v>
          </cell>
          <cell r="GN482">
            <v>0</v>
          </cell>
          <cell r="GO482">
            <v>0</v>
          </cell>
          <cell r="GP482">
            <v>0</v>
          </cell>
        </row>
        <row r="483">
          <cell r="Y483" t="str">
            <v>B</v>
          </cell>
          <cell r="Z483" t="str">
            <v>高規格</v>
          </cell>
          <cell r="AA483" t="str">
            <v>高規格</v>
          </cell>
          <cell r="AK483" t="e">
            <v>#REF!</v>
          </cell>
          <cell r="BI483">
            <v>2</v>
          </cell>
          <cell r="BT483">
            <v>0</v>
          </cell>
          <cell r="DZ483">
            <v>0</v>
          </cell>
          <cell r="EA483">
            <v>0</v>
          </cell>
          <cell r="EB483">
            <v>0</v>
          </cell>
          <cell r="EC483">
            <v>0</v>
          </cell>
          <cell r="ED483">
            <v>1</v>
          </cell>
          <cell r="EF483">
            <v>0</v>
          </cell>
          <cell r="EG483">
            <v>1</v>
          </cell>
          <cell r="EH483">
            <v>0</v>
          </cell>
          <cell r="EI483">
            <v>0</v>
          </cell>
          <cell r="EJ483">
            <v>0</v>
          </cell>
          <cell r="EK483" t="e">
            <v>#REF!</v>
          </cell>
          <cell r="EL483" t="e">
            <v>#REF!</v>
          </cell>
          <cell r="EM483" t="e">
            <v>#REF!</v>
          </cell>
          <cell r="EO483">
            <v>0</v>
          </cell>
          <cell r="EP483">
            <v>1</v>
          </cell>
          <cell r="EQ483">
            <v>0</v>
          </cell>
          <cell r="FA483">
            <v>0</v>
          </cell>
          <cell r="FB483">
            <v>0</v>
          </cell>
          <cell r="FD483">
            <v>0</v>
          </cell>
          <cell r="FE483">
            <v>1</v>
          </cell>
          <cell r="FF483">
            <v>0</v>
          </cell>
          <cell r="FG483">
            <v>0</v>
          </cell>
          <cell r="FH483">
            <v>0</v>
          </cell>
          <cell r="FI483">
            <v>0</v>
          </cell>
          <cell r="FJ483">
            <v>0</v>
          </cell>
          <cell r="FK483">
            <v>0</v>
          </cell>
          <cell r="FL483">
            <v>0</v>
          </cell>
          <cell r="FO483">
            <v>0</v>
          </cell>
          <cell r="FQ483">
            <v>0</v>
          </cell>
          <cell r="FR483">
            <v>0</v>
          </cell>
          <cell r="FS483">
            <v>0</v>
          </cell>
          <cell r="FT483">
            <v>0</v>
          </cell>
          <cell r="FU483">
            <v>0</v>
          </cell>
          <cell r="FV483">
            <v>0</v>
          </cell>
          <cell r="FW483">
            <v>0</v>
          </cell>
          <cell r="FX483" t="e">
            <v>#REF!</v>
          </cell>
          <cell r="FZ483">
            <v>0</v>
          </cell>
          <cell r="GB483">
            <v>0</v>
          </cell>
          <cell r="GC483">
            <v>0</v>
          </cell>
          <cell r="GD483">
            <v>0</v>
          </cell>
          <cell r="GE483">
            <v>0</v>
          </cell>
          <cell r="GF483">
            <v>0</v>
          </cell>
          <cell r="GG483" t="e">
            <v>#REF!</v>
          </cell>
          <cell r="GH483" t="e">
            <v>#REF!</v>
          </cell>
          <cell r="GI483">
            <v>0</v>
          </cell>
          <cell r="GJ483">
            <v>0</v>
          </cell>
          <cell r="GK483">
            <v>0</v>
          </cell>
          <cell r="GL483">
            <v>0</v>
          </cell>
          <cell r="GM483" t="e">
            <v>#REF!</v>
          </cell>
          <cell r="GN483">
            <v>0</v>
          </cell>
          <cell r="GO483">
            <v>0</v>
          </cell>
          <cell r="GP483">
            <v>0</v>
          </cell>
        </row>
        <row r="484">
          <cell r="Y484" t="str">
            <v>B</v>
          </cell>
          <cell r="Z484" t="str">
            <v>高規格</v>
          </cell>
          <cell r="AA484" t="str">
            <v>高規格</v>
          </cell>
          <cell r="AK484" t="e">
            <v>#REF!</v>
          </cell>
          <cell r="BI484">
            <v>2</v>
          </cell>
          <cell r="BT484">
            <v>0</v>
          </cell>
          <cell r="DZ484">
            <v>0</v>
          </cell>
          <cell r="EA484">
            <v>0</v>
          </cell>
          <cell r="EB484">
            <v>0</v>
          </cell>
          <cell r="EC484">
            <v>0</v>
          </cell>
          <cell r="ED484">
            <v>1</v>
          </cell>
          <cell r="EF484">
            <v>0</v>
          </cell>
          <cell r="EG484">
            <v>1</v>
          </cell>
          <cell r="EH484">
            <v>0</v>
          </cell>
          <cell r="EI484">
            <v>0</v>
          </cell>
          <cell r="EJ484">
            <v>0</v>
          </cell>
          <cell r="EK484" t="e">
            <v>#REF!</v>
          </cell>
          <cell r="EL484" t="e">
            <v>#REF!</v>
          </cell>
          <cell r="EM484" t="e">
            <v>#REF!</v>
          </cell>
          <cell r="EO484">
            <v>0</v>
          </cell>
          <cell r="EP484">
            <v>1</v>
          </cell>
          <cell r="EQ484">
            <v>0</v>
          </cell>
          <cell r="FA484">
            <v>0</v>
          </cell>
          <cell r="FB484">
            <v>0</v>
          </cell>
          <cell r="FD484">
            <v>0</v>
          </cell>
          <cell r="FE484">
            <v>1</v>
          </cell>
          <cell r="FF484">
            <v>0</v>
          </cell>
          <cell r="FG484">
            <v>0</v>
          </cell>
          <cell r="FH484">
            <v>0</v>
          </cell>
          <cell r="FI484">
            <v>0</v>
          </cell>
          <cell r="FJ484">
            <v>0</v>
          </cell>
          <cell r="FK484">
            <v>0</v>
          </cell>
          <cell r="FL484">
            <v>0</v>
          </cell>
          <cell r="FO484">
            <v>0</v>
          </cell>
          <cell r="FQ484">
            <v>0</v>
          </cell>
          <cell r="FR484">
            <v>0</v>
          </cell>
          <cell r="FS484">
            <v>0</v>
          </cell>
          <cell r="FT484">
            <v>0</v>
          </cell>
          <cell r="FU484">
            <v>0</v>
          </cell>
          <cell r="FV484">
            <v>0</v>
          </cell>
          <cell r="FW484">
            <v>0</v>
          </cell>
          <cell r="FX484" t="e">
            <v>#REF!</v>
          </cell>
          <cell r="FZ484">
            <v>0</v>
          </cell>
          <cell r="GB484">
            <v>0</v>
          </cell>
          <cell r="GC484">
            <v>0</v>
          </cell>
          <cell r="GD484">
            <v>0</v>
          </cell>
          <cell r="GE484">
            <v>0</v>
          </cell>
          <cell r="GF484">
            <v>0</v>
          </cell>
          <cell r="GG484" t="e">
            <v>#REF!</v>
          </cell>
          <cell r="GH484" t="e">
            <v>#REF!</v>
          </cell>
          <cell r="GI484">
            <v>0</v>
          </cell>
          <cell r="GJ484">
            <v>0</v>
          </cell>
          <cell r="GK484">
            <v>0</v>
          </cell>
          <cell r="GL484">
            <v>0</v>
          </cell>
          <cell r="GM484" t="e">
            <v>#REF!</v>
          </cell>
          <cell r="GN484">
            <v>0</v>
          </cell>
          <cell r="GO484">
            <v>0</v>
          </cell>
          <cell r="GP484">
            <v>0</v>
          </cell>
        </row>
        <row r="485">
          <cell r="Y485" t="str">
            <v>B</v>
          </cell>
          <cell r="Z485" t="str">
            <v>高規格</v>
          </cell>
          <cell r="AA485" t="str">
            <v>高規格</v>
          </cell>
          <cell r="AK485" t="e">
            <v>#REF!</v>
          </cell>
          <cell r="AL485" t="str">
            <v>東海環状</v>
          </cell>
          <cell r="BI485">
            <v>2</v>
          </cell>
          <cell r="BT485">
            <v>0</v>
          </cell>
          <cell r="DZ485">
            <v>0</v>
          </cell>
          <cell r="EA485">
            <v>0</v>
          </cell>
          <cell r="EB485">
            <v>0</v>
          </cell>
          <cell r="EC485">
            <v>0</v>
          </cell>
          <cell r="ED485">
            <v>1</v>
          </cell>
          <cell r="EF485">
            <v>0</v>
          </cell>
          <cell r="EG485">
            <v>1</v>
          </cell>
          <cell r="EH485">
            <v>0</v>
          </cell>
          <cell r="EI485">
            <v>0</v>
          </cell>
          <cell r="EJ485">
            <v>1</v>
          </cell>
          <cell r="EK485" t="e">
            <v>#REF!</v>
          </cell>
          <cell r="EL485" t="e">
            <v>#REF!</v>
          </cell>
          <cell r="EM485" t="e">
            <v>#REF!</v>
          </cell>
          <cell r="EO485">
            <v>0</v>
          </cell>
          <cell r="EP485">
            <v>1</v>
          </cell>
          <cell r="EQ485">
            <v>0</v>
          </cell>
          <cell r="FA485">
            <v>0</v>
          </cell>
          <cell r="FB485">
            <v>0</v>
          </cell>
          <cell r="FD485">
            <v>0</v>
          </cell>
          <cell r="FE485">
            <v>0</v>
          </cell>
          <cell r="FF485">
            <v>0</v>
          </cell>
          <cell r="FG485">
            <v>0</v>
          </cell>
          <cell r="FH485">
            <v>0</v>
          </cell>
          <cell r="FI485">
            <v>0</v>
          </cell>
          <cell r="FJ485">
            <v>0</v>
          </cell>
          <cell r="FK485">
            <v>0</v>
          </cell>
          <cell r="FL485">
            <v>0</v>
          </cell>
          <cell r="FO485">
            <v>0</v>
          </cell>
          <cell r="FQ485">
            <v>0</v>
          </cell>
          <cell r="FR485">
            <v>0</v>
          </cell>
          <cell r="FS485">
            <v>0</v>
          </cell>
          <cell r="FT485">
            <v>0</v>
          </cell>
          <cell r="FU485">
            <v>0</v>
          </cell>
          <cell r="FV485">
            <v>0</v>
          </cell>
          <cell r="FW485">
            <v>0</v>
          </cell>
          <cell r="FX485" t="e">
            <v>#REF!</v>
          </cell>
          <cell r="FZ485">
            <v>0</v>
          </cell>
          <cell r="GB485">
            <v>0</v>
          </cell>
          <cell r="GC485">
            <v>0</v>
          </cell>
          <cell r="GD485">
            <v>0</v>
          </cell>
          <cell r="GE485">
            <v>0</v>
          </cell>
          <cell r="GF485">
            <v>0</v>
          </cell>
          <cell r="GG485" t="e">
            <v>#REF!</v>
          </cell>
          <cell r="GH485" t="e">
            <v>#REF!</v>
          </cell>
          <cell r="GI485">
            <v>0</v>
          </cell>
          <cell r="GJ485">
            <v>0</v>
          </cell>
          <cell r="GK485">
            <v>0</v>
          </cell>
          <cell r="GL485">
            <v>0</v>
          </cell>
          <cell r="GM485" t="e">
            <v>#REF!</v>
          </cell>
          <cell r="GN485">
            <v>0</v>
          </cell>
          <cell r="GO485">
            <v>0</v>
          </cell>
          <cell r="GP485">
            <v>0</v>
          </cell>
        </row>
        <row r="486">
          <cell r="Y486" t="str">
            <v>B</v>
          </cell>
          <cell r="Z486" t="str">
            <v>高規格</v>
          </cell>
          <cell r="AA486" t="str">
            <v>高規格</v>
          </cell>
          <cell r="AK486" t="e">
            <v>#REF!</v>
          </cell>
          <cell r="AL486" t="str">
            <v>東海環状</v>
          </cell>
          <cell r="BI486">
            <v>2</v>
          </cell>
          <cell r="BT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1</v>
          </cell>
          <cell r="EF486">
            <v>0</v>
          </cell>
          <cell r="EG486">
            <v>1</v>
          </cell>
          <cell r="EH486">
            <v>0</v>
          </cell>
          <cell r="EI486">
            <v>0</v>
          </cell>
          <cell r="EJ486">
            <v>0</v>
          </cell>
          <cell r="EK486" t="e">
            <v>#REF!</v>
          </cell>
          <cell r="EL486" t="e">
            <v>#REF!</v>
          </cell>
          <cell r="EM486" t="e">
            <v>#REF!</v>
          </cell>
          <cell r="EO486">
            <v>0</v>
          </cell>
          <cell r="EP486">
            <v>1</v>
          </cell>
          <cell r="EQ486">
            <v>0</v>
          </cell>
          <cell r="FA486">
            <v>0</v>
          </cell>
          <cell r="FB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FI486">
            <v>0</v>
          </cell>
          <cell r="FJ486">
            <v>0</v>
          </cell>
          <cell r="FK486">
            <v>0</v>
          </cell>
          <cell r="FL486">
            <v>0</v>
          </cell>
          <cell r="FO486">
            <v>0</v>
          </cell>
          <cell r="FQ486">
            <v>0</v>
          </cell>
          <cell r="FR486">
            <v>0</v>
          </cell>
          <cell r="FS486">
            <v>0</v>
          </cell>
          <cell r="FT486">
            <v>0</v>
          </cell>
          <cell r="FU486">
            <v>0</v>
          </cell>
          <cell r="FV486">
            <v>0</v>
          </cell>
          <cell r="FW486">
            <v>0</v>
          </cell>
          <cell r="FX486" t="e">
            <v>#REF!</v>
          </cell>
          <cell r="FZ486">
            <v>0</v>
          </cell>
          <cell r="GB486">
            <v>0</v>
          </cell>
          <cell r="GC486">
            <v>0</v>
          </cell>
          <cell r="GD486">
            <v>0</v>
          </cell>
          <cell r="GE486">
            <v>0</v>
          </cell>
          <cell r="GF486">
            <v>0</v>
          </cell>
          <cell r="GG486" t="e">
            <v>#REF!</v>
          </cell>
          <cell r="GH486" t="e">
            <v>#REF!</v>
          </cell>
          <cell r="GI486">
            <v>0</v>
          </cell>
          <cell r="GJ486">
            <v>0</v>
          </cell>
          <cell r="GK486">
            <v>0</v>
          </cell>
          <cell r="GL486">
            <v>0</v>
          </cell>
          <cell r="GM486" t="e">
            <v>#REF!</v>
          </cell>
          <cell r="GN486">
            <v>0</v>
          </cell>
          <cell r="GO486">
            <v>0</v>
          </cell>
          <cell r="GP486">
            <v>0</v>
          </cell>
        </row>
        <row r="487">
          <cell r="Y487" t="str">
            <v>B</v>
          </cell>
          <cell r="Z487" t="str">
            <v>高規格</v>
          </cell>
          <cell r="AA487" t="str">
            <v>一般</v>
          </cell>
          <cell r="AK487" t="e">
            <v>#REF!</v>
          </cell>
          <cell r="AL487" t="str">
            <v>名古屋Ⅱ環</v>
          </cell>
          <cell r="BI487">
            <v>2</v>
          </cell>
          <cell r="BT487">
            <v>0.1</v>
          </cell>
          <cell r="DZ487">
            <v>1</v>
          </cell>
          <cell r="EA487">
            <v>0</v>
          </cell>
          <cell r="EB487">
            <v>1</v>
          </cell>
          <cell r="EC487">
            <v>0</v>
          </cell>
          <cell r="ED487">
            <v>0</v>
          </cell>
          <cell r="EF487">
            <v>0</v>
          </cell>
          <cell r="EG487">
            <v>1</v>
          </cell>
          <cell r="EH487">
            <v>0</v>
          </cell>
          <cell r="EI487">
            <v>1</v>
          </cell>
          <cell r="EJ487">
            <v>0</v>
          </cell>
          <cell r="EK487" t="e">
            <v>#REF!</v>
          </cell>
          <cell r="EL487" t="e">
            <v>#REF!</v>
          </cell>
          <cell r="EM487" t="e">
            <v>#REF!</v>
          </cell>
          <cell r="EO487">
            <v>0</v>
          </cell>
          <cell r="EP487">
            <v>0</v>
          </cell>
          <cell r="EQ487">
            <v>0</v>
          </cell>
          <cell r="FA487">
            <v>1</v>
          </cell>
          <cell r="FB487">
            <v>0</v>
          </cell>
          <cell r="FD487">
            <v>0</v>
          </cell>
          <cell r="FE487">
            <v>0</v>
          </cell>
          <cell r="FF487">
            <v>0</v>
          </cell>
          <cell r="FG487">
            <v>0</v>
          </cell>
          <cell r="FH487">
            <v>0</v>
          </cell>
          <cell r="FI487">
            <v>0</v>
          </cell>
          <cell r="FJ487">
            <v>0</v>
          </cell>
          <cell r="FK487">
            <v>0</v>
          </cell>
          <cell r="FL487">
            <v>0</v>
          </cell>
          <cell r="FO487">
            <v>0</v>
          </cell>
          <cell r="FQ487">
            <v>0</v>
          </cell>
          <cell r="FR487">
            <v>0</v>
          </cell>
          <cell r="FS487">
            <v>0</v>
          </cell>
          <cell r="FT487">
            <v>0</v>
          </cell>
          <cell r="FU487">
            <v>0</v>
          </cell>
          <cell r="FV487">
            <v>0</v>
          </cell>
          <cell r="FW487">
            <v>0</v>
          </cell>
          <cell r="FX487" t="e">
            <v>#REF!</v>
          </cell>
          <cell r="FZ487">
            <v>0</v>
          </cell>
          <cell r="GB487">
            <v>1</v>
          </cell>
          <cell r="GC487">
            <v>0</v>
          </cell>
          <cell r="GD487">
            <v>0</v>
          </cell>
          <cell r="GE487">
            <v>0</v>
          </cell>
          <cell r="GF487">
            <v>1</v>
          </cell>
          <cell r="GG487" t="e">
            <v>#REF!</v>
          </cell>
          <cell r="GH487" t="e">
            <v>#REF!</v>
          </cell>
          <cell r="GI487">
            <v>0</v>
          </cell>
          <cell r="GJ487">
            <v>0</v>
          </cell>
          <cell r="GK487">
            <v>0</v>
          </cell>
          <cell r="GL487">
            <v>0</v>
          </cell>
          <cell r="GM487" t="e">
            <v>#REF!</v>
          </cell>
          <cell r="GN487">
            <v>0</v>
          </cell>
          <cell r="GO487">
            <v>0</v>
          </cell>
          <cell r="GP487">
            <v>0</v>
          </cell>
        </row>
        <row r="488">
          <cell r="Y488" t="str">
            <v>B</v>
          </cell>
          <cell r="Z488" t="str">
            <v>高規格</v>
          </cell>
          <cell r="AA488" t="str">
            <v>一般</v>
          </cell>
          <cell r="AK488" t="e">
            <v>#REF!</v>
          </cell>
          <cell r="AL488" t="str">
            <v>名古屋Ⅱ環</v>
          </cell>
          <cell r="BI488">
            <v>2</v>
          </cell>
          <cell r="BT488">
            <v>0.1</v>
          </cell>
          <cell r="DZ488">
            <v>1</v>
          </cell>
          <cell r="EA488">
            <v>0</v>
          </cell>
          <cell r="EB488">
            <v>1</v>
          </cell>
          <cell r="EC488">
            <v>0</v>
          </cell>
          <cell r="ED488">
            <v>0</v>
          </cell>
          <cell r="EF488">
            <v>0</v>
          </cell>
          <cell r="EG488">
            <v>1</v>
          </cell>
          <cell r="EH488">
            <v>0</v>
          </cell>
          <cell r="EI488">
            <v>1</v>
          </cell>
          <cell r="EJ488">
            <v>1</v>
          </cell>
          <cell r="EK488" t="e">
            <v>#REF!</v>
          </cell>
          <cell r="EL488" t="e">
            <v>#REF!</v>
          </cell>
          <cell r="EM488" t="e">
            <v>#REF!</v>
          </cell>
          <cell r="EO488">
            <v>0</v>
          </cell>
          <cell r="EP488">
            <v>0</v>
          </cell>
          <cell r="EQ488">
            <v>0</v>
          </cell>
          <cell r="FA488">
            <v>1</v>
          </cell>
          <cell r="FB488">
            <v>0</v>
          </cell>
          <cell r="FD488">
            <v>0</v>
          </cell>
          <cell r="FE488">
            <v>0</v>
          </cell>
          <cell r="FF488">
            <v>0</v>
          </cell>
          <cell r="FG488">
            <v>0</v>
          </cell>
          <cell r="FH488">
            <v>0</v>
          </cell>
          <cell r="FI488">
            <v>0</v>
          </cell>
          <cell r="FJ488">
            <v>0</v>
          </cell>
          <cell r="FK488">
            <v>0</v>
          </cell>
          <cell r="FL488">
            <v>0</v>
          </cell>
          <cell r="FO488">
            <v>0</v>
          </cell>
          <cell r="FQ488">
            <v>0</v>
          </cell>
          <cell r="FR488">
            <v>0</v>
          </cell>
          <cell r="FS488">
            <v>0</v>
          </cell>
          <cell r="FT488">
            <v>0</v>
          </cell>
          <cell r="FU488">
            <v>0</v>
          </cell>
          <cell r="FV488">
            <v>0</v>
          </cell>
          <cell r="FW488">
            <v>0</v>
          </cell>
          <cell r="FX488" t="e">
            <v>#REF!</v>
          </cell>
          <cell r="FZ488">
            <v>0</v>
          </cell>
          <cell r="GB488">
            <v>1</v>
          </cell>
          <cell r="GC488">
            <v>0</v>
          </cell>
          <cell r="GD488">
            <v>0</v>
          </cell>
          <cell r="GE488">
            <v>0</v>
          </cell>
          <cell r="GF488">
            <v>1</v>
          </cell>
          <cell r="GG488" t="e">
            <v>#REF!</v>
          </cell>
          <cell r="GH488" t="e">
            <v>#REF!</v>
          </cell>
          <cell r="GI488">
            <v>0</v>
          </cell>
          <cell r="GJ488">
            <v>0</v>
          </cell>
          <cell r="GK488">
            <v>0</v>
          </cell>
          <cell r="GL488">
            <v>0</v>
          </cell>
          <cell r="GM488" t="e">
            <v>#REF!</v>
          </cell>
          <cell r="GN488">
            <v>0</v>
          </cell>
          <cell r="GO488">
            <v>0</v>
          </cell>
          <cell r="GP488">
            <v>0</v>
          </cell>
        </row>
        <row r="489">
          <cell r="Y489" t="str">
            <v>A'</v>
          </cell>
          <cell r="Z489" t="str">
            <v>高規格</v>
          </cell>
          <cell r="AA489" t="str">
            <v>一般</v>
          </cell>
          <cell r="AK489" t="e">
            <v>#REF!</v>
          </cell>
          <cell r="BI489">
            <v>2</v>
          </cell>
          <cell r="BT489">
            <v>0.27</v>
          </cell>
          <cell r="DZ489">
            <v>0</v>
          </cell>
          <cell r="EA489">
            <v>0</v>
          </cell>
          <cell r="EB489">
            <v>0</v>
          </cell>
          <cell r="EC489">
            <v>0</v>
          </cell>
          <cell r="ED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1</v>
          </cell>
          <cell r="EJ489">
            <v>1</v>
          </cell>
          <cell r="EK489" t="e">
            <v>#REF!</v>
          </cell>
          <cell r="EL489" t="e">
            <v>#REF!</v>
          </cell>
          <cell r="EM489" t="e">
            <v>#REF!</v>
          </cell>
          <cell r="EO489">
            <v>0</v>
          </cell>
          <cell r="EP489">
            <v>0</v>
          </cell>
          <cell r="EQ489">
            <v>0</v>
          </cell>
          <cell r="FA489">
            <v>0</v>
          </cell>
          <cell r="FB489">
            <v>0</v>
          </cell>
          <cell r="FD489">
            <v>0</v>
          </cell>
          <cell r="FE489">
            <v>1</v>
          </cell>
          <cell r="FF489">
            <v>0</v>
          </cell>
          <cell r="FG489">
            <v>0</v>
          </cell>
          <cell r="FH489">
            <v>0</v>
          </cell>
          <cell r="FI489">
            <v>0</v>
          </cell>
          <cell r="FJ489">
            <v>0</v>
          </cell>
          <cell r="FK489">
            <v>0</v>
          </cell>
          <cell r="FL489">
            <v>0</v>
          </cell>
          <cell r="FO489">
            <v>0</v>
          </cell>
          <cell r="FQ489">
            <v>0</v>
          </cell>
          <cell r="FR489">
            <v>0</v>
          </cell>
          <cell r="FS489">
            <v>0</v>
          </cell>
          <cell r="FT489">
            <v>0</v>
          </cell>
          <cell r="FU489">
            <v>0</v>
          </cell>
          <cell r="FV489">
            <v>0</v>
          </cell>
          <cell r="FW489">
            <v>0</v>
          </cell>
          <cell r="FX489" t="e">
            <v>#REF!</v>
          </cell>
          <cell r="FZ489">
            <v>0</v>
          </cell>
          <cell r="GB489">
            <v>1</v>
          </cell>
          <cell r="GC489">
            <v>0</v>
          </cell>
          <cell r="GD489">
            <v>0</v>
          </cell>
          <cell r="GE489">
            <v>0</v>
          </cell>
          <cell r="GF489">
            <v>1</v>
          </cell>
          <cell r="GG489" t="e">
            <v>#REF!</v>
          </cell>
          <cell r="GH489" t="e">
            <v>#REF!</v>
          </cell>
          <cell r="GI489">
            <v>0</v>
          </cell>
          <cell r="GJ489">
            <v>0</v>
          </cell>
          <cell r="GK489">
            <v>0</v>
          </cell>
          <cell r="GL489">
            <v>0</v>
          </cell>
          <cell r="GM489" t="e">
            <v>#REF!</v>
          </cell>
          <cell r="GN489">
            <v>0</v>
          </cell>
          <cell r="GO489">
            <v>0</v>
          </cell>
          <cell r="GP489">
            <v>0</v>
          </cell>
        </row>
        <row r="490">
          <cell r="Y490" t="str">
            <v>A'</v>
          </cell>
          <cell r="Z490" t="str">
            <v>高規格</v>
          </cell>
          <cell r="AA490" t="str">
            <v>一般</v>
          </cell>
          <cell r="AK490" t="e">
            <v>#REF!</v>
          </cell>
          <cell r="BI490">
            <v>2</v>
          </cell>
          <cell r="BT490">
            <v>0.18</v>
          </cell>
          <cell r="DZ490">
            <v>0</v>
          </cell>
          <cell r="EA490">
            <v>0</v>
          </cell>
          <cell r="EB490">
            <v>0</v>
          </cell>
          <cell r="EC490">
            <v>0</v>
          </cell>
          <cell r="ED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1</v>
          </cell>
          <cell r="EJ490">
            <v>1</v>
          </cell>
          <cell r="EK490" t="e">
            <v>#REF!</v>
          </cell>
          <cell r="EL490" t="e">
            <v>#REF!</v>
          </cell>
          <cell r="EM490" t="e">
            <v>#REF!</v>
          </cell>
          <cell r="EO490">
            <v>0</v>
          </cell>
          <cell r="EP490">
            <v>0</v>
          </cell>
          <cell r="EQ490">
            <v>0</v>
          </cell>
          <cell r="FA490">
            <v>0</v>
          </cell>
          <cell r="FB490">
            <v>0</v>
          </cell>
          <cell r="FD490">
            <v>0</v>
          </cell>
          <cell r="FE490">
            <v>0</v>
          </cell>
          <cell r="FF490">
            <v>0</v>
          </cell>
          <cell r="FG490">
            <v>0</v>
          </cell>
          <cell r="FH490">
            <v>0</v>
          </cell>
          <cell r="FI490">
            <v>0</v>
          </cell>
          <cell r="FJ490">
            <v>0</v>
          </cell>
          <cell r="FK490">
            <v>0</v>
          </cell>
          <cell r="FL490">
            <v>0</v>
          </cell>
          <cell r="FO490">
            <v>0</v>
          </cell>
          <cell r="FQ490">
            <v>0</v>
          </cell>
          <cell r="FR490">
            <v>0</v>
          </cell>
          <cell r="FS490">
            <v>0</v>
          </cell>
          <cell r="FT490">
            <v>0</v>
          </cell>
          <cell r="FU490">
            <v>0</v>
          </cell>
          <cell r="FV490">
            <v>0</v>
          </cell>
          <cell r="FW490">
            <v>0</v>
          </cell>
          <cell r="FX490" t="e">
            <v>#REF!</v>
          </cell>
          <cell r="FZ490">
            <v>0</v>
          </cell>
          <cell r="GB490">
            <v>1</v>
          </cell>
          <cell r="GC490">
            <v>0</v>
          </cell>
          <cell r="GD490">
            <v>0</v>
          </cell>
          <cell r="GE490">
            <v>0</v>
          </cell>
          <cell r="GF490">
            <v>1</v>
          </cell>
          <cell r="GG490" t="e">
            <v>#REF!</v>
          </cell>
          <cell r="GH490" t="e">
            <v>#REF!</v>
          </cell>
          <cell r="GI490">
            <v>0</v>
          </cell>
          <cell r="GJ490">
            <v>0</v>
          </cell>
          <cell r="GK490">
            <v>0</v>
          </cell>
          <cell r="GL490">
            <v>0</v>
          </cell>
          <cell r="GM490" t="e">
            <v>#REF!</v>
          </cell>
          <cell r="GN490">
            <v>0</v>
          </cell>
          <cell r="GO490">
            <v>0</v>
          </cell>
          <cell r="GP490">
            <v>0</v>
          </cell>
        </row>
        <row r="491">
          <cell r="Y491" t="str">
            <v>地一</v>
          </cell>
          <cell r="Z491" t="str">
            <v>地高</v>
          </cell>
          <cell r="AA491" t="str">
            <v>地高</v>
          </cell>
          <cell r="AK491" t="e">
            <v>#REF!</v>
          </cell>
          <cell r="AL491" t="str">
            <v>東海環状（ｽﾓｰﾙ）</v>
          </cell>
          <cell r="BI491">
            <v>2</v>
          </cell>
          <cell r="BT491">
            <v>0</v>
          </cell>
          <cell r="DZ491">
            <v>0</v>
          </cell>
          <cell r="EA491">
            <v>0</v>
          </cell>
          <cell r="EB491">
            <v>0</v>
          </cell>
          <cell r="EC491">
            <v>1</v>
          </cell>
          <cell r="ED491">
            <v>1</v>
          </cell>
          <cell r="EF491">
            <v>0</v>
          </cell>
          <cell r="EG491">
            <v>1</v>
          </cell>
          <cell r="EH491">
            <v>1</v>
          </cell>
          <cell r="EI491">
            <v>1</v>
          </cell>
          <cell r="EJ491">
            <v>0</v>
          </cell>
          <cell r="EK491" t="e">
            <v>#REF!</v>
          </cell>
          <cell r="EL491" t="e">
            <v>#REF!</v>
          </cell>
          <cell r="EM491" t="e">
            <v>#REF!</v>
          </cell>
          <cell r="EO491">
            <v>0</v>
          </cell>
          <cell r="EP491">
            <v>0</v>
          </cell>
          <cell r="EQ491">
            <v>0</v>
          </cell>
          <cell r="FA491">
            <v>0</v>
          </cell>
          <cell r="FB491">
            <v>0</v>
          </cell>
          <cell r="FD491">
            <v>0</v>
          </cell>
          <cell r="FE491">
            <v>0</v>
          </cell>
          <cell r="FF491">
            <v>0</v>
          </cell>
          <cell r="FG491">
            <v>0</v>
          </cell>
          <cell r="FH491">
            <v>0</v>
          </cell>
          <cell r="FI491">
            <v>0</v>
          </cell>
          <cell r="FJ491">
            <v>0</v>
          </cell>
          <cell r="FK491">
            <v>0</v>
          </cell>
          <cell r="FL491">
            <v>0</v>
          </cell>
          <cell r="FO491">
            <v>0</v>
          </cell>
          <cell r="FQ491">
            <v>0</v>
          </cell>
          <cell r="FR491">
            <v>0</v>
          </cell>
          <cell r="FS491">
            <v>0</v>
          </cell>
          <cell r="FT491">
            <v>0</v>
          </cell>
          <cell r="FU491">
            <v>0</v>
          </cell>
          <cell r="FV491">
            <v>0</v>
          </cell>
          <cell r="FW491">
            <v>0</v>
          </cell>
          <cell r="FX491" t="e">
            <v>#REF!</v>
          </cell>
          <cell r="FZ491">
            <v>0</v>
          </cell>
          <cell r="GB491">
            <v>0</v>
          </cell>
          <cell r="GC491">
            <v>0</v>
          </cell>
          <cell r="GD491">
            <v>0</v>
          </cell>
          <cell r="GE491">
            <v>0</v>
          </cell>
          <cell r="GF491">
            <v>0</v>
          </cell>
          <cell r="GG491" t="e">
            <v>#REF!</v>
          </cell>
          <cell r="GH491" t="e">
            <v>#REF!</v>
          </cell>
          <cell r="GI491">
            <v>0</v>
          </cell>
          <cell r="GJ491">
            <v>0</v>
          </cell>
          <cell r="GK491">
            <v>0</v>
          </cell>
          <cell r="GL491">
            <v>0</v>
          </cell>
          <cell r="GM491" t="e">
            <v>#REF!</v>
          </cell>
          <cell r="GN491">
            <v>0</v>
          </cell>
          <cell r="GO491">
            <v>0</v>
          </cell>
          <cell r="GP491">
            <v>0</v>
          </cell>
        </row>
        <row r="492">
          <cell r="Y492" t="str">
            <v>地一</v>
          </cell>
          <cell r="Z492" t="str">
            <v>地高</v>
          </cell>
          <cell r="AA492" t="str">
            <v>地高</v>
          </cell>
          <cell r="AK492" t="e">
            <v>#REF!</v>
          </cell>
          <cell r="AL492" t="str">
            <v>東海環状（ｽﾓｰﾙ）</v>
          </cell>
          <cell r="BI492">
            <v>2</v>
          </cell>
          <cell r="BT492">
            <v>0</v>
          </cell>
          <cell r="DZ492">
            <v>1</v>
          </cell>
          <cell r="EA492">
            <v>0</v>
          </cell>
          <cell r="EB492">
            <v>1</v>
          </cell>
          <cell r="EC492">
            <v>1</v>
          </cell>
          <cell r="ED492">
            <v>1</v>
          </cell>
          <cell r="EF492">
            <v>0</v>
          </cell>
          <cell r="EG492">
            <v>1</v>
          </cell>
          <cell r="EH492">
            <v>1</v>
          </cell>
          <cell r="EI492">
            <v>1</v>
          </cell>
          <cell r="EJ492">
            <v>0</v>
          </cell>
          <cell r="EK492" t="e">
            <v>#REF!</v>
          </cell>
          <cell r="EL492" t="e">
            <v>#REF!</v>
          </cell>
          <cell r="EM492" t="e">
            <v>#REF!</v>
          </cell>
          <cell r="EO492">
            <v>0</v>
          </cell>
          <cell r="EP492">
            <v>0</v>
          </cell>
          <cell r="EQ492">
            <v>0</v>
          </cell>
          <cell r="FA492">
            <v>1</v>
          </cell>
          <cell r="FB492">
            <v>0</v>
          </cell>
          <cell r="FD492">
            <v>0</v>
          </cell>
          <cell r="FE492">
            <v>0</v>
          </cell>
          <cell r="FF492">
            <v>0</v>
          </cell>
          <cell r="FG492">
            <v>0</v>
          </cell>
          <cell r="FH492">
            <v>0</v>
          </cell>
          <cell r="FI492">
            <v>0</v>
          </cell>
          <cell r="FJ492">
            <v>0</v>
          </cell>
          <cell r="FK492">
            <v>0</v>
          </cell>
          <cell r="FL492">
            <v>0</v>
          </cell>
          <cell r="FO492">
            <v>0</v>
          </cell>
          <cell r="FQ492">
            <v>0</v>
          </cell>
          <cell r="FR492">
            <v>0</v>
          </cell>
          <cell r="FS492">
            <v>0</v>
          </cell>
          <cell r="FT492">
            <v>0</v>
          </cell>
          <cell r="FU492">
            <v>0</v>
          </cell>
          <cell r="FV492">
            <v>0</v>
          </cell>
          <cell r="FW492">
            <v>0</v>
          </cell>
          <cell r="FX492" t="e">
            <v>#REF!</v>
          </cell>
          <cell r="FZ492">
            <v>0</v>
          </cell>
          <cell r="GB492">
            <v>0</v>
          </cell>
          <cell r="GC492">
            <v>0</v>
          </cell>
          <cell r="GD492">
            <v>0</v>
          </cell>
          <cell r="GE492">
            <v>0</v>
          </cell>
          <cell r="GF492">
            <v>0</v>
          </cell>
          <cell r="GG492" t="e">
            <v>#REF!</v>
          </cell>
          <cell r="GH492" t="e">
            <v>#REF!</v>
          </cell>
          <cell r="GI492">
            <v>0</v>
          </cell>
          <cell r="GJ492">
            <v>0</v>
          </cell>
          <cell r="GK492">
            <v>0</v>
          </cell>
          <cell r="GL492">
            <v>0</v>
          </cell>
          <cell r="GM492" t="e">
            <v>#REF!</v>
          </cell>
          <cell r="GN492">
            <v>0</v>
          </cell>
          <cell r="GO492">
            <v>0</v>
          </cell>
          <cell r="GP492">
            <v>0</v>
          </cell>
        </row>
        <row r="493">
          <cell r="Y493" t="str">
            <v>地一</v>
          </cell>
          <cell r="Z493" t="str">
            <v>地高</v>
          </cell>
          <cell r="AA493" t="str">
            <v>地高</v>
          </cell>
          <cell r="AK493" t="e">
            <v>#REF!</v>
          </cell>
          <cell r="AL493" t="str">
            <v>東海環状（ｽﾓｰﾙ）</v>
          </cell>
          <cell r="BI493">
            <v>2</v>
          </cell>
          <cell r="BT493">
            <v>0</v>
          </cell>
          <cell r="DZ493">
            <v>1</v>
          </cell>
          <cell r="EA493">
            <v>0</v>
          </cell>
          <cell r="EB493">
            <v>1</v>
          </cell>
          <cell r="EC493">
            <v>1</v>
          </cell>
          <cell r="ED493">
            <v>1</v>
          </cell>
          <cell r="EF493">
            <v>0</v>
          </cell>
          <cell r="EG493">
            <v>1</v>
          </cell>
          <cell r="EH493">
            <v>0</v>
          </cell>
          <cell r="EI493">
            <v>0</v>
          </cell>
          <cell r="EJ493">
            <v>0</v>
          </cell>
          <cell r="EK493" t="e">
            <v>#REF!</v>
          </cell>
          <cell r="EL493" t="e">
            <v>#REF!</v>
          </cell>
          <cell r="EM493" t="e">
            <v>#REF!</v>
          </cell>
          <cell r="EO493">
            <v>0</v>
          </cell>
          <cell r="EP493">
            <v>1</v>
          </cell>
          <cell r="EQ493">
            <v>0</v>
          </cell>
          <cell r="FA493">
            <v>1</v>
          </cell>
          <cell r="FB493">
            <v>0</v>
          </cell>
          <cell r="FD493">
            <v>0</v>
          </cell>
          <cell r="FE493">
            <v>0</v>
          </cell>
          <cell r="FF493">
            <v>1</v>
          </cell>
          <cell r="FG493">
            <v>0</v>
          </cell>
          <cell r="FH493">
            <v>0</v>
          </cell>
          <cell r="FI493">
            <v>0</v>
          </cell>
          <cell r="FJ493">
            <v>0</v>
          </cell>
          <cell r="FK493">
            <v>0</v>
          </cell>
          <cell r="FL493">
            <v>0</v>
          </cell>
          <cell r="FO493">
            <v>0</v>
          </cell>
          <cell r="FQ493">
            <v>0</v>
          </cell>
          <cell r="FR493">
            <v>0</v>
          </cell>
          <cell r="FS493">
            <v>0</v>
          </cell>
          <cell r="FT493">
            <v>0</v>
          </cell>
          <cell r="FU493">
            <v>0</v>
          </cell>
          <cell r="FV493">
            <v>0</v>
          </cell>
          <cell r="FW493">
            <v>0</v>
          </cell>
          <cell r="FX493" t="e">
            <v>#REF!</v>
          </cell>
          <cell r="FZ493">
            <v>0</v>
          </cell>
          <cell r="GB493">
            <v>0</v>
          </cell>
          <cell r="GC493">
            <v>0</v>
          </cell>
          <cell r="GD493">
            <v>0</v>
          </cell>
          <cell r="GE493">
            <v>0</v>
          </cell>
          <cell r="GF493">
            <v>0</v>
          </cell>
          <cell r="GG493" t="e">
            <v>#REF!</v>
          </cell>
          <cell r="GH493" t="e">
            <v>#REF!</v>
          </cell>
          <cell r="GI493">
            <v>0</v>
          </cell>
          <cell r="GJ493">
            <v>0</v>
          </cell>
          <cell r="GK493">
            <v>0</v>
          </cell>
          <cell r="GL493">
            <v>0</v>
          </cell>
          <cell r="GM493" t="e">
            <v>#REF!</v>
          </cell>
          <cell r="GN493">
            <v>0</v>
          </cell>
          <cell r="GO493">
            <v>0</v>
          </cell>
          <cell r="GP493">
            <v>0</v>
          </cell>
        </row>
        <row r="494">
          <cell r="Y494" t="str">
            <v>地一</v>
          </cell>
          <cell r="Z494" t="str">
            <v>地高</v>
          </cell>
          <cell r="AA494" t="str">
            <v>地高</v>
          </cell>
          <cell r="AK494" t="e">
            <v>#REF!</v>
          </cell>
          <cell r="AL494" t="str">
            <v>東海環状（ｽﾓｰﾙ）</v>
          </cell>
          <cell r="BI494">
            <v>2</v>
          </cell>
          <cell r="BT494">
            <v>0.22</v>
          </cell>
          <cell r="DZ494">
            <v>0</v>
          </cell>
          <cell r="EA494">
            <v>0</v>
          </cell>
          <cell r="EB494">
            <v>0</v>
          </cell>
          <cell r="EC494">
            <v>1</v>
          </cell>
          <cell r="ED494">
            <v>1</v>
          </cell>
          <cell r="EF494">
            <v>0</v>
          </cell>
          <cell r="EG494">
            <v>1</v>
          </cell>
          <cell r="EH494">
            <v>0</v>
          </cell>
          <cell r="EI494">
            <v>1</v>
          </cell>
          <cell r="EJ494">
            <v>0</v>
          </cell>
          <cell r="EK494" t="e">
            <v>#REF!</v>
          </cell>
          <cell r="EL494" t="e">
            <v>#REF!</v>
          </cell>
          <cell r="EM494" t="e">
            <v>#REF!</v>
          </cell>
          <cell r="EO494">
            <v>0</v>
          </cell>
          <cell r="EP494">
            <v>0</v>
          </cell>
          <cell r="EQ494">
            <v>0</v>
          </cell>
          <cell r="FA494">
            <v>0</v>
          </cell>
          <cell r="FB494">
            <v>0</v>
          </cell>
          <cell r="FD494">
            <v>0</v>
          </cell>
          <cell r="FE494">
            <v>0</v>
          </cell>
          <cell r="FF494">
            <v>0</v>
          </cell>
          <cell r="FG494">
            <v>0</v>
          </cell>
          <cell r="FH494">
            <v>0</v>
          </cell>
          <cell r="FI494">
            <v>0</v>
          </cell>
          <cell r="FJ494">
            <v>0</v>
          </cell>
          <cell r="FK494">
            <v>0</v>
          </cell>
          <cell r="FL494">
            <v>0</v>
          </cell>
          <cell r="FO494">
            <v>0</v>
          </cell>
          <cell r="FQ494">
            <v>0</v>
          </cell>
          <cell r="FR494">
            <v>0</v>
          </cell>
          <cell r="FS494">
            <v>0</v>
          </cell>
          <cell r="FT494">
            <v>0</v>
          </cell>
          <cell r="FU494">
            <v>0</v>
          </cell>
          <cell r="FV494">
            <v>0</v>
          </cell>
          <cell r="FW494">
            <v>0</v>
          </cell>
          <cell r="FX494" t="e">
            <v>#REF!</v>
          </cell>
          <cell r="FZ494">
            <v>0</v>
          </cell>
          <cell r="GB494">
            <v>1</v>
          </cell>
          <cell r="GC494">
            <v>0</v>
          </cell>
          <cell r="GD494">
            <v>0</v>
          </cell>
          <cell r="GE494">
            <v>0</v>
          </cell>
          <cell r="GF494">
            <v>1</v>
          </cell>
          <cell r="GG494" t="e">
            <v>#REF!</v>
          </cell>
          <cell r="GH494" t="e">
            <v>#REF!</v>
          </cell>
          <cell r="GI494">
            <v>0</v>
          </cell>
          <cell r="GJ494">
            <v>0</v>
          </cell>
          <cell r="GK494">
            <v>0</v>
          </cell>
          <cell r="GL494">
            <v>0</v>
          </cell>
          <cell r="GM494" t="e">
            <v>#REF!</v>
          </cell>
          <cell r="GN494">
            <v>0</v>
          </cell>
          <cell r="GO494">
            <v>0</v>
          </cell>
          <cell r="GP494">
            <v>0</v>
          </cell>
        </row>
        <row r="495">
          <cell r="Y495" t="str">
            <v>地一</v>
          </cell>
          <cell r="Z495" t="str">
            <v>地高</v>
          </cell>
          <cell r="AA495" t="str">
            <v>地高</v>
          </cell>
          <cell r="AK495" t="e">
            <v>#REF!</v>
          </cell>
          <cell r="AL495" t="str">
            <v>東海環状（ｽﾓｰﾙ）</v>
          </cell>
          <cell r="BI495">
            <v>1</v>
          </cell>
          <cell r="BT495">
            <v>0.15</v>
          </cell>
          <cell r="DZ495">
            <v>1</v>
          </cell>
          <cell r="EA495">
            <v>0</v>
          </cell>
          <cell r="EB495">
            <v>1</v>
          </cell>
          <cell r="EC495">
            <v>1</v>
          </cell>
          <cell r="ED495">
            <v>1</v>
          </cell>
          <cell r="EF495">
            <v>0</v>
          </cell>
          <cell r="EG495">
            <v>1</v>
          </cell>
          <cell r="EH495">
            <v>0</v>
          </cell>
          <cell r="EI495">
            <v>1</v>
          </cell>
          <cell r="EJ495">
            <v>0</v>
          </cell>
          <cell r="EK495" t="e">
            <v>#REF!</v>
          </cell>
          <cell r="EL495" t="e">
            <v>#REF!</v>
          </cell>
          <cell r="EM495" t="e">
            <v>#REF!</v>
          </cell>
          <cell r="EO495">
            <v>0</v>
          </cell>
          <cell r="EP495">
            <v>0</v>
          </cell>
          <cell r="EQ495">
            <v>0</v>
          </cell>
          <cell r="FA495">
            <v>1</v>
          </cell>
          <cell r="FB495">
            <v>0</v>
          </cell>
          <cell r="FD495">
            <v>0</v>
          </cell>
          <cell r="FE495">
            <v>0</v>
          </cell>
          <cell r="FF495">
            <v>0</v>
          </cell>
          <cell r="FG495">
            <v>0</v>
          </cell>
          <cell r="FH495">
            <v>0</v>
          </cell>
          <cell r="FI495">
            <v>0</v>
          </cell>
          <cell r="FJ495">
            <v>0</v>
          </cell>
          <cell r="FK495">
            <v>0</v>
          </cell>
          <cell r="FL495">
            <v>0</v>
          </cell>
          <cell r="FO495">
            <v>0</v>
          </cell>
          <cell r="FQ495">
            <v>0</v>
          </cell>
          <cell r="FR495">
            <v>0</v>
          </cell>
          <cell r="FS495">
            <v>0</v>
          </cell>
          <cell r="FT495">
            <v>0</v>
          </cell>
          <cell r="FU495">
            <v>0</v>
          </cell>
          <cell r="FV495">
            <v>0</v>
          </cell>
          <cell r="FW495">
            <v>0</v>
          </cell>
          <cell r="FX495" t="e">
            <v>#REF!</v>
          </cell>
          <cell r="FZ495">
            <v>0</v>
          </cell>
          <cell r="GB495">
            <v>1</v>
          </cell>
          <cell r="GC495">
            <v>0</v>
          </cell>
          <cell r="GD495">
            <v>0</v>
          </cell>
          <cell r="GE495">
            <v>0</v>
          </cell>
          <cell r="GF495">
            <v>1</v>
          </cell>
          <cell r="GG495" t="e">
            <v>#REF!</v>
          </cell>
          <cell r="GH495" t="e">
            <v>#REF!</v>
          </cell>
          <cell r="GI495">
            <v>0</v>
          </cell>
          <cell r="GJ495">
            <v>0</v>
          </cell>
          <cell r="GK495">
            <v>0</v>
          </cell>
          <cell r="GL495">
            <v>0</v>
          </cell>
          <cell r="GM495" t="e">
            <v>#REF!</v>
          </cell>
          <cell r="GN495">
            <v>0</v>
          </cell>
          <cell r="GO495">
            <v>0</v>
          </cell>
          <cell r="GP495">
            <v>0</v>
          </cell>
        </row>
        <row r="496">
          <cell r="Y496" t="str">
            <v>B</v>
          </cell>
          <cell r="Z496" t="str">
            <v>高規格</v>
          </cell>
          <cell r="AA496" t="str">
            <v>一般</v>
          </cell>
          <cell r="AK496" t="e">
            <v>#REF!</v>
          </cell>
          <cell r="BI496">
            <v>1</v>
          </cell>
          <cell r="BT496">
            <v>0.24</v>
          </cell>
          <cell r="DZ496">
            <v>0</v>
          </cell>
          <cell r="EA496">
            <v>0</v>
          </cell>
          <cell r="EB496">
            <v>0</v>
          </cell>
          <cell r="EC496">
            <v>0</v>
          </cell>
          <cell r="ED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1</v>
          </cell>
          <cell r="EJ496">
            <v>0</v>
          </cell>
          <cell r="EK496" t="e">
            <v>#REF!</v>
          </cell>
          <cell r="EL496" t="e">
            <v>#REF!</v>
          </cell>
          <cell r="EM496" t="e">
            <v>#REF!</v>
          </cell>
          <cell r="EO496">
            <v>0</v>
          </cell>
          <cell r="EP496">
            <v>0</v>
          </cell>
          <cell r="EQ496">
            <v>0</v>
          </cell>
          <cell r="FA496">
            <v>0</v>
          </cell>
          <cell r="FB496">
            <v>1</v>
          </cell>
          <cell r="FD496">
            <v>0</v>
          </cell>
          <cell r="FE496">
            <v>0</v>
          </cell>
          <cell r="FF496">
            <v>0</v>
          </cell>
          <cell r="FG496">
            <v>0</v>
          </cell>
          <cell r="FH496">
            <v>0</v>
          </cell>
          <cell r="FI496">
            <v>0</v>
          </cell>
          <cell r="FJ496">
            <v>0</v>
          </cell>
          <cell r="FK496">
            <v>0</v>
          </cell>
          <cell r="FL496">
            <v>0</v>
          </cell>
          <cell r="FO496">
            <v>0</v>
          </cell>
          <cell r="FQ496">
            <v>0</v>
          </cell>
          <cell r="FR496">
            <v>0</v>
          </cell>
          <cell r="FS496">
            <v>0</v>
          </cell>
          <cell r="FT496">
            <v>0</v>
          </cell>
          <cell r="FU496">
            <v>0</v>
          </cell>
          <cell r="FV496">
            <v>0</v>
          </cell>
          <cell r="FW496">
            <v>0</v>
          </cell>
          <cell r="FX496" t="e">
            <v>#REF!</v>
          </cell>
          <cell r="FZ496">
            <v>0</v>
          </cell>
          <cell r="GB496">
            <v>1</v>
          </cell>
          <cell r="GC496">
            <v>0</v>
          </cell>
          <cell r="GD496">
            <v>1</v>
          </cell>
          <cell r="GE496">
            <v>0</v>
          </cell>
          <cell r="GF496">
            <v>1</v>
          </cell>
          <cell r="GG496" t="e">
            <v>#REF!</v>
          </cell>
          <cell r="GH496" t="e">
            <v>#REF!</v>
          </cell>
          <cell r="GI496">
            <v>0</v>
          </cell>
          <cell r="GJ496">
            <v>0</v>
          </cell>
          <cell r="GK496">
            <v>0</v>
          </cell>
          <cell r="GL496">
            <v>0</v>
          </cell>
          <cell r="GM496" t="e">
            <v>#REF!</v>
          </cell>
          <cell r="GN496">
            <v>0</v>
          </cell>
          <cell r="GO496">
            <v>0</v>
          </cell>
          <cell r="GP496">
            <v>0</v>
          </cell>
        </row>
        <row r="497">
          <cell r="Y497" t="str">
            <v>B</v>
          </cell>
          <cell r="Z497" t="str">
            <v>高規格</v>
          </cell>
          <cell r="AA497" t="str">
            <v>一般</v>
          </cell>
          <cell r="AK497" t="e">
            <v>#REF!</v>
          </cell>
          <cell r="BI497">
            <v>1</v>
          </cell>
          <cell r="BT497">
            <v>0.24</v>
          </cell>
          <cell r="DZ497">
            <v>0</v>
          </cell>
          <cell r="EA497">
            <v>0</v>
          </cell>
          <cell r="EB497">
            <v>0</v>
          </cell>
          <cell r="EC497">
            <v>0</v>
          </cell>
          <cell r="ED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1</v>
          </cell>
          <cell r="EJ497">
            <v>0</v>
          </cell>
          <cell r="EK497" t="e">
            <v>#REF!</v>
          </cell>
          <cell r="EL497" t="e">
            <v>#REF!</v>
          </cell>
          <cell r="EM497" t="e">
            <v>#REF!</v>
          </cell>
          <cell r="EO497">
            <v>0</v>
          </cell>
          <cell r="EP497">
            <v>0</v>
          </cell>
          <cell r="EQ497">
            <v>0</v>
          </cell>
          <cell r="FA497">
            <v>0</v>
          </cell>
          <cell r="FB497">
            <v>1</v>
          </cell>
          <cell r="FD497">
            <v>0</v>
          </cell>
          <cell r="FE497">
            <v>0</v>
          </cell>
          <cell r="FF497">
            <v>0</v>
          </cell>
          <cell r="FG497">
            <v>0</v>
          </cell>
          <cell r="FH497">
            <v>0</v>
          </cell>
          <cell r="FI497">
            <v>0</v>
          </cell>
          <cell r="FJ497">
            <v>0</v>
          </cell>
          <cell r="FK497">
            <v>0</v>
          </cell>
          <cell r="FL497">
            <v>0</v>
          </cell>
          <cell r="FO497">
            <v>0</v>
          </cell>
          <cell r="FQ497">
            <v>0</v>
          </cell>
          <cell r="FR497">
            <v>0</v>
          </cell>
          <cell r="FS497">
            <v>0</v>
          </cell>
          <cell r="FT497">
            <v>0</v>
          </cell>
          <cell r="FU497">
            <v>0</v>
          </cell>
          <cell r="FV497">
            <v>0</v>
          </cell>
          <cell r="FW497">
            <v>0</v>
          </cell>
          <cell r="FX497" t="e">
            <v>#REF!</v>
          </cell>
          <cell r="FZ497">
            <v>0</v>
          </cell>
          <cell r="GB497">
            <v>1</v>
          </cell>
          <cell r="GC497">
            <v>0</v>
          </cell>
          <cell r="GD497">
            <v>1</v>
          </cell>
          <cell r="GE497">
            <v>0</v>
          </cell>
          <cell r="GF497">
            <v>1</v>
          </cell>
          <cell r="GG497" t="e">
            <v>#REF!</v>
          </cell>
          <cell r="GH497" t="e">
            <v>#REF!</v>
          </cell>
          <cell r="GI497">
            <v>0</v>
          </cell>
          <cell r="GJ497">
            <v>0</v>
          </cell>
          <cell r="GK497">
            <v>0</v>
          </cell>
          <cell r="GL497">
            <v>0</v>
          </cell>
          <cell r="GM497" t="e">
            <v>#REF!</v>
          </cell>
          <cell r="GN497">
            <v>0</v>
          </cell>
          <cell r="GO497">
            <v>0</v>
          </cell>
          <cell r="GP497">
            <v>0</v>
          </cell>
        </row>
        <row r="498">
          <cell r="Y498" t="str">
            <v>二次</v>
          </cell>
          <cell r="Z498" t="str">
            <v>一般</v>
          </cell>
          <cell r="AA498" t="str">
            <v>一般</v>
          </cell>
          <cell r="AK498" t="e">
            <v>#REF!</v>
          </cell>
          <cell r="BI498">
            <v>4</v>
          </cell>
          <cell r="BT498">
            <v>0.27</v>
          </cell>
          <cell r="DZ498">
            <v>1</v>
          </cell>
          <cell r="EA498">
            <v>0</v>
          </cell>
          <cell r="EB498">
            <v>1</v>
          </cell>
          <cell r="EC498">
            <v>0</v>
          </cell>
          <cell r="ED498">
            <v>0</v>
          </cell>
          <cell r="EF498">
            <v>0</v>
          </cell>
          <cell r="EG498">
            <v>1</v>
          </cell>
          <cell r="EH498">
            <v>0</v>
          </cell>
          <cell r="EI498">
            <v>0</v>
          </cell>
          <cell r="EJ498">
            <v>1</v>
          </cell>
          <cell r="EK498" t="e">
            <v>#REF!</v>
          </cell>
          <cell r="EL498" t="e">
            <v>#REF!</v>
          </cell>
          <cell r="EM498" t="e">
            <v>#REF!</v>
          </cell>
          <cell r="EO498">
            <v>0</v>
          </cell>
          <cell r="EP498">
            <v>0</v>
          </cell>
          <cell r="EQ498">
            <v>0</v>
          </cell>
          <cell r="FA498">
            <v>1</v>
          </cell>
          <cell r="FB498">
            <v>0</v>
          </cell>
          <cell r="FD498">
            <v>0</v>
          </cell>
          <cell r="FE498">
            <v>0</v>
          </cell>
          <cell r="FF498">
            <v>0</v>
          </cell>
          <cell r="FG498">
            <v>0</v>
          </cell>
          <cell r="FH498">
            <v>1</v>
          </cell>
          <cell r="FI498">
            <v>0</v>
          </cell>
          <cell r="FJ498">
            <v>0</v>
          </cell>
          <cell r="FK498">
            <v>0</v>
          </cell>
          <cell r="FL498">
            <v>0</v>
          </cell>
          <cell r="FO498">
            <v>1</v>
          </cell>
          <cell r="FQ498">
            <v>0</v>
          </cell>
          <cell r="FR498">
            <v>0</v>
          </cell>
          <cell r="FS498">
            <v>0</v>
          </cell>
          <cell r="FT498">
            <v>0</v>
          </cell>
          <cell r="FU498">
            <v>0</v>
          </cell>
          <cell r="FV498">
            <v>0</v>
          </cell>
          <cell r="FW498">
            <v>0</v>
          </cell>
          <cell r="FX498" t="e">
            <v>#REF!</v>
          </cell>
          <cell r="FZ498">
            <v>0</v>
          </cell>
          <cell r="GB498">
            <v>0</v>
          </cell>
          <cell r="GC498">
            <v>0</v>
          </cell>
          <cell r="GD498">
            <v>1</v>
          </cell>
          <cell r="GE498">
            <v>0</v>
          </cell>
          <cell r="GF498">
            <v>1</v>
          </cell>
          <cell r="GG498" t="e">
            <v>#REF!</v>
          </cell>
          <cell r="GH498" t="e">
            <v>#REF!</v>
          </cell>
          <cell r="GI498">
            <v>0</v>
          </cell>
          <cell r="GJ498">
            <v>0</v>
          </cell>
          <cell r="GK498">
            <v>0</v>
          </cell>
          <cell r="GL498">
            <v>0</v>
          </cell>
          <cell r="GM498" t="e">
            <v>#REF!</v>
          </cell>
          <cell r="GN498">
            <v>0</v>
          </cell>
          <cell r="GO498">
            <v>0</v>
          </cell>
          <cell r="GP498">
            <v>0</v>
          </cell>
        </row>
        <row r="499">
          <cell r="Y499" t="str">
            <v>二次</v>
          </cell>
          <cell r="Z499" t="str">
            <v>一般</v>
          </cell>
          <cell r="AA499" t="str">
            <v>一般</v>
          </cell>
          <cell r="AK499" t="e">
            <v>#REF!</v>
          </cell>
          <cell r="BI499">
            <v>4</v>
          </cell>
          <cell r="BT499">
            <v>0.27</v>
          </cell>
          <cell r="DZ499">
            <v>1</v>
          </cell>
          <cell r="EA499">
            <v>0</v>
          </cell>
          <cell r="EB499">
            <v>1</v>
          </cell>
          <cell r="EC499">
            <v>0</v>
          </cell>
          <cell r="ED499">
            <v>0</v>
          </cell>
          <cell r="EF499">
            <v>0</v>
          </cell>
          <cell r="EG499">
            <v>1</v>
          </cell>
          <cell r="EH499">
            <v>0</v>
          </cell>
          <cell r="EI499">
            <v>1</v>
          </cell>
          <cell r="EJ499">
            <v>1</v>
          </cell>
          <cell r="EK499" t="e">
            <v>#REF!</v>
          </cell>
          <cell r="EL499" t="e">
            <v>#REF!</v>
          </cell>
          <cell r="EM499" t="e">
            <v>#REF!</v>
          </cell>
          <cell r="EO499">
            <v>0</v>
          </cell>
          <cell r="EP499">
            <v>0</v>
          </cell>
          <cell r="EQ499">
            <v>0</v>
          </cell>
          <cell r="FA499">
            <v>1</v>
          </cell>
          <cell r="FB499">
            <v>0</v>
          </cell>
          <cell r="FD499">
            <v>0</v>
          </cell>
          <cell r="FE499">
            <v>0</v>
          </cell>
          <cell r="FF499">
            <v>0</v>
          </cell>
          <cell r="FG499">
            <v>0</v>
          </cell>
          <cell r="FH499">
            <v>1</v>
          </cell>
          <cell r="FI499">
            <v>0</v>
          </cell>
          <cell r="FJ499">
            <v>0</v>
          </cell>
          <cell r="FK499">
            <v>0</v>
          </cell>
          <cell r="FL499">
            <v>0</v>
          </cell>
          <cell r="FO499">
            <v>1</v>
          </cell>
          <cell r="FQ499">
            <v>0</v>
          </cell>
          <cell r="FR499">
            <v>0</v>
          </cell>
          <cell r="FS499">
            <v>0</v>
          </cell>
          <cell r="FT499">
            <v>0</v>
          </cell>
          <cell r="FU499">
            <v>0</v>
          </cell>
          <cell r="FV499">
            <v>0</v>
          </cell>
          <cell r="FW499">
            <v>0</v>
          </cell>
          <cell r="FX499" t="e">
            <v>#REF!</v>
          </cell>
          <cell r="FZ499">
            <v>0</v>
          </cell>
          <cell r="GB499">
            <v>0</v>
          </cell>
          <cell r="GC499">
            <v>0</v>
          </cell>
          <cell r="GD499">
            <v>1</v>
          </cell>
          <cell r="GE499">
            <v>0</v>
          </cell>
          <cell r="GF499">
            <v>1</v>
          </cell>
          <cell r="GG499" t="e">
            <v>#REF!</v>
          </cell>
          <cell r="GH499" t="e">
            <v>#REF!</v>
          </cell>
          <cell r="GI499">
            <v>0</v>
          </cell>
          <cell r="GJ499">
            <v>0</v>
          </cell>
          <cell r="GK499">
            <v>0</v>
          </cell>
          <cell r="GL499">
            <v>0</v>
          </cell>
          <cell r="GM499" t="e">
            <v>#REF!</v>
          </cell>
          <cell r="GN499">
            <v>0</v>
          </cell>
          <cell r="GO499">
            <v>0</v>
          </cell>
          <cell r="GP499">
            <v>0</v>
          </cell>
        </row>
        <row r="500">
          <cell r="Y500" t="str">
            <v>二次</v>
          </cell>
          <cell r="Z500" t="str">
            <v>一般</v>
          </cell>
          <cell r="AA500" t="str">
            <v>一般</v>
          </cell>
          <cell r="AK500" t="e">
            <v>#REF!</v>
          </cell>
          <cell r="BI500">
            <v>4</v>
          </cell>
          <cell r="BT500">
            <v>0.27</v>
          </cell>
          <cell r="DZ500">
            <v>1</v>
          </cell>
          <cell r="EA500">
            <v>0</v>
          </cell>
          <cell r="EB500">
            <v>1</v>
          </cell>
          <cell r="EC500">
            <v>0</v>
          </cell>
          <cell r="ED500">
            <v>0</v>
          </cell>
          <cell r="EF500">
            <v>0</v>
          </cell>
          <cell r="EG500">
            <v>1</v>
          </cell>
          <cell r="EH500">
            <v>0</v>
          </cell>
          <cell r="EI500">
            <v>0</v>
          </cell>
          <cell r="EJ500">
            <v>0</v>
          </cell>
          <cell r="EK500" t="e">
            <v>#REF!</v>
          </cell>
          <cell r="EL500" t="e">
            <v>#REF!</v>
          </cell>
          <cell r="EM500" t="e">
            <v>#REF!</v>
          </cell>
          <cell r="EO500">
            <v>0</v>
          </cell>
          <cell r="EP500">
            <v>0</v>
          </cell>
          <cell r="EQ500">
            <v>0</v>
          </cell>
          <cell r="FA500">
            <v>1</v>
          </cell>
          <cell r="FB500">
            <v>0</v>
          </cell>
          <cell r="FD500">
            <v>0</v>
          </cell>
          <cell r="FE500">
            <v>0</v>
          </cell>
          <cell r="FF500">
            <v>0</v>
          </cell>
          <cell r="FG500">
            <v>0</v>
          </cell>
          <cell r="FH500">
            <v>1</v>
          </cell>
          <cell r="FI500">
            <v>0</v>
          </cell>
          <cell r="FJ500">
            <v>0</v>
          </cell>
          <cell r="FK500">
            <v>0</v>
          </cell>
          <cell r="FL500">
            <v>0</v>
          </cell>
          <cell r="FO500">
            <v>1</v>
          </cell>
          <cell r="FQ500">
            <v>0</v>
          </cell>
          <cell r="FR500">
            <v>0</v>
          </cell>
          <cell r="FS500">
            <v>0</v>
          </cell>
          <cell r="FT500">
            <v>0</v>
          </cell>
          <cell r="FU500">
            <v>0</v>
          </cell>
          <cell r="FV500">
            <v>0</v>
          </cell>
          <cell r="FW500">
            <v>0</v>
          </cell>
          <cell r="FX500" t="e">
            <v>#REF!</v>
          </cell>
          <cell r="FZ500">
            <v>0</v>
          </cell>
          <cell r="GB500">
            <v>0</v>
          </cell>
          <cell r="GC500">
            <v>0</v>
          </cell>
          <cell r="GD500">
            <v>0</v>
          </cell>
          <cell r="GE500">
            <v>0</v>
          </cell>
          <cell r="GF500">
            <v>1</v>
          </cell>
          <cell r="GG500" t="e">
            <v>#REF!</v>
          </cell>
          <cell r="GH500" t="e">
            <v>#REF!</v>
          </cell>
          <cell r="GI500">
            <v>0</v>
          </cell>
          <cell r="GJ500">
            <v>0</v>
          </cell>
          <cell r="GK500">
            <v>0</v>
          </cell>
          <cell r="GL500">
            <v>0</v>
          </cell>
          <cell r="GM500" t="e">
            <v>#REF!</v>
          </cell>
          <cell r="GN500">
            <v>0</v>
          </cell>
          <cell r="GO500">
            <v>0</v>
          </cell>
          <cell r="GP500">
            <v>0</v>
          </cell>
        </row>
        <row r="501">
          <cell r="Y501" t="str">
            <v>二次</v>
          </cell>
          <cell r="Z501" t="str">
            <v>一般</v>
          </cell>
          <cell r="AA501" t="str">
            <v>一般</v>
          </cell>
          <cell r="AK501" t="e">
            <v>#REF!</v>
          </cell>
          <cell r="BI501">
            <v>4</v>
          </cell>
          <cell r="BT501">
            <v>0.27</v>
          </cell>
          <cell r="DZ501">
            <v>1</v>
          </cell>
          <cell r="EA501">
            <v>0</v>
          </cell>
          <cell r="EB501">
            <v>1</v>
          </cell>
          <cell r="EC501">
            <v>0</v>
          </cell>
          <cell r="ED501">
            <v>0</v>
          </cell>
          <cell r="EF501">
            <v>0</v>
          </cell>
          <cell r="EG501">
            <v>1</v>
          </cell>
          <cell r="EH501">
            <v>0</v>
          </cell>
          <cell r="EI501">
            <v>0</v>
          </cell>
          <cell r="EJ501">
            <v>1</v>
          </cell>
          <cell r="EK501" t="e">
            <v>#REF!</v>
          </cell>
          <cell r="EL501" t="e">
            <v>#REF!</v>
          </cell>
          <cell r="EM501" t="e">
            <v>#REF!</v>
          </cell>
          <cell r="EO501">
            <v>0</v>
          </cell>
          <cell r="EP501">
            <v>0</v>
          </cell>
          <cell r="EQ501">
            <v>0</v>
          </cell>
          <cell r="FA501">
            <v>1</v>
          </cell>
          <cell r="FB501">
            <v>0</v>
          </cell>
          <cell r="FD501">
            <v>0</v>
          </cell>
          <cell r="FE501">
            <v>0</v>
          </cell>
          <cell r="FF501">
            <v>0</v>
          </cell>
          <cell r="FG501">
            <v>0</v>
          </cell>
          <cell r="FH501">
            <v>1</v>
          </cell>
          <cell r="FI501">
            <v>0</v>
          </cell>
          <cell r="FJ501">
            <v>0</v>
          </cell>
          <cell r="FK501">
            <v>0</v>
          </cell>
          <cell r="FL501">
            <v>0</v>
          </cell>
          <cell r="FO501">
            <v>1</v>
          </cell>
          <cell r="FQ501">
            <v>0</v>
          </cell>
          <cell r="FR501">
            <v>0</v>
          </cell>
          <cell r="FS501">
            <v>0</v>
          </cell>
          <cell r="FT501">
            <v>0</v>
          </cell>
          <cell r="FU501">
            <v>0</v>
          </cell>
          <cell r="FV501">
            <v>0</v>
          </cell>
          <cell r="FW501">
            <v>0</v>
          </cell>
          <cell r="FX501" t="e">
            <v>#REF!</v>
          </cell>
          <cell r="FZ501">
            <v>0</v>
          </cell>
          <cell r="GB501">
            <v>0</v>
          </cell>
          <cell r="GC501">
            <v>0</v>
          </cell>
          <cell r="GD501">
            <v>1</v>
          </cell>
          <cell r="GE501">
            <v>0</v>
          </cell>
          <cell r="GF501">
            <v>1</v>
          </cell>
          <cell r="GG501" t="e">
            <v>#REF!</v>
          </cell>
          <cell r="GH501" t="e">
            <v>#REF!</v>
          </cell>
          <cell r="GI501">
            <v>0</v>
          </cell>
          <cell r="GJ501">
            <v>0</v>
          </cell>
          <cell r="GK501">
            <v>0</v>
          </cell>
          <cell r="GL501">
            <v>0</v>
          </cell>
          <cell r="GM501" t="e">
            <v>#REF!</v>
          </cell>
          <cell r="GN501">
            <v>0</v>
          </cell>
          <cell r="GO501">
            <v>0</v>
          </cell>
          <cell r="GP501">
            <v>0</v>
          </cell>
        </row>
        <row r="502">
          <cell r="Y502" t="str">
            <v>二次</v>
          </cell>
          <cell r="Z502" t="str">
            <v>一般</v>
          </cell>
          <cell r="AA502" t="str">
            <v>一般</v>
          </cell>
          <cell r="AK502" t="e">
            <v>#REF!</v>
          </cell>
          <cell r="BI502">
            <v>1</v>
          </cell>
          <cell r="BT502">
            <v>0.2</v>
          </cell>
          <cell r="DZ502">
            <v>0</v>
          </cell>
          <cell r="EA502">
            <v>0</v>
          </cell>
          <cell r="EB502">
            <v>0</v>
          </cell>
          <cell r="EC502">
            <v>0</v>
          </cell>
          <cell r="ED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1</v>
          </cell>
          <cell r="EK502" t="e">
            <v>#REF!</v>
          </cell>
          <cell r="EL502" t="e">
            <v>#REF!</v>
          </cell>
          <cell r="EM502" t="e">
            <v>#REF!</v>
          </cell>
          <cell r="EO502">
            <v>0</v>
          </cell>
          <cell r="EP502">
            <v>0</v>
          </cell>
          <cell r="EQ502">
            <v>0</v>
          </cell>
          <cell r="FA502">
            <v>0</v>
          </cell>
          <cell r="FB502">
            <v>0</v>
          </cell>
          <cell r="FD502">
            <v>0</v>
          </cell>
          <cell r="FE502">
            <v>0</v>
          </cell>
          <cell r="FF502">
            <v>0</v>
          </cell>
          <cell r="FG502">
            <v>0</v>
          </cell>
          <cell r="FH502">
            <v>1</v>
          </cell>
          <cell r="FI502">
            <v>0</v>
          </cell>
          <cell r="FJ502">
            <v>0</v>
          </cell>
          <cell r="FK502">
            <v>0</v>
          </cell>
          <cell r="FL502">
            <v>0</v>
          </cell>
          <cell r="FO502">
            <v>0</v>
          </cell>
          <cell r="FQ502">
            <v>0</v>
          </cell>
          <cell r="FR502">
            <v>0</v>
          </cell>
          <cell r="FS502">
            <v>0</v>
          </cell>
          <cell r="FT502">
            <v>0</v>
          </cell>
          <cell r="FU502">
            <v>0</v>
          </cell>
          <cell r="FV502">
            <v>0</v>
          </cell>
          <cell r="FW502">
            <v>0</v>
          </cell>
          <cell r="FX502" t="e">
            <v>#REF!</v>
          </cell>
          <cell r="FZ502">
            <v>1</v>
          </cell>
          <cell r="GB502">
            <v>1</v>
          </cell>
          <cell r="GC502">
            <v>0</v>
          </cell>
          <cell r="GD502">
            <v>1</v>
          </cell>
          <cell r="GE502">
            <v>0</v>
          </cell>
          <cell r="GF502">
            <v>1</v>
          </cell>
          <cell r="GG502" t="e">
            <v>#REF!</v>
          </cell>
          <cell r="GH502" t="e">
            <v>#REF!</v>
          </cell>
          <cell r="GI502">
            <v>0</v>
          </cell>
          <cell r="GJ502">
            <v>0</v>
          </cell>
          <cell r="GK502">
            <v>0</v>
          </cell>
          <cell r="GL502">
            <v>0</v>
          </cell>
          <cell r="GM502" t="e">
            <v>#REF!</v>
          </cell>
          <cell r="GN502">
            <v>0</v>
          </cell>
          <cell r="GO502">
            <v>0</v>
          </cell>
          <cell r="GP502">
            <v>0</v>
          </cell>
        </row>
        <row r="503">
          <cell r="Y503" t="str">
            <v>二次</v>
          </cell>
          <cell r="Z503" t="str">
            <v>一般</v>
          </cell>
          <cell r="AA503" t="str">
            <v>一般</v>
          </cell>
          <cell r="AK503" t="e">
            <v>#REF!</v>
          </cell>
          <cell r="BI503">
            <v>1</v>
          </cell>
          <cell r="BT503">
            <v>0.2</v>
          </cell>
          <cell r="DZ503">
            <v>0</v>
          </cell>
          <cell r="EA503">
            <v>0</v>
          </cell>
          <cell r="EB503">
            <v>0</v>
          </cell>
          <cell r="EC503">
            <v>0</v>
          </cell>
          <cell r="ED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</v>
          </cell>
          <cell r="EK503" t="e">
            <v>#REF!</v>
          </cell>
          <cell r="EL503" t="e">
            <v>#REF!</v>
          </cell>
          <cell r="EM503" t="e">
            <v>#REF!</v>
          </cell>
          <cell r="EO503">
            <v>0</v>
          </cell>
          <cell r="EP503">
            <v>0</v>
          </cell>
          <cell r="EQ503">
            <v>0</v>
          </cell>
          <cell r="FA503">
            <v>0</v>
          </cell>
          <cell r="FB503">
            <v>0</v>
          </cell>
          <cell r="FD503">
            <v>0</v>
          </cell>
          <cell r="FE503">
            <v>0</v>
          </cell>
          <cell r="FF503">
            <v>0</v>
          </cell>
          <cell r="FG503">
            <v>0</v>
          </cell>
          <cell r="FH503">
            <v>1</v>
          </cell>
          <cell r="FI503">
            <v>0</v>
          </cell>
          <cell r="FJ503">
            <v>0</v>
          </cell>
          <cell r="FK503">
            <v>0</v>
          </cell>
          <cell r="FL503">
            <v>0</v>
          </cell>
          <cell r="FO503">
            <v>0</v>
          </cell>
          <cell r="FQ503">
            <v>0</v>
          </cell>
          <cell r="FR503">
            <v>0</v>
          </cell>
          <cell r="FS503">
            <v>0</v>
          </cell>
          <cell r="FT503">
            <v>0</v>
          </cell>
          <cell r="FU503">
            <v>0</v>
          </cell>
          <cell r="FV503">
            <v>0</v>
          </cell>
          <cell r="FW503">
            <v>0</v>
          </cell>
          <cell r="FX503" t="e">
            <v>#REF!</v>
          </cell>
          <cell r="FZ503">
            <v>1</v>
          </cell>
          <cell r="GB503">
            <v>1</v>
          </cell>
          <cell r="GC503">
            <v>0</v>
          </cell>
          <cell r="GD503">
            <v>1</v>
          </cell>
          <cell r="GE503">
            <v>0</v>
          </cell>
          <cell r="GF503">
            <v>1</v>
          </cell>
          <cell r="GG503" t="e">
            <v>#REF!</v>
          </cell>
          <cell r="GH503" t="e">
            <v>#REF!</v>
          </cell>
          <cell r="GI503">
            <v>0</v>
          </cell>
          <cell r="GJ503">
            <v>0</v>
          </cell>
          <cell r="GK503">
            <v>0</v>
          </cell>
          <cell r="GL503">
            <v>0</v>
          </cell>
          <cell r="GM503" t="e">
            <v>#REF!</v>
          </cell>
          <cell r="GN503">
            <v>0</v>
          </cell>
          <cell r="GO503">
            <v>0</v>
          </cell>
          <cell r="GP503">
            <v>0</v>
          </cell>
        </row>
        <row r="504">
          <cell r="Y504" t="str">
            <v>二次</v>
          </cell>
          <cell r="Z504" t="str">
            <v>一般</v>
          </cell>
          <cell r="AA504" t="str">
            <v>一般</v>
          </cell>
          <cell r="AK504" t="e">
            <v>#REF!</v>
          </cell>
          <cell r="BI504">
            <v>2</v>
          </cell>
          <cell r="BT504">
            <v>0.38</v>
          </cell>
          <cell r="DZ504">
            <v>0</v>
          </cell>
          <cell r="EA504">
            <v>0</v>
          </cell>
          <cell r="EB504">
            <v>0</v>
          </cell>
          <cell r="EC504">
            <v>0</v>
          </cell>
          <cell r="ED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1</v>
          </cell>
          <cell r="EJ504">
            <v>0</v>
          </cell>
          <cell r="EK504" t="e">
            <v>#REF!</v>
          </cell>
          <cell r="EL504" t="e">
            <v>#REF!</v>
          </cell>
          <cell r="EM504" t="e">
            <v>#REF!</v>
          </cell>
          <cell r="EO504">
            <v>0</v>
          </cell>
          <cell r="EP504">
            <v>0</v>
          </cell>
          <cell r="EQ504">
            <v>0</v>
          </cell>
          <cell r="FA504">
            <v>0</v>
          </cell>
          <cell r="FB504">
            <v>0</v>
          </cell>
          <cell r="FD504">
            <v>0</v>
          </cell>
          <cell r="FE504">
            <v>0</v>
          </cell>
          <cell r="FF504">
            <v>0</v>
          </cell>
          <cell r="FG504">
            <v>0</v>
          </cell>
          <cell r="FH504">
            <v>1</v>
          </cell>
          <cell r="FI504">
            <v>0</v>
          </cell>
          <cell r="FJ504">
            <v>1</v>
          </cell>
          <cell r="FK504">
            <v>0</v>
          </cell>
          <cell r="FL504">
            <v>0</v>
          </cell>
          <cell r="FO504">
            <v>0</v>
          </cell>
          <cell r="FQ504">
            <v>0</v>
          </cell>
          <cell r="FR504">
            <v>0</v>
          </cell>
          <cell r="FS504">
            <v>0</v>
          </cell>
          <cell r="FT504">
            <v>0</v>
          </cell>
          <cell r="FU504">
            <v>0</v>
          </cell>
          <cell r="FV504">
            <v>0</v>
          </cell>
          <cell r="FW504">
            <v>0</v>
          </cell>
          <cell r="FX504" t="e">
            <v>#REF!</v>
          </cell>
          <cell r="FZ504">
            <v>1</v>
          </cell>
          <cell r="GB504">
            <v>1</v>
          </cell>
          <cell r="GC504">
            <v>0</v>
          </cell>
          <cell r="GD504">
            <v>0</v>
          </cell>
          <cell r="GE504">
            <v>0</v>
          </cell>
          <cell r="GF504">
            <v>0</v>
          </cell>
          <cell r="GG504" t="e">
            <v>#REF!</v>
          </cell>
          <cell r="GH504" t="e">
            <v>#REF!</v>
          </cell>
          <cell r="GI504">
            <v>0</v>
          </cell>
          <cell r="GJ504">
            <v>0</v>
          </cell>
          <cell r="GK504">
            <v>0</v>
          </cell>
          <cell r="GL504">
            <v>0</v>
          </cell>
          <cell r="GM504" t="e">
            <v>#REF!</v>
          </cell>
          <cell r="GN504">
            <v>0</v>
          </cell>
          <cell r="GO504">
            <v>0</v>
          </cell>
          <cell r="GP504">
            <v>0</v>
          </cell>
        </row>
        <row r="505">
          <cell r="Y505" t="str">
            <v>沿環従来</v>
          </cell>
          <cell r="Z505" t="str">
            <v>一般</v>
          </cell>
          <cell r="AA505" t="str">
            <v>一般</v>
          </cell>
          <cell r="AK505" t="e">
            <v>#REF!</v>
          </cell>
          <cell r="BT505">
            <v>0</v>
          </cell>
          <cell r="DZ505">
            <v>0</v>
          </cell>
          <cell r="EA505">
            <v>0</v>
          </cell>
          <cell r="EB505">
            <v>0</v>
          </cell>
          <cell r="EC505">
            <v>0</v>
          </cell>
          <cell r="ED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1</v>
          </cell>
          <cell r="EJ505">
            <v>0</v>
          </cell>
          <cell r="EK505" t="e">
            <v>#REF!</v>
          </cell>
          <cell r="EL505" t="e">
            <v>#REF!</v>
          </cell>
          <cell r="EM505" t="e">
            <v>#REF!</v>
          </cell>
          <cell r="EO505">
            <v>0</v>
          </cell>
          <cell r="EP505">
            <v>0</v>
          </cell>
          <cell r="EQ505">
            <v>0</v>
          </cell>
          <cell r="FA505">
            <v>0</v>
          </cell>
          <cell r="FB505">
            <v>0</v>
          </cell>
          <cell r="FD505">
            <v>0</v>
          </cell>
          <cell r="FE505">
            <v>0</v>
          </cell>
          <cell r="FF505">
            <v>0</v>
          </cell>
          <cell r="FG505">
            <v>0</v>
          </cell>
          <cell r="FH505">
            <v>0</v>
          </cell>
          <cell r="FI505">
            <v>0</v>
          </cell>
          <cell r="FJ505">
            <v>0</v>
          </cell>
          <cell r="FK505">
            <v>0</v>
          </cell>
          <cell r="FL505">
            <v>0</v>
          </cell>
          <cell r="FO505">
            <v>0</v>
          </cell>
          <cell r="FQ505">
            <v>0</v>
          </cell>
          <cell r="FR505">
            <v>0</v>
          </cell>
          <cell r="FS505">
            <v>0</v>
          </cell>
          <cell r="FT505">
            <v>0</v>
          </cell>
          <cell r="FU505">
            <v>0</v>
          </cell>
          <cell r="FV505">
            <v>0</v>
          </cell>
          <cell r="FW505">
            <v>0</v>
          </cell>
          <cell r="FX505" t="e">
            <v>#REF!</v>
          </cell>
          <cell r="FZ505">
            <v>0</v>
          </cell>
          <cell r="GB505">
            <v>1</v>
          </cell>
          <cell r="GC505">
            <v>0</v>
          </cell>
          <cell r="GD505">
            <v>0</v>
          </cell>
          <cell r="GE505">
            <v>0</v>
          </cell>
          <cell r="GF505">
            <v>0</v>
          </cell>
          <cell r="GG505" t="e">
            <v>#REF!</v>
          </cell>
          <cell r="GH505" t="e">
            <v>#REF!</v>
          </cell>
          <cell r="GI505">
            <v>0</v>
          </cell>
          <cell r="GJ505">
            <v>0</v>
          </cell>
          <cell r="GK505">
            <v>0</v>
          </cell>
          <cell r="GL505">
            <v>0</v>
          </cell>
          <cell r="GM505" t="e">
            <v>#REF!</v>
          </cell>
          <cell r="GN505">
            <v>0</v>
          </cell>
          <cell r="GO505">
            <v>0</v>
          </cell>
          <cell r="GP505">
            <v>0</v>
          </cell>
        </row>
        <row r="506">
          <cell r="Y506" t="str">
            <v>沿環従来</v>
          </cell>
          <cell r="Z506" t="str">
            <v>一般</v>
          </cell>
          <cell r="AA506" t="str">
            <v>一般</v>
          </cell>
          <cell r="AK506" t="e">
            <v>#REF!</v>
          </cell>
          <cell r="BT506">
            <v>0</v>
          </cell>
          <cell r="DZ506">
            <v>0</v>
          </cell>
          <cell r="EA506">
            <v>0</v>
          </cell>
          <cell r="EB506">
            <v>0</v>
          </cell>
          <cell r="EC506">
            <v>0</v>
          </cell>
          <cell r="ED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1</v>
          </cell>
          <cell r="EJ506">
            <v>0</v>
          </cell>
          <cell r="EK506" t="e">
            <v>#REF!</v>
          </cell>
          <cell r="EL506" t="e">
            <v>#REF!</v>
          </cell>
          <cell r="EM506" t="e">
            <v>#REF!</v>
          </cell>
          <cell r="EO506">
            <v>0</v>
          </cell>
          <cell r="EP506">
            <v>0</v>
          </cell>
          <cell r="EQ506">
            <v>0</v>
          </cell>
          <cell r="FA506">
            <v>0</v>
          </cell>
          <cell r="FB506">
            <v>0</v>
          </cell>
          <cell r="FD506">
            <v>0</v>
          </cell>
          <cell r="FE506">
            <v>0</v>
          </cell>
          <cell r="FF506">
            <v>0</v>
          </cell>
          <cell r="FG506">
            <v>0</v>
          </cell>
          <cell r="FH506">
            <v>0</v>
          </cell>
          <cell r="FI506">
            <v>0</v>
          </cell>
          <cell r="FJ506">
            <v>0</v>
          </cell>
          <cell r="FK506">
            <v>0</v>
          </cell>
          <cell r="FL506">
            <v>0</v>
          </cell>
          <cell r="FO506">
            <v>0</v>
          </cell>
          <cell r="FQ506">
            <v>0</v>
          </cell>
          <cell r="FR506">
            <v>0</v>
          </cell>
          <cell r="FS506">
            <v>0</v>
          </cell>
          <cell r="FT506">
            <v>0</v>
          </cell>
          <cell r="FU506">
            <v>0</v>
          </cell>
          <cell r="FV506">
            <v>0</v>
          </cell>
          <cell r="FW506">
            <v>0</v>
          </cell>
          <cell r="FX506" t="e">
            <v>#REF!</v>
          </cell>
          <cell r="FZ506">
            <v>0</v>
          </cell>
          <cell r="GB506">
            <v>0</v>
          </cell>
          <cell r="GC506">
            <v>0</v>
          </cell>
          <cell r="GD506">
            <v>0</v>
          </cell>
          <cell r="GE506">
            <v>0</v>
          </cell>
          <cell r="GF506">
            <v>0</v>
          </cell>
          <cell r="GG506" t="e">
            <v>#REF!</v>
          </cell>
          <cell r="GH506" t="e">
            <v>#REF!</v>
          </cell>
          <cell r="GI506">
            <v>0</v>
          </cell>
          <cell r="GJ506">
            <v>0</v>
          </cell>
          <cell r="GK506">
            <v>0</v>
          </cell>
          <cell r="GL506">
            <v>0</v>
          </cell>
          <cell r="GM506" t="e">
            <v>#REF!</v>
          </cell>
          <cell r="GN506">
            <v>0</v>
          </cell>
          <cell r="GO506">
            <v>0</v>
          </cell>
          <cell r="GP506">
            <v>0</v>
          </cell>
        </row>
        <row r="507">
          <cell r="Y507" t="str">
            <v>沿環従来</v>
          </cell>
          <cell r="Z507" t="str">
            <v>一般</v>
          </cell>
          <cell r="AA507" t="str">
            <v>一般</v>
          </cell>
          <cell r="AK507" t="e">
            <v>#REF!</v>
          </cell>
          <cell r="BT507">
            <v>0</v>
          </cell>
          <cell r="DZ507">
            <v>0</v>
          </cell>
          <cell r="EA507">
            <v>0</v>
          </cell>
          <cell r="EB507">
            <v>0</v>
          </cell>
          <cell r="EC507">
            <v>0</v>
          </cell>
          <cell r="ED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 t="e">
            <v>#REF!</v>
          </cell>
          <cell r="EL507" t="e">
            <v>#REF!</v>
          </cell>
          <cell r="EM507" t="e">
            <v>#REF!</v>
          </cell>
          <cell r="EO507">
            <v>0</v>
          </cell>
          <cell r="EP507">
            <v>0</v>
          </cell>
          <cell r="EQ507">
            <v>0</v>
          </cell>
          <cell r="FA507">
            <v>0</v>
          </cell>
          <cell r="FB507">
            <v>0</v>
          </cell>
          <cell r="FD507">
            <v>0</v>
          </cell>
          <cell r="FE507">
            <v>0</v>
          </cell>
          <cell r="FF507">
            <v>0</v>
          </cell>
          <cell r="FG507">
            <v>0</v>
          </cell>
          <cell r="FH507">
            <v>0</v>
          </cell>
          <cell r="FI507">
            <v>0</v>
          </cell>
          <cell r="FJ507">
            <v>0</v>
          </cell>
          <cell r="FK507">
            <v>0</v>
          </cell>
          <cell r="FL507">
            <v>0</v>
          </cell>
          <cell r="FO507">
            <v>0</v>
          </cell>
          <cell r="FQ507">
            <v>0</v>
          </cell>
          <cell r="FR507">
            <v>0</v>
          </cell>
          <cell r="FS507">
            <v>0</v>
          </cell>
          <cell r="FT507">
            <v>0</v>
          </cell>
          <cell r="FU507">
            <v>0</v>
          </cell>
          <cell r="FV507">
            <v>0</v>
          </cell>
          <cell r="FW507">
            <v>0</v>
          </cell>
          <cell r="FX507" t="e">
            <v>#REF!</v>
          </cell>
          <cell r="FZ507">
            <v>0</v>
          </cell>
          <cell r="GB507">
            <v>0</v>
          </cell>
          <cell r="GC507">
            <v>0</v>
          </cell>
          <cell r="GD507">
            <v>0</v>
          </cell>
          <cell r="GE507">
            <v>0</v>
          </cell>
          <cell r="GF507">
            <v>0</v>
          </cell>
          <cell r="GG507" t="e">
            <v>#REF!</v>
          </cell>
          <cell r="GH507" t="e">
            <v>#REF!</v>
          </cell>
          <cell r="GI507">
            <v>0</v>
          </cell>
          <cell r="GJ507">
            <v>0</v>
          </cell>
          <cell r="GK507">
            <v>0</v>
          </cell>
          <cell r="GL507">
            <v>0</v>
          </cell>
          <cell r="GM507" t="e">
            <v>#REF!</v>
          </cell>
          <cell r="GN507">
            <v>0</v>
          </cell>
          <cell r="GO507">
            <v>0</v>
          </cell>
          <cell r="GP507">
            <v>0</v>
          </cell>
        </row>
        <row r="508">
          <cell r="Y508" t="str">
            <v>沿環従来</v>
          </cell>
          <cell r="Z508" t="str">
            <v>一般</v>
          </cell>
          <cell r="AA508" t="str">
            <v>一般</v>
          </cell>
          <cell r="AK508" t="e">
            <v>#REF!</v>
          </cell>
          <cell r="BT508">
            <v>0</v>
          </cell>
          <cell r="DZ508">
            <v>0</v>
          </cell>
          <cell r="EA508">
            <v>0</v>
          </cell>
          <cell r="EB508">
            <v>0</v>
          </cell>
          <cell r="EC508">
            <v>0</v>
          </cell>
          <cell r="ED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 t="e">
            <v>#REF!</v>
          </cell>
          <cell r="EL508" t="e">
            <v>#REF!</v>
          </cell>
          <cell r="EM508" t="e">
            <v>#REF!</v>
          </cell>
          <cell r="EO508">
            <v>0</v>
          </cell>
          <cell r="EP508">
            <v>0</v>
          </cell>
          <cell r="EQ508">
            <v>0</v>
          </cell>
          <cell r="FA508">
            <v>0</v>
          </cell>
          <cell r="FB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0</v>
          </cell>
          <cell r="FH508">
            <v>0</v>
          </cell>
          <cell r="FI508">
            <v>0</v>
          </cell>
          <cell r="FJ508">
            <v>0</v>
          </cell>
          <cell r="FK508">
            <v>0</v>
          </cell>
          <cell r="FL508">
            <v>0</v>
          </cell>
          <cell r="FO508">
            <v>0</v>
          </cell>
          <cell r="FQ508">
            <v>0</v>
          </cell>
          <cell r="FR508">
            <v>0</v>
          </cell>
          <cell r="FS508">
            <v>0</v>
          </cell>
          <cell r="FT508">
            <v>0</v>
          </cell>
          <cell r="FU508">
            <v>0</v>
          </cell>
          <cell r="FV508">
            <v>0</v>
          </cell>
          <cell r="FW508">
            <v>0</v>
          </cell>
          <cell r="FX508" t="e">
            <v>#REF!</v>
          </cell>
          <cell r="FZ508">
            <v>0</v>
          </cell>
          <cell r="GB508">
            <v>0</v>
          </cell>
          <cell r="GC508">
            <v>0</v>
          </cell>
          <cell r="GD508">
            <v>0</v>
          </cell>
          <cell r="GE508">
            <v>0</v>
          </cell>
          <cell r="GF508">
            <v>0</v>
          </cell>
          <cell r="GG508" t="e">
            <v>#REF!</v>
          </cell>
          <cell r="GH508" t="e">
            <v>#REF!</v>
          </cell>
          <cell r="GI508">
            <v>0</v>
          </cell>
          <cell r="GJ508">
            <v>0</v>
          </cell>
          <cell r="GK508">
            <v>0</v>
          </cell>
          <cell r="GL508">
            <v>0</v>
          </cell>
          <cell r="GM508" t="e">
            <v>#REF!</v>
          </cell>
          <cell r="GN508">
            <v>0</v>
          </cell>
          <cell r="GO508">
            <v>0</v>
          </cell>
          <cell r="GP508">
            <v>0</v>
          </cell>
        </row>
        <row r="509">
          <cell r="Y509" t="str">
            <v>沿環従来</v>
          </cell>
          <cell r="Z509" t="str">
            <v>一般</v>
          </cell>
          <cell r="AA509" t="str">
            <v>一般</v>
          </cell>
          <cell r="AK509" t="e">
            <v>#REF!</v>
          </cell>
          <cell r="BT509">
            <v>0</v>
          </cell>
          <cell r="DZ509">
            <v>0</v>
          </cell>
          <cell r="EA509">
            <v>0</v>
          </cell>
          <cell r="EB509">
            <v>0</v>
          </cell>
          <cell r="EC509">
            <v>0</v>
          </cell>
          <cell r="ED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 t="e">
            <v>#REF!</v>
          </cell>
          <cell r="EL509" t="e">
            <v>#REF!</v>
          </cell>
          <cell r="EM509" t="e">
            <v>#REF!</v>
          </cell>
          <cell r="EO509">
            <v>0</v>
          </cell>
          <cell r="EP509">
            <v>0</v>
          </cell>
          <cell r="EQ509">
            <v>0</v>
          </cell>
          <cell r="FA509">
            <v>0</v>
          </cell>
          <cell r="FB509">
            <v>0</v>
          </cell>
          <cell r="FD509">
            <v>0</v>
          </cell>
          <cell r="FE509">
            <v>0</v>
          </cell>
          <cell r="FF509">
            <v>0</v>
          </cell>
          <cell r="FG509">
            <v>0</v>
          </cell>
          <cell r="FH509">
            <v>0</v>
          </cell>
          <cell r="FI509">
            <v>0</v>
          </cell>
          <cell r="FJ509">
            <v>0</v>
          </cell>
          <cell r="FK509">
            <v>0</v>
          </cell>
          <cell r="FL509">
            <v>0</v>
          </cell>
          <cell r="FO509">
            <v>0</v>
          </cell>
          <cell r="FQ509">
            <v>0</v>
          </cell>
          <cell r="FR509">
            <v>0</v>
          </cell>
          <cell r="FS509">
            <v>0</v>
          </cell>
          <cell r="FT509">
            <v>0</v>
          </cell>
          <cell r="FU509">
            <v>0</v>
          </cell>
          <cell r="FV509">
            <v>0</v>
          </cell>
          <cell r="FW509">
            <v>0</v>
          </cell>
          <cell r="FX509" t="e">
            <v>#REF!</v>
          </cell>
          <cell r="FZ509">
            <v>0</v>
          </cell>
          <cell r="GB509">
            <v>0</v>
          </cell>
          <cell r="GC509">
            <v>0</v>
          </cell>
          <cell r="GD509">
            <v>0</v>
          </cell>
          <cell r="GE509">
            <v>0</v>
          </cell>
          <cell r="GF509">
            <v>0</v>
          </cell>
          <cell r="GG509" t="e">
            <v>#REF!</v>
          </cell>
          <cell r="GH509" t="e">
            <v>#REF!</v>
          </cell>
          <cell r="GI509">
            <v>0</v>
          </cell>
          <cell r="GJ509">
            <v>0</v>
          </cell>
          <cell r="GK509">
            <v>0</v>
          </cell>
          <cell r="GL509">
            <v>0</v>
          </cell>
          <cell r="GM509" t="e">
            <v>#REF!</v>
          </cell>
          <cell r="GN509">
            <v>0</v>
          </cell>
          <cell r="GO509">
            <v>0</v>
          </cell>
          <cell r="GP509">
            <v>0</v>
          </cell>
        </row>
        <row r="510">
          <cell r="Y510" t="str">
            <v>沿環従来</v>
          </cell>
          <cell r="Z510" t="str">
            <v>一般</v>
          </cell>
          <cell r="AA510" t="str">
            <v>一般</v>
          </cell>
          <cell r="AK510" t="e">
            <v>#REF!</v>
          </cell>
          <cell r="BT510">
            <v>0</v>
          </cell>
          <cell r="DZ510">
            <v>0</v>
          </cell>
          <cell r="EA510">
            <v>0</v>
          </cell>
          <cell r="EB510">
            <v>0</v>
          </cell>
          <cell r="EC510">
            <v>0</v>
          </cell>
          <cell r="ED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 t="e">
            <v>#REF!</v>
          </cell>
          <cell r="EL510" t="e">
            <v>#REF!</v>
          </cell>
          <cell r="EM510" t="e">
            <v>#REF!</v>
          </cell>
          <cell r="EO510">
            <v>0</v>
          </cell>
          <cell r="EP510">
            <v>0</v>
          </cell>
          <cell r="EQ510">
            <v>0</v>
          </cell>
          <cell r="FA510">
            <v>0</v>
          </cell>
          <cell r="FB510">
            <v>0</v>
          </cell>
          <cell r="FD510">
            <v>0</v>
          </cell>
          <cell r="FE510">
            <v>0</v>
          </cell>
          <cell r="FF510">
            <v>0</v>
          </cell>
          <cell r="FG510">
            <v>0</v>
          </cell>
          <cell r="FH510">
            <v>0</v>
          </cell>
          <cell r="FI510">
            <v>0</v>
          </cell>
          <cell r="FJ510">
            <v>0</v>
          </cell>
          <cell r="FK510">
            <v>0</v>
          </cell>
          <cell r="FL510">
            <v>0</v>
          </cell>
          <cell r="FO510">
            <v>0</v>
          </cell>
          <cell r="FQ510">
            <v>0</v>
          </cell>
          <cell r="FR510">
            <v>0</v>
          </cell>
          <cell r="FS510">
            <v>0</v>
          </cell>
          <cell r="FT510">
            <v>0</v>
          </cell>
          <cell r="FU510">
            <v>0</v>
          </cell>
          <cell r="FV510">
            <v>0</v>
          </cell>
          <cell r="FW510">
            <v>0</v>
          </cell>
          <cell r="FX510" t="e">
            <v>#REF!</v>
          </cell>
          <cell r="FZ510">
            <v>0</v>
          </cell>
          <cell r="GB510">
            <v>0</v>
          </cell>
          <cell r="GC510">
            <v>0</v>
          </cell>
          <cell r="GD510">
            <v>0</v>
          </cell>
          <cell r="GE510">
            <v>0</v>
          </cell>
          <cell r="GF510">
            <v>0</v>
          </cell>
          <cell r="GG510" t="e">
            <v>#REF!</v>
          </cell>
          <cell r="GH510" t="e">
            <v>#REF!</v>
          </cell>
          <cell r="GI510">
            <v>0</v>
          </cell>
          <cell r="GJ510">
            <v>0</v>
          </cell>
          <cell r="GK510">
            <v>0</v>
          </cell>
          <cell r="GL510">
            <v>0</v>
          </cell>
          <cell r="GM510" t="e">
            <v>#REF!</v>
          </cell>
          <cell r="GN510">
            <v>0</v>
          </cell>
          <cell r="GO510">
            <v>0</v>
          </cell>
          <cell r="GP510">
            <v>0</v>
          </cell>
        </row>
        <row r="511">
          <cell r="Y511" t="str">
            <v>沿環従来</v>
          </cell>
          <cell r="Z511" t="str">
            <v>一般</v>
          </cell>
          <cell r="AA511" t="str">
            <v>一般</v>
          </cell>
          <cell r="AK511" t="e">
            <v>#REF!</v>
          </cell>
          <cell r="BT511">
            <v>0</v>
          </cell>
          <cell r="DZ511">
            <v>0</v>
          </cell>
          <cell r="EA511">
            <v>0</v>
          </cell>
          <cell r="EB511">
            <v>0</v>
          </cell>
          <cell r="EC511">
            <v>0</v>
          </cell>
          <cell r="ED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 t="e">
            <v>#REF!</v>
          </cell>
          <cell r="EL511" t="e">
            <v>#REF!</v>
          </cell>
          <cell r="EM511" t="e">
            <v>#REF!</v>
          </cell>
          <cell r="EO511">
            <v>0</v>
          </cell>
          <cell r="EP511">
            <v>0</v>
          </cell>
          <cell r="EQ511">
            <v>0</v>
          </cell>
          <cell r="FA511">
            <v>0</v>
          </cell>
          <cell r="FB511">
            <v>0</v>
          </cell>
          <cell r="FD511">
            <v>0</v>
          </cell>
          <cell r="FE511">
            <v>0</v>
          </cell>
          <cell r="FF511">
            <v>0</v>
          </cell>
          <cell r="FG511">
            <v>0</v>
          </cell>
          <cell r="FH511">
            <v>0</v>
          </cell>
          <cell r="FI511">
            <v>0</v>
          </cell>
          <cell r="FJ511">
            <v>0</v>
          </cell>
          <cell r="FK511">
            <v>0</v>
          </cell>
          <cell r="FL511">
            <v>0</v>
          </cell>
          <cell r="FO511">
            <v>0</v>
          </cell>
          <cell r="FQ511">
            <v>0</v>
          </cell>
          <cell r="FR511">
            <v>0</v>
          </cell>
          <cell r="FS511">
            <v>0</v>
          </cell>
          <cell r="FT511">
            <v>0</v>
          </cell>
          <cell r="FU511">
            <v>0</v>
          </cell>
          <cell r="FV511">
            <v>0</v>
          </cell>
          <cell r="FW511">
            <v>0</v>
          </cell>
          <cell r="FX511" t="e">
            <v>#REF!</v>
          </cell>
          <cell r="FZ511">
            <v>0</v>
          </cell>
          <cell r="GB511">
            <v>0</v>
          </cell>
          <cell r="GC511">
            <v>0</v>
          </cell>
          <cell r="GD511">
            <v>0</v>
          </cell>
          <cell r="GE511">
            <v>0</v>
          </cell>
          <cell r="GF511">
            <v>0</v>
          </cell>
          <cell r="GG511" t="e">
            <v>#REF!</v>
          </cell>
          <cell r="GH511" t="e">
            <v>#REF!</v>
          </cell>
          <cell r="GI511">
            <v>0</v>
          </cell>
          <cell r="GJ511">
            <v>0</v>
          </cell>
          <cell r="GK511">
            <v>0</v>
          </cell>
          <cell r="GL511">
            <v>0</v>
          </cell>
          <cell r="GM511" t="e">
            <v>#REF!</v>
          </cell>
          <cell r="GN511">
            <v>0</v>
          </cell>
          <cell r="GO511">
            <v>0</v>
          </cell>
          <cell r="GP511">
            <v>0</v>
          </cell>
        </row>
        <row r="512">
          <cell r="Y512" t="str">
            <v>沿環従来</v>
          </cell>
          <cell r="Z512" t="str">
            <v>一般</v>
          </cell>
          <cell r="AA512" t="str">
            <v>一般</v>
          </cell>
          <cell r="AK512" t="e">
            <v>#REF!</v>
          </cell>
          <cell r="BT512">
            <v>0</v>
          </cell>
          <cell r="DZ512">
            <v>0</v>
          </cell>
          <cell r="EA512">
            <v>0</v>
          </cell>
          <cell r="EB512">
            <v>0</v>
          </cell>
          <cell r="EC512">
            <v>0</v>
          </cell>
          <cell r="ED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 t="e">
            <v>#REF!</v>
          </cell>
          <cell r="EL512" t="e">
            <v>#REF!</v>
          </cell>
          <cell r="EM512" t="e">
            <v>#REF!</v>
          </cell>
          <cell r="EO512">
            <v>0</v>
          </cell>
          <cell r="EP512">
            <v>0</v>
          </cell>
          <cell r="EQ512">
            <v>0</v>
          </cell>
          <cell r="FA512">
            <v>0</v>
          </cell>
          <cell r="FB512">
            <v>0</v>
          </cell>
          <cell r="FD512">
            <v>0</v>
          </cell>
          <cell r="FE512">
            <v>0</v>
          </cell>
          <cell r="FF512">
            <v>0</v>
          </cell>
          <cell r="FG512">
            <v>0</v>
          </cell>
          <cell r="FH512">
            <v>0</v>
          </cell>
          <cell r="FI512">
            <v>0</v>
          </cell>
          <cell r="FJ512">
            <v>0</v>
          </cell>
          <cell r="FK512">
            <v>0</v>
          </cell>
          <cell r="FL512">
            <v>0</v>
          </cell>
          <cell r="FO512">
            <v>0</v>
          </cell>
          <cell r="FQ512">
            <v>0</v>
          </cell>
          <cell r="FR512">
            <v>0</v>
          </cell>
          <cell r="FS512">
            <v>0</v>
          </cell>
          <cell r="FT512">
            <v>0</v>
          </cell>
          <cell r="FU512">
            <v>0</v>
          </cell>
          <cell r="FV512">
            <v>0</v>
          </cell>
          <cell r="FW512">
            <v>0</v>
          </cell>
          <cell r="FX512" t="e">
            <v>#REF!</v>
          </cell>
          <cell r="FZ512">
            <v>0</v>
          </cell>
          <cell r="GB512">
            <v>0</v>
          </cell>
          <cell r="GC512">
            <v>0</v>
          </cell>
          <cell r="GD512">
            <v>0</v>
          </cell>
          <cell r="GE512">
            <v>0</v>
          </cell>
          <cell r="GF512">
            <v>0</v>
          </cell>
          <cell r="GG512" t="e">
            <v>#REF!</v>
          </cell>
          <cell r="GH512" t="e">
            <v>#REF!</v>
          </cell>
          <cell r="GI512">
            <v>0</v>
          </cell>
          <cell r="GJ512">
            <v>0</v>
          </cell>
          <cell r="GK512">
            <v>0</v>
          </cell>
          <cell r="GL512">
            <v>0</v>
          </cell>
          <cell r="GM512" t="e">
            <v>#REF!</v>
          </cell>
          <cell r="GN512">
            <v>0</v>
          </cell>
          <cell r="GO512">
            <v>0</v>
          </cell>
          <cell r="GP512">
            <v>0</v>
          </cell>
        </row>
        <row r="513">
          <cell r="Y513" t="str">
            <v>沿環従来</v>
          </cell>
          <cell r="Z513" t="str">
            <v>一般</v>
          </cell>
          <cell r="AA513" t="str">
            <v>一般</v>
          </cell>
          <cell r="AK513" t="e">
            <v>#REF!</v>
          </cell>
          <cell r="BT513">
            <v>0</v>
          </cell>
          <cell r="DZ513">
            <v>0</v>
          </cell>
          <cell r="EA513">
            <v>0</v>
          </cell>
          <cell r="EB513">
            <v>0</v>
          </cell>
          <cell r="EC513">
            <v>0</v>
          </cell>
          <cell r="ED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 t="e">
            <v>#REF!</v>
          </cell>
          <cell r="EL513" t="e">
            <v>#REF!</v>
          </cell>
          <cell r="EM513" t="e">
            <v>#REF!</v>
          </cell>
          <cell r="EO513">
            <v>0</v>
          </cell>
          <cell r="EP513">
            <v>0</v>
          </cell>
          <cell r="EQ513">
            <v>0</v>
          </cell>
          <cell r="FA513">
            <v>0</v>
          </cell>
          <cell r="FB513">
            <v>0</v>
          </cell>
          <cell r="FD513">
            <v>0</v>
          </cell>
          <cell r="FE513">
            <v>0</v>
          </cell>
          <cell r="FF513">
            <v>0</v>
          </cell>
          <cell r="FG513">
            <v>0</v>
          </cell>
          <cell r="FH513">
            <v>0</v>
          </cell>
          <cell r="FI513">
            <v>0</v>
          </cell>
          <cell r="FJ513">
            <v>0</v>
          </cell>
          <cell r="FK513">
            <v>0</v>
          </cell>
          <cell r="FL513">
            <v>0</v>
          </cell>
          <cell r="FO513">
            <v>0</v>
          </cell>
          <cell r="FQ513">
            <v>0</v>
          </cell>
          <cell r="FR513">
            <v>0</v>
          </cell>
          <cell r="FS513">
            <v>0</v>
          </cell>
          <cell r="FT513">
            <v>0</v>
          </cell>
          <cell r="FU513">
            <v>0</v>
          </cell>
          <cell r="FV513">
            <v>0</v>
          </cell>
          <cell r="FW513">
            <v>0</v>
          </cell>
          <cell r="FX513" t="e">
            <v>#REF!</v>
          </cell>
          <cell r="FZ513">
            <v>0</v>
          </cell>
          <cell r="GB513">
            <v>0</v>
          </cell>
          <cell r="GC513">
            <v>0</v>
          </cell>
          <cell r="GD513">
            <v>0</v>
          </cell>
          <cell r="GE513">
            <v>0</v>
          </cell>
          <cell r="GF513">
            <v>0</v>
          </cell>
          <cell r="GG513" t="e">
            <v>#REF!</v>
          </cell>
          <cell r="GH513" t="e">
            <v>#REF!</v>
          </cell>
          <cell r="GI513">
            <v>0</v>
          </cell>
          <cell r="GJ513">
            <v>0</v>
          </cell>
          <cell r="GK513">
            <v>0</v>
          </cell>
          <cell r="GL513">
            <v>0</v>
          </cell>
          <cell r="GM513" t="e">
            <v>#REF!</v>
          </cell>
          <cell r="GN513">
            <v>0</v>
          </cell>
          <cell r="GO513">
            <v>0</v>
          </cell>
          <cell r="GP513">
            <v>0</v>
          </cell>
        </row>
        <row r="514">
          <cell r="Y514" t="str">
            <v>耐震</v>
          </cell>
          <cell r="Z514" t="str">
            <v>一般</v>
          </cell>
          <cell r="AA514" t="str">
            <v>一般</v>
          </cell>
          <cell r="AK514" t="e">
            <v>#REF!</v>
          </cell>
          <cell r="BT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 t="e">
            <v>#REF!</v>
          </cell>
          <cell r="EL514" t="e">
            <v>#REF!</v>
          </cell>
          <cell r="EM514" t="e">
            <v>#REF!</v>
          </cell>
          <cell r="EO514">
            <v>0</v>
          </cell>
          <cell r="EP514">
            <v>0</v>
          </cell>
          <cell r="EQ514">
            <v>0</v>
          </cell>
          <cell r="FA514">
            <v>0</v>
          </cell>
          <cell r="FB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FI514">
            <v>0</v>
          </cell>
          <cell r="FJ514">
            <v>0</v>
          </cell>
          <cell r="FK514">
            <v>0</v>
          </cell>
          <cell r="FL514">
            <v>0</v>
          </cell>
          <cell r="FO514">
            <v>0</v>
          </cell>
          <cell r="FQ514">
            <v>0</v>
          </cell>
          <cell r="FR514">
            <v>0</v>
          </cell>
          <cell r="FS514">
            <v>0</v>
          </cell>
          <cell r="FT514">
            <v>0</v>
          </cell>
          <cell r="FU514">
            <v>1</v>
          </cell>
          <cell r="FV514">
            <v>0</v>
          </cell>
          <cell r="FW514">
            <v>0</v>
          </cell>
          <cell r="FX514" t="e">
            <v>#REF!</v>
          </cell>
          <cell r="FZ514">
            <v>0</v>
          </cell>
          <cell r="GB514">
            <v>0</v>
          </cell>
          <cell r="GC514">
            <v>0</v>
          </cell>
          <cell r="GD514">
            <v>0</v>
          </cell>
          <cell r="GE514">
            <v>0</v>
          </cell>
          <cell r="GF514">
            <v>0</v>
          </cell>
          <cell r="GG514" t="e">
            <v>#REF!</v>
          </cell>
          <cell r="GH514" t="e">
            <v>#REF!</v>
          </cell>
          <cell r="GI514">
            <v>0</v>
          </cell>
          <cell r="GJ514">
            <v>0</v>
          </cell>
          <cell r="GK514">
            <v>0</v>
          </cell>
          <cell r="GL514">
            <v>0</v>
          </cell>
          <cell r="GM514" t="e">
            <v>#REF!</v>
          </cell>
          <cell r="GN514">
            <v>0</v>
          </cell>
          <cell r="GO514">
            <v>0</v>
          </cell>
          <cell r="GP514">
            <v>0</v>
          </cell>
        </row>
        <row r="515">
          <cell r="Y515" t="str">
            <v>耐震</v>
          </cell>
          <cell r="Z515" t="str">
            <v>一般</v>
          </cell>
          <cell r="AA515" t="str">
            <v>一般</v>
          </cell>
          <cell r="AK515" t="e">
            <v>#REF!</v>
          </cell>
          <cell r="BT515">
            <v>0</v>
          </cell>
          <cell r="DZ515">
            <v>0</v>
          </cell>
          <cell r="EA515">
            <v>0</v>
          </cell>
          <cell r="EB515">
            <v>0</v>
          </cell>
          <cell r="EC515">
            <v>0</v>
          </cell>
          <cell r="ED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 t="e">
            <v>#REF!</v>
          </cell>
          <cell r="EL515" t="e">
            <v>#REF!</v>
          </cell>
          <cell r="EM515" t="e">
            <v>#REF!</v>
          </cell>
          <cell r="EO515">
            <v>0</v>
          </cell>
          <cell r="EP515">
            <v>0</v>
          </cell>
          <cell r="EQ515">
            <v>0</v>
          </cell>
          <cell r="FA515">
            <v>0</v>
          </cell>
          <cell r="FB515">
            <v>0</v>
          </cell>
          <cell r="FD515">
            <v>0</v>
          </cell>
          <cell r="FE515">
            <v>0</v>
          </cell>
          <cell r="FF515">
            <v>0</v>
          </cell>
          <cell r="FG515">
            <v>0</v>
          </cell>
          <cell r="FH515">
            <v>0</v>
          </cell>
          <cell r="FI515">
            <v>0</v>
          </cell>
          <cell r="FJ515">
            <v>0</v>
          </cell>
          <cell r="FK515">
            <v>0</v>
          </cell>
          <cell r="FL515">
            <v>0</v>
          </cell>
          <cell r="FO515">
            <v>0</v>
          </cell>
          <cell r="FQ515">
            <v>0</v>
          </cell>
          <cell r="FR515">
            <v>0</v>
          </cell>
          <cell r="FS515">
            <v>0</v>
          </cell>
          <cell r="FT515">
            <v>0</v>
          </cell>
          <cell r="FU515">
            <v>1</v>
          </cell>
          <cell r="FV515">
            <v>0</v>
          </cell>
          <cell r="FW515">
            <v>0</v>
          </cell>
          <cell r="FX515" t="e">
            <v>#REF!</v>
          </cell>
          <cell r="FZ515">
            <v>0</v>
          </cell>
          <cell r="GB515">
            <v>0</v>
          </cell>
          <cell r="GC515">
            <v>0</v>
          </cell>
          <cell r="GD515">
            <v>0</v>
          </cell>
          <cell r="GE515">
            <v>0</v>
          </cell>
          <cell r="GF515">
            <v>0</v>
          </cell>
          <cell r="GG515" t="e">
            <v>#REF!</v>
          </cell>
          <cell r="GH515" t="e">
            <v>#REF!</v>
          </cell>
          <cell r="GI515">
            <v>0</v>
          </cell>
          <cell r="GJ515">
            <v>0</v>
          </cell>
          <cell r="GK515">
            <v>0</v>
          </cell>
          <cell r="GL515">
            <v>0</v>
          </cell>
          <cell r="GM515" t="e">
            <v>#REF!</v>
          </cell>
          <cell r="GN515">
            <v>0</v>
          </cell>
          <cell r="GO515">
            <v>0</v>
          </cell>
          <cell r="GP515">
            <v>0</v>
          </cell>
        </row>
        <row r="516">
          <cell r="Y516" t="str">
            <v>B</v>
          </cell>
          <cell r="Z516" t="str">
            <v>高規格</v>
          </cell>
          <cell r="AA516" t="str">
            <v>高規格</v>
          </cell>
          <cell r="AK516" t="e">
            <v>#REF!</v>
          </cell>
          <cell r="AL516" t="str">
            <v>東海環状</v>
          </cell>
          <cell r="BI516">
            <v>2</v>
          </cell>
          <cell r="BT516">
            <v>0</v>
          </cell>
          <cell r="DZ516">
            <v>0</v>
          </cell>
          <cell r="EA516">
            <v>0</v>
          </cell>
          <cell r="EB516">
            <v>0</v>
          </cell>
          <cell r="EC516">
            <v>0</v>
          </cell>
          <cell r="ED516">
            <v>1</v>
          </cell>
          <cell r="EF516">
            <v>0</v>
          </cell>
          <cell r="EG516">
            <v>1</v>
          </cell>
          <cell r="EH516">
            <v>0</v>
          </cell>
          <cell r="EI516">
            <v>0</v>
          </cell>
          <cell r="EJ516">
            <v>0</v>
          </cell>
          <cell r="EK516" t="e">
            <v>#REF!</v>
          </cell>
          <cell r="EL516" t="e">
            <v>#REF!</v>
          </cell>
          <cell r="EM516" t="e">
            <v>#REF!</v>
          </cell>
          <cell r="EO516">
            <v>0</v>
          </cell>
          <cell r="EP516">
            <v>1</v>
          </cell>
          <cell r="EQ516">
            <v>0</v>
          </cell>
          <cell r="FA516">
            <v>0</v>
          </cell>
          <cell r="FB516">
            <v>0</v>
          </cell>
          <cell r="FD516">
            <v>0</v>
          </cell>
          <cell r="FE516">
            <v>1</v>
          </cell>
          <cell r="FF516">
            <v>0</v>
          </cell>
          <cell r="FG516">
            <v>0</v>
          </cell>
          <cell r="FH516">
            <v>0</v>
          </cell>
          <cell r="FI516">
            <v>0</v>
          </cell>
          <cell r="FJ516">
            <v>0</v>
          </cell>
          <cell r="FK516">
            <v>0</v>
          </cell>
          <cell r="FL516">
            <v>0</v>
          </cell>
          <cell r="FO516">
            <v>0</v>
          </cell>
          <cell r="FQ516">
            <v>0</v>
          </cell>
          <cell r="FR516">
            <v>0</v>
          </cell>
          <cell r="FS516">
            <v>0</v>
          </cell>
          <cell r="FT516">
            <v>0</v>
          </cell>
          <cell r="FU516">
            <v>0</v>
          </cell>
          <cell r="FV516">
            <v>0</v>
          </cell>
          <cell r="FW516">
            <v>0</v>
          </cell>
          <cell r="FX516" t="e">
            <v>#REF!</v>
          </cell>
          <cell r="FZ516">
            <v>0</v>
          </cell>
          <cell r="GB516">
            <v>1</v>
          </cell>
          <cell r="GC516">
            <v>0</v>
          </cell>
          <cell r="GD516">
            <v>0</v>
          </cell>
          <cell r="GE516">
            <v>0</v>
          </cell>
          <cell r="GF516">
            <v>0</v>
          </cell>
          <cell r="GG516" t="e">
            <v>#REF!</v>
          </cell>
          <cell r="GH516" t="e">
            <v>#REF!</v>
          </cell>
          <cell r="GI516">
            <v>0</v>
          </cell>
          <cell r="GJ516">
            <v>0</v>
          </cell>
          <cell r="GK516">
            <v>0</v>
          </cell>
          <cell r="GL516">
            <v>0</v>
          </cell>
          <cell r="GM516" t="e">
            <v>#REF!</v>
          </cell>
          <cell r="GN516">
            <v>0</v>
          </cell>
          <cell r="GO516">
            <v>0</v>
          </cell>
          <cell r="GP516">
            <v>0</v>
          </cell>
        </row>
        <row r="517">
          <cell r="Y517" t="str">
            <v>B</v>
          </cell>
          <cell r="Z517" t="str">
            <v>高規格</v>
          </cell>
          <cell r="AA517" t="str">
            <v>高規格</v>
          </cell>
          <cell r="AK517" t="e">
            <v>#REF!</v>
          </cell>
          <cell r="AL517" t="str">
            <v>東海環状</v>
          </cell>
          <cell r="BI517">
            <v>2</v>
          </cell>
          <cell r="BT517">
            <v>0</v>
          </cell>
          <cell r="DZ517">
            <v>0</v>
          </cell>
          <cell r="EA517">
            <v>0</v>
          </cell>
          <cell r="EB517">
            <v>0</v>
          </cell>
          <cell r="EC517">
            <v>0</v>
          </cell>
          <cell r="ED517">
            <v>1</v>
          </cell>
          <cell r="EF517">
            <v>0</v>
          </cell>
          <cell r="EG517">
            <v>1</v>
          </cell>
          <cell r="EH517">
            <v>0</v>
          </cell>
          <cell r="EI517">
            <v>0</v>
          </cell>
          <cell r="EJ517">
            <v>0</v>
          </cell>
          <cell r="EK517" t="e">
            <v>#REF!</v>
          </cell>
          <cell r="EL517" t="e">
            <v>#REF!</v>
          </cell>
          <cell r="EM517" t="e">
            <v>#REF!</v>
          </cell>
          <cell r="EO517">
            <v>0</v>
          </cell>
          <cell r="EP517">
            <v>1</v>
          </cell>
          <cell r="EQ517">
            <v>0</v>
          </cell>
          <cell r="FA517">
            <v>0</v>
          </cell>
          <cell r="FB517">
            <v>0</v>
          </cell>
          <cell r="FD517">
            <v>0</v>
          </cell>
          <cell r="FE517">
            <v>0</v>
          </cell>
          <cell r="FF517">
            <v>0</v>
          </cell>
          <cell r="FG517">
            <v>0</v>
          </cell>
          <cell r="FH517">
            <v>0</v>
          </cell>
          <cell r="FI517">
            <v>0</v>
          </cell>
          <cell r="FJ517">
            <v>0</v>
          </cell>
          <cell r="FK517">
            <v>0</v>
          </cell>
          <cell r="FL517">
            <v>0</v>
          </cell>
          <cell r="FO517">
            <v>0</v>
          </cell>
          <cell r="FQ517">
            <v>0</v>
          </cell>
          <cell r="FR517">
            <v>0</v>
          </cell>
          <cell r="FS517">
            <v>0</v>
          </cell>
          <cell r="FT517">
            <v>0</v>
          </cell>
          <cell r="FU517">
            <v>0</v>
          </cell>
          <cell r="FV517">
            <v>0</v>
          </cell>
          <cell r="FW517">
            <v>0</v>
          </cell>
          <cell r="FX517" t="e">
            <v>#REF!</v>
          </cell>
          <cell r="FZ517">
            <v>0</v>
          </cell>
          <cell r="GB517">
            <v>1</v>
          </cell>
          <cell r="GC517">
            <v>0</v>
          </cell>
          <cell r="GD517">
            <v>0</v>
          </cell>
          <cell r="GE517">
            <v>0</v>
          </cell>
          <cell r="GF517">
            <v>0</v>
          </cell>
          <cell r="GG517" t="e">
            <v>#REF!</v>
          </cell>
          <cell r="GH517" t="e">
            <v>#REF!</v>
          </cell>
          <cell r="GI517">
            <v>0</v>
          </cell>
          <cell r="GJ517">
            <v>0</v>
          </cell>
          <cell r="GK517">
            <v>0</v>
          </cell>
          <cell r="GL517">
            <v>0</v>
          </cell>
          <cell r="GM517" t="e">
            <v>#REF!</v>
          </cell>
          <cell r="GN517">
            <v>0</v>
          </cell>
          <cell r="GO517">
            <v>0</v>
          </cell>
          <cell r="GP517">
            <v>0</v>
          </cell>
        </row>
        <row r="518">
          <cell r="Y518" t="str">
            <v>B</v>
          </cell>
          <cell r="Z518" t="str">
            <v>高規格</v>
          </cell>
          <cell r="AA518" t="str">
            <v>一般</v>
          </cell>
          <cell r="AK518" t="e">
            <v>#REF!</v>
          </cell>
          <cell r="AL518" t="str">
            <v>東海環状（ｽﾓｰﾙ）</v>
          </cell>
          <cell r="BI518">
            <v>2</v>
          </cell>
          <cell r="BT518">
            <v>0.24</v>
          </cell>
          <cell r="DZ518">
            <v>1</v>
          </cell>
          <cell r="EA518">
            <v>0</v>
          </cell>
          <cell r="EB518">
            <v>1</v>
          </cell>
          <cell r="EC518">
            <v>0</v>
          </cell>
          <cell r="ED518">
            <v>0</v>
          </cell>
          <cell r="EF518">
            <v>0</v>
          </cell>
          <cell r="EG518">
            <v>1</v>
          </cell>
          <cell r="EH518">
            <v>0</v>
          </cell>
          <cell r="EI518">
            <v>1</v>
          </cell>
          <cell r="EJ518">
            <v>0</v>
          </cell>
          <cell r="EK518" t="e">
            <v>#REF!</v>
          </cell>
          <cell r="EL518" t="e">
            <v>#REF!</v>
          </cell>
          <cell r="EM518" t="e">
            <v>#REF!</v>
          </cell>
          <cell r="EO518">
            <v>0</v>
          </cell>
          <cell r="EP518">
            <v>0</v>
          </cell>
          <cell r="EQ518">
            <v>0</v>
          </cell>
          <cell r="FA518">
            <v>1</v>
          </cell>
          <cell r="FB518">
            <v>0</v>
          </cell>
          <cell r="FD518">
            <v>0</v>
          </cell>
          <cell r="FE518">
            <v>0</v>
          </cell>
          <cell r="FF518">
            <v>0</v>
          </cell>
          <cell r="FG518">
            <v>0</v>
          </cell>
          <cell r="FH518">
            <v>0</v>
          </cell>
          <cell r="FI518">
            <v>0</v>
          </cell>
          <cell r="FJ518">
            <v>0</v>
          </cell>
          <cell r="FK518">
            <v>0</v>
          </cell>
          <cell r="FL518">
            <v>0</v>
          </cell>
          <cell r="FO518">
            <v>0</v>
          </cell>
          <cell r="FQ518">
            <v>0</v>
          </cell>
          <cell r="FR518">
            <v>0</v>
          </cell>
          <cell r="FS518">
            <v>0</v>
          </cell>
          <cell r="FT518">
            <v>0</v>
          </cell>
          <cell r="FU518">
            <v>0</v>
          </cell>
          <cell r="FV518">
            <v>0</v>
          </cell>
          <cell r="FW518">
            <v>1</v>
          </cell>
          <cell r="FX518" t="e">
            <v>#REF!</v>
          </cell>
          <cell r="FZ518">
            <v>0</v>
          </cell>
          <cell r="GB518">
            <v>1</v>
          </cell>
          <cell r="GC518">
            <v>0</v>
          </cell>
          <cell r="GD518">
            <v>0</v>
          </cell>
          <cell r="GE518">
            <v>0</v>
          </cell>
          <cell r="GF518">
            <v>1</v>
          </cell>
          <cell r="GG518" t="e">
            <v>#REF!</v>
          </cell>
          <cell r="GH518" t="e">
            <v>#REF!</v>
          </cell>
          <cell r="GI518">
            <v>0</v>
          </cell>
          <cell r="GJ518">
            <v>0</v>
          </cell>
          <cell r="GK518">
            <v>0</v>
          </cell>
          <cell r="GL518">
            <v>0</v>
          </cell>
          <cell r="GM518" t="e">
            <v>#REF!</v>
          </cell>
          <cell r="GN518">
            <v>0</v>
          </cell>
          <cell r="GO518">
            <v>0</v>
          </cell>
          <cell r="GP518">
            <v>0</v>
          </cell>
        </row>
        <row r="519">
          <cell r="Y519" t="str">
            <v>A'</v>
          </cell>
          <cell r="Z519" t="str">
            <v>高規格</v>
          </cell>
          <cell r="AA519" t="str">
            <v>一般</v>
          </cell>
          <cell r="AK519" t="e">
            <v>#REF!</v>
          </cell>
          <cell r="BI519">
            <v>2</v>
          </cell>
          <cell r="BT519">
            <v>0.32</v>
          </cell>
          <cell r="DZ519">
            <v>0</v>
          </cell>
          <cell r="EA519">
            <v>0</v>
          </cell>
          <cell r="EB519">
            <v>0</v>
          </cell>
          <cell r="EC519">
            <v>0</v>
          </cell>
          <cell r="ED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1</v>
          </cell>
          <cell r="EJ519">
            <v>0</v>
          </cell>
          <cell r="EK519" t="e">
            <v>#REF!</v>
          </cell>
          <cell r="EL519" t="e">
            <v>#REF!</v>
          </cell>
          <cell r="EM519" t="e">
            <v>#REF!</v>
          </cell>
          <cell r="EO519">
            <v>0</v>
          </cell>
          <cell r="EP519">
            <v>0</v>
          </cell>
          <cell r="EQ519">
            <v>0</v>
          </cell>
          <cell r="FA519">
            <v>0</v>
          </cell>
          <cell r="FB519">
            <v>0</v>
          </cell>
          <cell r="FD519">
            <v>0</v>
          </cell>
          <cell r="FE519">
            <v>0</v>
          </cell>
          <cell r="FF519">
            <v>0</v>
          </cell>
          <cell r="FG519">
            <v>0</v>
          </cell>
          <cell r="FH519">
            <v>0</v>
          </cell>
          <cell r="FI519">
            <v>0</v>
          </cell>
          <cell r="FJ519">
            <v>0</v>
          </cell>
          <cell r="FK519">
            <v>0</v>
          </cell>
          <cell r="FL519">
            <v>0</v>
          </cell>
          <cell r="FO519">
            <v>0</v>
          </cell>
          <cell r="FQ519">
            <v>0</v>
          </cell>
          <cell r="FR519">
            <v>0</v>
          </cell>
          <cell r="FS519">
            <v>0</v>
          </cell>
          <cell r="FT519">
            <v>0</v>
          </cell>
          <cell r="FU519">
            <v>0</v>
          </cell>
          <cell r="FV519">
            <v>0</v>
          </cell>
          <cell r="FW519">
            <v>0</v>
          </cell>
          <cell r="FX519" t="e">
            <v>#REF!</v>
          </cell>
          <cell r="FZ519">
            <v>1</v>
          </cell>
          <cell r="GB519">
            <v>1</v>
          </cell>
          <cell r="GC519">
            <v>1</v>
          </cell>
          <cell r="GD519">
            <v>0</v>
          </cell>
          <cell r="GE519">
            <v>0</v>
          </cell>
          <cell r="GF519">
            <v>1</v>
          </cell>
          <cell r="GG519" t="e">
            <v>#REF!</v>
          </cell>
          <cell r="GH519" t="e">
            <v>#REF!</v>
          </cell>
          <cell r="GI519">
            <v>0</v>
          </cell>
          <cell r="GJ519">
            <v>0</v>
          </cell>
          <cell r="GK519">
            <v>0</v>
          </cell>
          <cell r="GL519">
            <v>0</v>
          </cell>
          <cell r="GM519" t="e">
            <v>#REF!</v>
          </cell>
          <cell r="GN519">
            <v>0</v>
          </cell>
          <cell r="GO519">
            <v>0</v>
          </cell>
          <cell r="GP519">
            <v>0</v>
          </cell>
        </row>
        <row r="520">
          <cell r="Y520" t="str">
            <v>A'</v>
          </cell>
          <cell r="Z520" t="str">
            <v>高規格</v>
          </cell>
          <cell r="AA520" t="str">
            <v>一般</v>
          </cell>
          <cell r="AK520" t="e">
            <v>#REF!</v>
          </cell>
          <cell r="BI520">
            <v>2</v>
          </cell>
          <cell r="BT520">
            <v>0.32</v>
          </cell>
          <cell r="DZ520">
            <v>0</v>
          </cell>
          <cell r="EA520">
            <v>0</v>
          </cell>
          <cell r="EB520">
            <v>0</v>
          </cell>
          <cell r="EC520">
            <v>0</v>
          </cell>
          <cell r="ED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1</v>
          </cell>
          <cell r="EJ520">
            <v>0</v>
          </cell>
          <cell r="EK520" t="e">
            <v>#REF!</v>
          </cell>
          <cell r="EL520" t="e">
            <v>#REF!</v>
          </cell>
          <cell r="EM520" t="e">
            <v>#REF!</v>
          </cell>
          <cell r="EO520">
            <v>0</v>
          </cell>
          <cell r="EP520">
            <v>0</v>
          </cell>
          <cell r="EQ520">
            <v>0</v>
          </cell>
          <cell r="FA520">
            <v>0</v>
          </cell>
          <cell r="FB520">
            <v>0</v>
          </cell>
          <cell r="FD520">
            <v>0</v>
          </cell>
          <cell r="FE520">
            <v>0</v>
          </cell>
          <cell r="FF520">
            <v>0</v>
          </cell>
          <cell r="FG520">
            <v>0</v>
          </cell>
          <cell r="FH520">
            <v>0</v>
          </cell>
          <cell r="FI520">
            <v>0</v>
          </cell>
          <cell r="FJ520">
            <v>0</v>
          </cell>
          <cell r="FK520">
            <v>0</v>
          </cell>
          <cell r="FL520">
            <v>0</v>
          </cell>
          <cell r="FO520">
            <v>0</v>
          </cell>
          <cell r="FQ520">
            <v>0</v>
          </cell>
          <cell r="FR520">
            <v>0</v>
          </cell>
          <cell r="FS520">
            <v>0</v>
          </cell>
          <cell r="FT520">
            <v>0</v>
          </cell>
          <cell r="FU520">
            <v>0</v>
          </cell>
          <cell r="FV520">
            <v>0</v>
          </cell>
          <cell r="FW520">
            <v>1</v>
          </cell>
          <cell r="FX520" t="e">
            <v>#REF!</v>
          </cell>
          <cell r="FZ520">
            <v>0</v>
          </cell>
          <cell r="GB520">
            <v>1</v>
          </cell>
          <cell r="GC520">
            <v>0</v>
          </cell>
          <cell r="GD520">
            <v>1</v>
          </cell>
          <cell r="GE520">
            <v>0</v>
          </cell>
          <cell r="GF520">
            <v>1</v>
          </cell>
          <cell r="GG520" t="e">
            <v>#REF!</v>
          </cell>
          <cell r="GH520" t="e">
            <v>#REF!</v>
          </cell>
          <cell r="GI520">
            <v>0</v>
          </cell>
          <cell r="GJ520">
            <v>0</v>
          </cell>
          <cell r="GK520">
            <v>0</v>
          </cell>
          <cell r="GL520">
            <v>0</v>
          </cell>
          <cell r="GM520" t="e">
            <v>#REF!</v>
          </cell>
          <cell r="GN520">
            <v>0</v>
          </cell>
          <cell r="GO520">
            <v>0</v>
          </cell>
          <cell r="GP520">
            <v>0</v>
          </cell>
        </row>
        <row r="521">
          <cell r="Y521" t="str">
            <v>A'</v>
          </cell>
          <cell r="Z521" t="str">
            <v>高規格</v>
          </cell>
          <cell r="AA521" t="str">
            <v>一般</v>
          </cell>
          <cell r="AK521" t="e">
            <v>#REF!</v>
          </cell>
          <cell r="BI521">
            <v>1</v>
          </cell>
          <cell r="BT521">
            <v>0.23</v>
          </cell>
          <cell r="DZ521">
            <v>0</v>
          </cell>
          <cell r="EA521">
            <v>0</v>
          </cell>
          <cell r="EB521">
            <v>0</v>
          </cell>
          <cell r="EC521">
            <v>0</v>
          </cell>
          <cell r="ED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 t="e">
            <v>#REF!</v>
          </cell>
          <cell r="EL521" t="e">
            <v>#REF!</v>
          </cell>
          <cell r="EM521" t="e">
            <v>#REF!</v>
          </cell>
          <cell r="EO521">
            <v>0</v>
          </cell>
          <cell r="EP521">
            <v>1</v>
          </cell>
          <cell r="EQ521">
            <v>0</v>
          </cell>
          <cell r="FA521">
            <v>0</v>
          </cell>
          <cell r="FB521">
            <v>0</v>
          </cell>
          <cell r="FD521">
            <v>0</v>
          </cell>
          <cell r="FE521">
            <v>0</v>
          </cell>
          <cell r="FF521">
            <v>1</v>
          </cell>
          <cell r="FG521">
            <v>0</v>
          </cell>
          <cell r="FH521">
            <v>0</v>
          </cell>
          <cell r="FI521">
            <v>0</v>
          </cell>
          <cell r="FJ521">
            <v>0</v>
          </cell>
          <cell r="FK521">
            <v>0</v>
          </cell>
          <cell r="FL521">
            <v>0</v>
          </cell>
          <cell r="FO521">
            <v>0</v>
          </cell>
          <cell r="FQ521">
            <v>0</v>
          </cell>
          <cell r="FR521">
            <v>0</v>
          </cell>
          <cell r="FS521">
            <v>0</v>
          </cell>
          <cell r="FT521">
            <v>0</v>
          </cell>
          <cell r="FU521">
            <v>0</v>
          </cell>
          <cell r="FV521">
            <v>0</v>
          </cell>
          <cell r="FW521">
            <v>0</v>
          </cell>
          <cell r="FX521" t="e">
            <v>#REF!</v>
          </cell>
          <cell r="FZ521">
            <v>0</v>
          </cell>
          <cell r="GB521">
            <v>0</v>
          </cell>
          <cell r="GC521">
            <v>0</v>
          </cell>
          <cell r="GD521">
            <v>0</v>
          </cell>
          <cell r="GE521">
            <v>0</v>
          </cell>
          <cell r="GF521">
            <v>0</v>
          </cell>
          <cell r="GG521" t="e">
            <v>#REF!</v>
          </cell>
          <cell r="GH521" t="e">
            <v>#REF!</v>
          </cell>
          <cell r="GI521">
            <v>0</v>
          </cell>
          <cell r="GJ521">
            <v>0</v>
          </cell>
          <cell r="GK521">
            <v>0</v>
          </cell>
          <cell r="GL521">
            <v>0</v>
          </cell>
          <cell r="GM521" t="e">
            <v>#REF!</v>
          </cell>
          <cell r="GN521">
            <v>0</v>
          </cell>
          <cell r="GO521">
            <v>0</v>
          </cell>
          <cell r="GP521">
            <v>0</v>
          </cell>
        </row>
        <row r="522">
          <cell r="Y522" t="str">
            <v>二次</v>
          </cell>
          <cell r="Z522" t="str">
            <v>一般</v>
          </cell>
          <cell r="AA522" t="str">
            <v>一般</v>
          </cell>
          <cell r="AK522" t="e">
            <v>#REF!</v>
          </cell>
          <cell r="BI522">
            <v>4</v>
          </cell>
          <cell r="BT522">
            <v>0.23</v>
          </cell>
          <cell r="DZ522">
            <v>1</v>
          </cell>
          <cell r="EA522">
            <v>0</v>
          </cell>
          <cell r="EB522">
            <v>1</v>
          </cell>
          <cell r="EC522">
            <v>0</v>
          </cell>
          <cell r="ED522">
            <v>0</v>
          </cell>
          <cell r="EF522">
            <v>0</v>
          </cell>
          <cell r="EG522">
            <v>1</v>
          </cell>
          <cell r="EH522">
            <v>0</v>
          </cell>
          <cell r="EI522">
            <v>0</v>
          </cell>
          <cell r="EJ522">
            <v>0</v>
          </cell>
          <cell r="EK522" t="e">
            <v>#REF!</v>
          </cell>
          <cell r="EL522" t="e">
            <v>#REF!</v>
          </cell>
          <cell r="EM522" t="e">
            <v>#REF!</v>
          </cell>
          <cell r="EO522">
            <v>0</v>
          </cell>
          <cell r="EP522">
            <v>0</v>
          </cell>
          <cell r="EQ522">
            <v>0</v>
          </cell>
          <cell r="FA522">
            <v>1</v>
          </cell>
          <cell r="FB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0</v>
          </cell>
          <cell r="FH522">
            <v>1</v>
          </cell>
          <cell r="FI522">
            <v>0</v>
          </cell>
          <cell r="FJ522">
            <v>0</v>
          </cell>
          <cell r="FK522">
            <v>0</v>
          </cell>
          <cell r="FL522">
            <v>0</v>
          </cell>
          <cell r="FO522">
            <v>1</v>
          </cell>
          <cell r="FQ522">
            <v>0</v>
          </cell>
          <cell r="FR522">
            <v>0</v>
          </cell>
          <cell r="FS522">
            <v>0</v>
          </cell>
          <cell r="FT522">
            <v>0</v>
          </cell>
          <cell r="FU522">
            <v>0</v>
          </cell>
          <cell r="FV522">
            <v>0</v>
          </cell>
          <cell r="FW522">
            <v>0</v>
          </cell>
          <cell r="FX522" t="e">
            <v>#REF!</v>
          </cell>
          <cell r="FZ522">
            <v>1</v>
          </cell>
          <cell r="GB522">
            <v>1</v>
          </cell>
          <cell r="GC522">
            <v>0</v>
          </cell>
          <cell r="GD522">
            <v>0</v>
          </cell>
          <cell r="GE522">
            <v>0</v>
          </cell>
          <cell r="GF522">
            <v>1</v>
          </cell>
          <cell r="GG522" t="e">
            <v>#REF!</v>
          </cell>
          <cell r="GH522" t="e">
            <v>#REF!</v>
          </cell>
          <cell r="GI522">
            <v>0</v>
          </cell>
          <cell r="GJ522">
            <v>0</v>
          </cell>
          <cell r="GK522">
            <v>0</v>
          </cell>
          <cell r="GL522">
            <v>0</v>
          </cell>
          <cell r="GM522" t="e">
            <v>#REF!</v>
          </cell>
          <cell r="GN522">
            <v>0</v>
          </cell>
          <cell r="GO522">
            <v>0</v>
          </cell>
          <cell r="GP522">
            <v>0</v>
          </cell>
        </row>
        <row r="523">
          <cell r="Y523" t="str">
            <v>二次</v>
          </cell>
          <cell r="Z523" t="str">
            <v>一般</v>
          </cell>
          <cell r="AA523" t="str">
            <v>一般</v>
          </cell>
          <cell r="AK523" t="e">
            <v>#REF!</v>
          </cell>
          <cell r="BI523">
            <v>4</v>
          </cell>
          <cell r="BT523">
            <v>0.39</v>
          </cell>
          <cell r="DZ523">
            <v>1</v>
          </cell>
          <cell r="EA523">
            <v>0</v>
          </cell>
          <cell r="EB523">
            <v>1</v>
          </cell>
          <cell r="EC523">
            <v>0</v>
          </cell>
          <cell r="ED523">
            <v>0</v>
          </cell>
          <cell r="EF523">
            <v>0</v>
          </cell>
          <cell r="EG523">
            <v>1</v>
          </cell>
          <cell r="EH523">
            <v>0</v>
          </cell>
          <cell r="EI523">
            <v>0</v>
          </cell>
          <cell r="EJ523">
            <v>0</v>
          </cell>
          <cell r="EK523" t="e">
            <v>#REF!</v>
          </cell>
          <cell r="EL523" t="e">
            <v>#REF!</v>
          </cell>
          <cell r="EM523" t="e">
            <v>#REF!</v>
          </cell>
          <cell r="EO523">
            <v>0</v>
          </cell>
          <cell r="EP523">
            <v>0</v>
          </cell>
          <cell r="EQ523">
            <v>0</v>
          </cell>
          <cell r="FA523">
            <v>1</v>
          </cell>
          <cell r="FB523">
            <v>0</v>
          </cell>
          <cell r="FD523">
            <v>0</v>
          </cell>
          <cell r="FE523">
            <v>0</v>
          </cell>
          <cell r="FF523">
            <v>0</v>
          </cell>
          <cell r="FG523">
            <v>0</v>
          </cell>
          <cell r="FH523">
            <v>1</v>
          </cell>
          <cell r="FI523">
            <v>0</v>
          </cell>
          <cell r="FJ523">
            <v>0</v>
          </cell>
          <cell r="FK523">
            <v>0</v>
          </cell>
          <cell r="FL523">
            <v>0</v>
          </cell>
          <cell r="FO523">
            <v>1</v>
          </cell>
          <cell r="FQ523">
            <v>0</v>
          </cell>
          <cell r="FR523">
            <v>0</v>
          </cell>
          <cell r="FS523">
            <v>0</v>
          </cell>
          <cell r="FT523">
            <v>0</v>
          </cell>
          <cell r="FU523">
            <v>0</v>
          </cell>
          <cell r="FV523">
            <v>0</v>
          </cell>
          <cell r="FW523">
            <v>0</v>
          </cell>
          <cell r="FX523" t="e">
            <v>#REF!</v>
          </cell>
          <cell r="FZ523">
            <v>0</v>
          </cell>
          <cell r="GB523">
            <v>0</v>
          </cell>
          <cell r="GC523">
            <v>0</v>
          </cell>
          <cell r="GD523">
            <v>0</v>
          </cell>
          <cell r="GE523">
            <v>0</v>
          </cell>
          <cell r="GF523">
            <v>1</v>
          </cell>
          <cell r="GG523" t="e">
            <v>#REF!</v>
          </cell>
          <cell r="GH523" t="e">
            <v>#REF!</v>
          </cell>
          <cell r="GI523">
            <v>0</v>
          </cell>
          <cell r="GJ523">
            <v>0</v>
          </cell>
          <cell r="GK523">
            <v>0</v>
          </cell>
          <cell r="GL523">
            <v>0</v>
          </cell>
          <cell r="GM523" t="e">
            <v>#REF!</v>
          </cell>
          <cell r="GN523">
            <v>0</v>
          </cell>
          <cell r="GO523">
            <v>0</v>
          </cell>
          <cell r="GP523">
            <v>0</v>
          </cell>
        </row>
        <row r="524">
          <cell r="Y524" t="str">
            <v>二次</v>
          </cell>
          <cell r="Z524" t="str">
            <v>一般</v>
          </cell>
          <cell r="AA524" t="str">
            <v>一般</v>
          </cell>
          <cell r="AK524" t="e">
            <v>#REF!</v>
          </cell>
          <cell r="BI524">
            <v>2</v>
          </cell>
          <cell r="BT524">
            <v>0.23</v>
          </cell>
          <cell r="DZ524">
            <v>0</v>
          </cell>
          <cell r="EA524">
            <v>0</v>
          </cell>
          <cell r="EB524">
            <v>0</v>
          </cell>
          <cell r="EC524">
            <v>0</v>
          </cell>
          <cell r="ED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1</v>
          </cell>
          <cell r="EJ524">
            <v>0</v>
          </cell>
          <cell r="EK524" t="e">
            <v>#REF!</v>
          </cell>
          <cell r="EL524" t="e">
            <v>#REF!</v>
          </cell>
          <cell r="EM524" t="e">
            <v>#REF!</v>
          </cell>
          <cell r="EO524">
            <v>0</v>
          </cell>
          <cell r="EP524">
            <v>0</v>
          </cell>
          <cell r="EQ524">
            <v>0</v>
          </cell>
          <cell r="FA524">
            <v>0</v>
          </cell>
          <cell r="FB524">
            <v>0</v>
          </cell>
          <cell r="FD524">
            <v>0</v>
          </cell>
          <cell r="FE524">
            <v>0</v>
          </cell>
          <cell r="FF524">
            <v>0</v>
          </cell>
          <cell r="FG524">
            <v>0</v>
          </cell>
          <cell r="FH524">
            <v>1</v>
          </cell>
          <cell r="FI524">
            <v>0</v>
          </cell>
          <cell r="FJ524">
            <v>0</v>
          </cell>
          <cell r="FK524">
            <v>0</v>
          </cell>
          <cell r="FL524">
            <v>0</v>
          </cell>
          <cell r="FO524">
            <v>0</v>
          </cell>
          <cell r="FQ524">
            <v>0</v>
          </cell>
          <cell r="FR524">
            <v>0</v>
          </cell>
          <cell r="FS524">
            <v>0</v>
          </cell>
          <cell r="FT524">
            <v>0</v>
          </cell>
          <cell r="FU524">
            <v>0</v>
          </cell>
          <cell r="FV524">
            <v>0</v>
          </cell>
          <cell r="FW524">
            <v>0</v>
          </cell>
          <cell r="FX524" t="e">
            <v>#REF!</v>
          </cell>
          <cell r="FZ524">
            <v>1</v>
          </cell>
          <cell r="GB524">
            <v>1</v>
          </cell>
          <cell r="GC524">
            <v>1</v>
          </cell>
          <cell r="GD524">
            <v>0</v>
          </cell>
          <cell r="GE524">
            <v>0</v>
          </cell>
          <cell r="GF524">
            <v>1</v>
          </cell>
          <cell r="GG524" t="e">
            <v>#REF!</v>
          </cell>
          <cell r="GH524" t="e">
            <v>#REF!</v>
          </cell>
          <cell r="GI524">
            <v>0</v>
          </cell>
          <cell r="GJ524">
            <v>0</v>
          </cell>
          <cell r="GK524">
            <v>0</v>
          </cell>
          <cell r="GL524">
            <v>0</v>
          </cell>
          <cell r="GM524" t="e">
            <v>#REF!</v>
          </cell>
          <cell r="GN524">
            <v>0</v>
          </cell>
          <cell r="GO524">
            <v>0</v>
          </cell>
          <cell r="GP524">
            <v>0</v>
          </cell>
        </row>
        <row r="525">
          <cell r="Y525" t="str">
            <v>二次</v>
          </cell>
          <cell r="Z525" t="str">
            <v>一般</v>
          </cell>
          <cell r="AA525" t="str">
            <v>一般</v>
          </cell>
          <cell r="AK525" t="e">
            <v>#REF!</v>
          </cell>
          <cell r="BI525">
            <v>2</v>
          </cell>
          <cell r="BT525">
            <v>0.25</v>
          </cell>
          <cell r="DZ525">
            <v>0</v>
          </cell>
          <cell r="EA525">
            <v>0</v>
          </cell>
          <cell r="EB525">
            <v>0</v>
          </cell>
          <cell r="EC525">
            <v>0</v>
          </cell>
          <cell r="ED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1</v>
          </cell>
          <cell r="EJ525">
            <v>0</v>
          </cell>
          <cell r="EK525" t="e">
            <v>#REF!</v>
          </cell>
          <cell r="EL525" t="e">
            <v>#REF!</v>
          </cell>
          <cell r="EM525" t="e">
            <v>#REF!</v>
          </cell>
          <cell r="EO525">
            <v>0</v>
          </cell>
          <cell r="EP525">
            <v>0</v>
          </cell>
          <cell r="EQ525">
            <v>0</v>
          </cell>
          <cell r="FA525">
            <v>0</v>
          </cell>
          <cell r="FB525">
            <v>0</v>
          </cell>
          <cell r="FD525">
            <v>0</v>
          </cell>
          <cell r="FE525">
            <v>1</v>
          </cell>
          <cell r="FF525">
            <v>0</v>
          </cell>
          <cell r="FG525">
            <v>0</v>
          </cell>
          <cell r="FH525">
            <v>1</v>
          </cell>
          <cell r="FI525">
            <v>0</v>
          </cell>
          <cell r="FJ525">
            <v>1</v>
          </cell>
          <cell r="FK525">
            <v>0</v>
          </cell>
          <cell r="FL525">
            <v>0</v>
          </cell>
          <cell r="FO525">
            <v>0</v>
          </cell>
          <cell r="FQ525">
            <v>0</v>
          </cell>
          <cell r="FR525">
            <v>0</v>
          </cell>
          <cell r="FS525">
            <v>0</v>
          </cell>
          <cell r="FT525">
            <v>0</v>
          </cell>
          <cell r="FU525">
            <v>0</v>
          </cell>
          <cell r="FV525">
            <v>0</v>
          </cell>
          <cell r="FW525">
            <v>1</v>
          </cell>
          <cell r="FX525" t="e">
            <v>#REF!</v>
          </cell>
          <cell r="FZ525">
            <v>1</v>
          </cell>
          <cell r="GB525">
            <v>1</v>
          </cell>
          <cell r="GC525">
            <v>1</v>
          </cell>
          <cell r="GD525">
            <v>0</v>
          </cell>
          <cell r="GE525">
            <v>0</v>
          </cell>
          <cell r="GF525">
            <v>1</v>
          </cell>
          <cell r="GG525" t="e">
            <v>#REF!</v>
          </cell>
          <cell r="GH525" t="e">
            <v>#REF!</v>
          </cell>
          <cell r="GI525">
            <v>0</v>
          </cell>
          <cell r="GJ525">
            <v>0</v>
          </cell>
          <cell r="GK525">
            <v>0</v>
          </cell>
          <cell r="GL525">
            <v>0</v>
          </cell>
          <cell r="GM525" t="e">
            <v>#REF!</v>
          </cell>
          <cell r="GN525">
            <v>0</v>
          </cell>
          <cell r="GO525">
            <v>0</v>
          </cell>
          <cell r="GP525">
            <v>0</v>
          </cell>
        </row>
        <row r="526">
          <cell r="Y526" t="str">
            <v>A'</v>
          </cell>
          <cell r="Z526" t="str">
            <v>高規格</v>
          </cell>
          <cell r="AA526" t="str">
            <v>高規格</v>
          </cell>
          <cell r="AK526" t="e">
            <v>#REF!</v>
          </cell>
          <cell r="BI526">
            <v>1</v>
          </cell>
          <cell r="BT526">
            <v>0</v>
          </cell>
          <cell r="DZ526">
            <v>0</v>
          </cell>
          <cell r="EA526">
            <v>0</v>
          </cell>
          <cell r="EB526">
            <v>0</v>
          </cell>
          <cell r="EC526">
            <v>0</v>
          </cell>
          <cell r="ED526">
            <v>1</v>
          </cell>
          <cell r="EF526">
            <v>0</v>
          </cell>
          <cell r="EG526">
            <v>1</v>
          </cell>
          <cell r="EH526">
            <v>0</v>
          </cell>
          <cell r="EI526">
            <v>0</v>
          </cell>
          <cell r="EJ526">
            <v>0</v>
          </cell>
          <cell r="EK526" t="e">
            <v>#REF!</v>
          </cell>
          <cell r="EL526" t="e">
            <v>#REF!</v>
          </cell>
          <cell r="EM526" t="e">
            <v>#REF!</v>
          </cell>
          <cell r="EO526">
            <v>0</v>
          </cell>
          <cell r="EP526">
            <v>1</v>
          </cell>
          <cell r="EQ526">
            <v>0</v>
          </cell>
          <cell r="FA526">
            <v>0</v>
          </cell>
          <cell r="FB526">
            <v>0</v>
          </cell>
          <cell r="FD526">
            <v>0</v>
          </cell>
          <cell r="FE526">
            <v>0</v>
          </cell>
          <cell r="FF526">
            <v>0</v>
          </cell>
          <cell r="FG526">
            <v>0</v>
          </cell>
          <cell r="FH526">
            <v>0</v>
          </cell>
          <cell r="FI526">
            <v>0</v>
          </cell>
          <cell r="FJ526">
            <v>0</v>
          </cell>
          <cell r="FK526">
            <v>0</v>
          </cell>
          <cell r="FL526">
            <v>0</v>
          </cell>
          <cell r="FO526">
            <v>0</v>
          </cell>
          <cell r="FQ526">
            <v>0</v>
          </cell>
          <cell r="FR526">
            <v>0</v>
          </cell>
          <cell r="FS526">
            <v>0</v>
          </cell>
          <cell r="FT526">
            <v>0</v>
          </cell>
          <cell r="FU526">
            <v>0</v>
          </cell>
          <cell r="FV526">
            <v>0</v>
          </cell>
          <cell r="FW526">
            <v>0</v>
          </cell>
          <cell r="FX526" t="e">
            <v>#REF!</v>
          </cell>
          <cell r="FZ526">
            <v>0</v>
          </cell>
          <cell r="GB526">
            <v>1</v>
          </cell>
          <cell r="GC526">
            <v>0</v>
          </cell>
          <cell r="GD526">
            <v>0</v>
          </cell>
          <cell r="GE526">
            <v>0</v>
          </cell>
          <cell r="GF526">
            <v>0</v>
          </cell>
          <cell r="GG526" t="e">
            <v>#REF!</v>
          </cell>
          <cell r="GH526" t="e">
            <v>#REF!</v>
          </cell>
          <cell r="GI526">
            <v>0</v>
          </cell>
          <cell r="GJ526">
            <v>0</v>
          </cell>
          <cell r="GK526">
            <v>0</v>
          </cell>
          <cell r="GL526">
            <v>0</v>
          </cell>
          <cell r="GM526" t="e">
            <v>#REF!</v>
          </cell>
          <cell r="GN526">
            <v>0</v>
          </cell>
          <cell r="GO526">
            <v>0</v>
          </cell>
          <cell r="GP526">
            <v>0</v>
          </cell>
        </row>
        <row r="527">
          <cell r="Y527" t="str">
            <v>A'</v>
          </cell>
          <cell r="Z527" t="str">
            <v>高規格</v>
          </cell>
          <cell r="AA527" t="str">
            <v>高規格</v>
          </cell>
          <cell r="AK527" t="e">
            <v>#REF!</v>
          </cell>
          <cell r="BI527">
            <v>2</v>
          </cell>
          <cell r="BT527">
            <v>0</v>
          </cell>
          <cell r="DZ527">
            <v>0</v>
          </cell>
          <cell r="EA527">
            <v>0</v>
          </cell>
          <cell r="EB527">
            <v>0</v>
          </cell>
          <cell r="EC527">
            <v>0</v>
          </cell>
          <cell r="ED527">
            <v>1</v>
          </cell>
          <cell r="EF527">
            <v>0</v>
          </cell>
          <cell r="EG527">
            <v>1</v>
          </cell>
          <cell r="EH527">
            <v>0</v>
          </cell>
          <cell r="EI527">
            <v>0</v>
          </cell>
          <cell r="EJ527">
            <v>0</v>
          </cell>
          <cell r="EK527" t="e">
            <v>#REF!</v>
          </cell>
          <cell r="EL527" t="e">
            <v>#REF!</v>
          </cell>
          <cell r="EM527" t="e">
            <v>#REF!</v>
          </cell>
          <cell r="EO527">
            <v>0</v>
          </cell>
          <cell r="EP527">
            <v>1</v>
          </cell>
          <cell r="EQ527">
            <v>0</v>
          </cell>
          <cell r="FA527">
            <v>0</v>
          </cell>
          <cell r="FB527">
            <v>0</v>
          </cell>
          <cell r="FD527">
            <v>0</v>
          </cell>
          <cell r="FE527">
            <v>1</v>
          </cell>
          <cell r="FF527">
            <v>0</v>
          </cell>
          <cell r="FG527">
            <v>0</v>
          </cell>
          <cell r="FH527">
            <v>0</v>
          </cell>
          <cell r="FI527">
            <v>0</v>
          </cell>
          <cell r="FJ527">
            <v>0</v>
          </cell>
          <cell r="FK527">
            <v>0</v>
          </cell>
          <cell r="FL527">
            <v>0</v>
          </cell>
          <cell r="FO527">
            <v>0</v>
          </cell>
          <cell r="FQ527">
            <v>1</v>
          </cell>
          <cell r="FR527">
            <v>0</v>
          </cell>
          <cell r="FS527">
            <v>0</v>
          </cell>
          <cell r="FT527">
            <v>0</v>
          </cell>
          <cell r="FU527">
            <v>0</v>
          </cell>
          <cell r="FV527">
            <v>0</v>
          </cell>
          <cell r="FW527">
            <v>0</v>
          </cell>
          <cell r="FX527" t="e">
            <v>#REF!</v>
          </cell>
          <cell r="FZ527">
            <v>0</v>
          </cell>
          <cell r="GB527">
            <v>1</v>
          </cell>
          <cell r="GC527">
            <v>0</v>
          </cell>
          <cell r="GD527">
            <v>0</v>
          </cell>
          <cell r="GE527">
            <v>0</v>
          </cell>
          <cell r="GF527">
            <v>0</v>
          </cell>
          <cell r="GG527" t="e">
            <v>#REF!</v>
          </cell>
          <cell r="GH527" t="e">
            <v>#REF!</v>
          </cell>
          <cell r="GI527">
            <v>0</v>
          </cell>
          <cell r="GJ527">
            <v>0</v>
          </cell>
          <cell r="GK527">
            <v>0</v>
          </cell>
          <cell r="GL527">
            <v>0</v>
          </cell>
          <cell r="GM527" t="e">
            <v>#REF!</v>
          </cell>
          <cell r="GN527">
            <v>0</v>
          </cell>
          <cell r="GO527">
            <v>0</v>
          </cell>
          <cell r="GP527">
            <v>0</v>
          </cell>
        </row>
        <row r="528">
          <cell r="Y528" t="str">
            <v>A'</v>
          </cell>
          <cell r="Z528" t="str">
            <v>高規格</v>
          </cell>
          <cell r="AA528" t="str">
            <v>高規格</v>
          </cell>
          <cell r="AK528" t="e">
            <v>#REF!</v>
          </cell>
          <cell r="BI528">
            <v>2</v>
          </cell>
          <cell r="BT528">
            <v>0</v>
          </cell>
          <cell r="DZ528">
            <v>0</v>
          </cell>
          <cell r="EA528">
            <v>0</v>
          </cell>
          <cell r="EB528">
            <v>0</v>
          </cell>
          <cell r="EC528">
            <v>0</v>
          </cell>
          <cell r="ED528">
            <v>1</v>
          </cell>
          <cell r="EF528">
            <v>0</v>
          </cell>
          <cell r="EG528">
            <v>1</v>
          </cell>
          <cell r="EH528">
            <v>0</v>
          </cell>
          <cell r="EI528">
            <v>0</v>
          </cell>
          <cell r="EJ528">
            <v>0</v>
          </cell>
          <cell r="EK528" t="e">
            <v>#REF!</v>
          </cell>
          <cell r="EL528" t="e">
            <v>#REF!</v>
          </cell>
          <cell r="EM528" t="e">
            <v>#REF!</v>
          </cell>
          <cell r="EO528">
            <v>0</v>
          </cell>
          <cell r="EP528">
            <v>1</v>
          </cell>
          <cell r="EQ528">
            <v>0</v>
          </cell>
          <cell r="FA528">
            <v>0</v>
          </cell>
          <cell r="FB528">
            <v>0</v>
          </cell>
          <cell r="FD528">
            <v>0</v>
          </cell>
          <cell r="FE528">
            <v>1</v>
          </cell>
          <cell r="FF528">
            <v>0</v>
          </cell>
          <cell r="FG528">
            <v>0</v>
          </cell>
          <cell r="FH528">
            <v>0</v>
          </cell>
          <cell r="FI528">
            <v>0</v>
          </cell>
          <cell r="FJ528">
            <v>0</v>
          </cell>
          <cell r="FK528">
            <v>0</v>
          </cell>
          <cell r="FL528">
            <v>0</v>
          </cell>
          <cell r="FO528">
            <v>0</v>
          </cell>
          <cell r="FQ528">
            <v>1</v>
          </cell>
          <cell r="FR528">
            <v>0</v>
          </cell>
          <cell r="FS528">
            <v>0</v>
          </cell>
          <cell r="FT528">
            <v>0</v>
          </cell>
          <cell r="FU528">
            <v>0</v>
          </cell>
          <cell r="FV528">
            <v>0</v>
          </cell>
          <cell r="FW528">
            <v>0</v>
          </cell>
          <cell r="FX528" t="e">
            <v>#REF!</v>
          </cell>
          <cell r="FZ528">
            <v>0</v>
          </cell>
          <cell r="GB528">
            <v>0</v>
          </cell>
          <cell r="GC528">
            <v>0</v>
          </cell>
          <cell r="GD528">
            <v>0</v>
          </cell>
          <cell r="GE528">
            <v>0</v>
          </cell>
          <cell r="GF528">
            <v>0</v>
          </cell>
          <cell r="GG528" t="e">
            <v>#REF!</v>
          </cell>
          <cell r="GH528" t="e">
            <v>#REF!</v>
          </cell>
          <cell r="GI528">
            <v>0</v>
          </cell>
          <cell r="GJ528">
            <v>0</v>
          </cell>
          <cell r="GK528">
            <v>0</v>
          </cell>
          <cell r="GL528">
            <v>0</v>
          </cell>
          <cell r="GM528" t="e">
            <v>#REF!</v>
          </cell>
          <cell r="GN528">
            <v>0</v>
          </cell>
          <cell r="GO528">
            <v>0</v>
          </cell>
          <cell r="GP528">
            <v>0</v>
          </cell>
        </row>
        <row r="529">
          <cell r="Y529" t="str">
            <v>直轄高速</v>
          </cell>
          <cell r="Z529" t="str">
            <v>高規格</v>
          </cell>
          <cell r="AA529" t="str">
            <v>高規格</v>
          </cell>
          <cell r="AK529" t="e">
            <v>#REF!</v>
          </cell>
          <cell r="BT529">
            <v>0</v>
          </cell>
          <cell r="DZ529">
            <v>0</v>
          </cell>
          <cell r="EA529">
            <v>0</v>
          </cell>
          <cell r="EB529">
            <v>0</v>
          </cell>
          <cell r="EC529">
            <v>0</v>
          </cell>
          <cell r="ED529">
            <v>1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 t="e">
            <v>#REF!</v>
          </cell>
          <cell r="EL529" t="e">
            <v>#REF!</v>
          </cell>
          <cell r="EM529" t="e">
            <v>#REF!</v>
          </cell>
          <cell r="EO529">
            <v>0</v>
          </cell>
          <cell r="EP529">
            <v>0</v>
          </cell>
          <cell r="EQ529">
            <v>0</v>
          </cell>
          <cell r="FA529">
            <v>0</v>
          </cell>
          <cell r="FB529">
            <v>0</v>
          </cell>
          <cell r="FD529">
            <v>0</v>
          </cell>
          <cell r="FE529">
            <v>0</v>
          </cell>
          <cell r="FF529">
            <v>0</v>
          </cell>
          <cell r="FG529">
            <v>0</v>
          </cell>
          <cell r="FH529">
            <v>0</v>
          </cell>
          <cell r="FI529">
            <v>0</v>
          </cell>
          <cell r="FJ529">
            <v>0</v>
          </cell>
          <cell r="FK529">
            <v>0</v>
          </cell>
          <cell r="FL529">
            <v>0</v>
          </cell>
          <cell r="FO529">
            <v>0</v>
          </cell>
          <cell r="FQ529">
            <v>0</v>
          </cell>
          <cell r="FR529">
            <v>0</v>
          </cell>
          <cell r="FS529">
            <v>0</v>
          </cell>
          <cell r="FT529">
            <v>0</v>
          </cell>
          <cell r="FU529">
            <v>0</v>
          </cell>
          <cell r="FV529">
            <v>0</v>
          </cell>
          <cell r="FW529">
            <v>0</v>
          </cell>
          <cell r="FX529" t="e">
            <v>#REF!</v>
          </cell>
          <cell r="FZ529">
            <v>0</v>
          </cell>
          <cell r="GB529">
            <v>1</v>
          </cell>
          <cell r="GC529">
            <v>0</v>
          </cell>
          <cell r="GD529">
            <v>0</v>
          </cell>
          <cell r="GE529">
            <v>0</v>
          </cell>
          <cell r="GF529">
            <v>0</v>
          </cell>
          <cell r="GG529" t="e">
            <v>#REF!</v>
          </cell>
          <cell r="GH529" t="e">
            <v>#REF!</v>
          </cell>
          <cell r="GI529">
            <v>0</v>
          </cell>
          <cell r="GJ529">
            <v>0</v>
          </cell>
          <cell r="GK529">
            <v>0</v>
          </cell>
          <cell r="GL529">
            <v>0</v>
          </cell>
          <cell r="GM529" t="e">
            <v>#REF!</v>
          </cell>
          <cell r="GN529">
            <v>0</v>
          </cell>
          <cell r="GO529">
            <v>0</v>
          </cell>
          <cell r="GP529">
            <v>0</v>
          </cell>
        </row>
        <row r="530">
          <cell r="Y530" t="str">
            <v>二次</v>
          </cell>
          <cell r="Z530" t="str">
            <v>一般</v>
          </cell>
          <cell r="AA530" t="str">
            <v>一般</v>
          </cell>
          <cell r="AK530" t="e">
            <v>#REF!</v>
          </cell>
          <cell r="BI530">
            <v>1</v>
          </cell>
          <cell r="BT530">
            <v>0.27</v>
          </cell>
          <cell r="DZ530">
            <v>1</v>
          </cell>
          <cell r="EA530">
            <v>0</v>
          </cell>
          <cell r="EB530">
            <v>1</v>
          </cell>
          <cell r="EC530">
            <v>0</v>
          </cell>
          <cell r="ED530">
            <v>0</v>
          </cell>
          <cell r="EF530">
            <v>0</v>
          </cell>
          <cell r="EG530">
            <v>1</v>
          </cell>
          <cell r="EH530">
            <v>0</v>
          </cell>
          <cell r="EI530">
            <v>0</v>
          </cell>
          <cell r="EJ530">
            <v>0</v>
          </cell>
          <cell r="EK530" t="e">
            <v>#REF!</v>
          </cell>
          <cell r="EL530" t="e">
            <v>#REF!</v>
          </cell>
          <cell r="EM530" t="e">
            <v>#REF!</v>
          </cell>
          <cell r="EO530">
            <v>0</v>
          </cell>
          <cell r="EP530">
            <v>0</v>
          </cell>
          <cell r="EQ530">
            <v>0</v>
          </cell>
          <cell r="FA530">
            <v>1</v>
          </cell>
          <cell r="FB530">
            <v>0</v>
          </cell>
          <cell r="FD530">
            <v>0</v>
          </cell>
          <cell r="FE530">
            <v>0</v>
          </cell>
          <cell r="FF530">
            <v>0</v>
          </cell>
          <cell r="FG530">
            <v>0</v>
          </cell>
          <cell r="FH530">
            <v>1</v>
          </cell>
          <cell r="FI530">
            <v>0</v>
          </cell>
          <cell r="FJ530">
            <v>0</v>
          </cell>
          <cell r="FK530">
            <v>0</v>
          </cell>
          <cell r="FL530">
            <v>0</v>
          </cell>
          <cell r="FO530">
            <v>0</v>
          </cell>
          <cell r="FQ530">
            <v>0</v>
          </cell>
          <cell r="FR530">
            <v>0</v>
          </cell>
          <cell r="FS530">
            <v>0</v>
          </cell>
          <cell r="FT530">
            <v>0</v>
          </cell>
          <cell r="FU530">
            <v>0</v>
          </cell>
          <cell r="FV530">
            <v>0</v>
          </cell>
          <cell r="FW530">
            <v>0</v>
          </cell>
          <cell r="FX530" t="e">
            <v>#REF!</v>
          </cell>
          <cell r="FZ530">
            <v>1</v>
          </cell>
          <cell r="GB530">
            <v>1</v>
          </cell>
          <cell r="GC530">
            <v>0</v>
          </cell>
          <cell r="GD530">
            <v>0</v>
          </cell>
          <cell r="GE530">
            <v>0</v>
          </cell>
          <cell r="GF530">
            <v>1</v>
          </cell>
          <cell r="GG530" t="e">
            <v>#REF!</v>
          </cell>
          <cell r="GH530" t="e">
            <v>#REF!</v>
          </cell>
          <cell r="GI530">
            <v>0</v>
          </cell>
          <cell r="GJ530">
            <v>0</v>
          </cell>
          <cell r="GK530">
            <v>0</v>
          </cell>
          <cell r="GL530">
            <v>0</v>
          </cell>
          <cell r="GM530" t="e">
            <v>#REF!</v>
          </cell>
          <cell r="GN530">
            <v>0</v>
          </cell>
          <cell r="GO530">
            <v>0</v>
          </cell>
          <cell r="GP530">
            <v>0</v>
          </cell>
        </row>
        <row r="531">
          <cell r="Y531" t="str">
            <v>沿環従来</v>
          </cell>
          <cell r="Z531" t="str">
            <v>一般</v>
          </cell>
          <cell r="AA531" t="str">
            <v>一般</v>
          </cell>
          <cell r="AK531" t="e">
            <v>#REF!</v>
          </cell>
          <cell r="BT531">
            <v>0</v>
          </cell>
          <cell r="DZ531">
            <v>0</v>
          </cell>
          <cell r="EA531">
            <v>0</v>
          </cell>
          <cell r="EB531">
            <v>0</v>
          </cell>
          <cell r="EC531">
            <v>0</v>
          </cell>
          <cell r="ED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 t="e">
            <v>#REF!</v>
          </cell>
          <cell r="EL531" t="e">
            <v>#REF!</v>
          </cell>
          <cell r="EM531" t="e">
            <v>#REF!</v>
          </cell>
          <cell r="EO531">
            <v>0</v>
          </cell>
          <cell r="EP531">
            <v>0</v>
          </cell>
          <cell r="EQ531">
            <v>0</v>
          </cell>
          <cell r="FA531">
            <v>0</v>
          </cell>
          <cell r="FB531">
            <v>0</v>
          </cell>
          <cell r="FD531">
            <v>0</v>
          </cell>
          <cell r="FE531">
            <v>0</v>
          </cell>
          <cell r="FF531">
            <v>0</v>
          </cell>
          <cell r="FG531">
            <v>0</v>
          </cell>
          <cell r="FH531">
            <v>0</v>
          </cell>
          <cell r="FI531">
            <v>0</v>
          </cell>
          <cell r="FJ531">
            <v>0</v>
          </cell>
          <cell r="FK531">
            <v>0</v>
          </cell>
          <cell r="FL531">
            <v>0</v>
          </cell>
          <cell r="FO531">
            <v>0</v>
          </cell>
          <cell r="FQ531">
            <v>0</v>
          </cell>
          <cell r="FR531">
            <v>0</v>
          </cell>
          <cell r="FS531">
            <v>0</v>
          </cell>
          <cell r="FT531">
            <v>0</v>
          </cell>
          <cell r="FU531">
            <v>0</v>
          </cell>
          <cell r="FV531">
            <v>0</v>
          </cell>
          <cell r="FW531">
            <v>0</v>
          </cell>
          <cell r="FX531" t="e">
            <v>#REF!</v>
          </cell>
          <cell r="FZ531">
            <v>0</v>
          </cell>
          <cell r="GB531">
            <v>0</v>
          </cell>
          <cell r="GC531">
            <v>0</v>
          </cell>
          <cell r="GD531">
            <v>0</v>
          </cell>
          <cell r="GE531">
            <v>0</v>
          </cell>
          <cell r="GF531">
            <v>0</v>
          </cell>
          <cell r="GG531" t="e">
            <v>#REF!</v>
          </cell>
          <cell r="GH531" t="e">
            <v>#REF!</v>
          </cell>
          <cell r="GI531">
            <v>0</v>
          </cell>
          <cell r="GJ531">
            <v>0</v>
          </cell>
          <cell r="GK531">
            <v>0</v>
          </cell>
          <cell r="GL531">
            <v>0</v>
          </cell>
          <cell r="GM531" t="e">
            <v>#REF!</v>
          </cell>
          <cell r="GN531">
            <v>0</v>
          </cell>
          <cell r="GO531">
            <v>0</v>
          </cell>
          <cell r="GP531">
            <v>0</v>
          </cell>
        </row>
        <row r="532">
          <cell r="Y532" t="str">
            <v>沿環従来</v>
          </cell>
          <cell r="Z532" t="str">
            <v>一般</v>
          </cell>
          <cell r="AA532" t="str">
            <v>一般</v>
          </cell>
          <cell r="AK532" t="e">
            <v>#REF!</v>
          </cell>
          <cell r="BT532">
            <v>0</v>
          </cell>
          <cell r="DZ532">
            <v>0</v>
          </cell>
          <cell r="EA532">
            <v>0</v>
          </cell>
          <cell r="EB532">
            <v>0</v>
          </cell>
          <cell r="EC532">
            <v>0</v>
          </cell>
          <cell r="ED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 t="e">
            <v>#REF!</v>
          </cell>
          <cell r="EL532" t="e">
            <v>#REF!</v>
          </cell>
          <cell r="EM532" t="e">
            <v>#REF!</v>
          </cell>
          <cell r="EO532">
            <v>0</v>
          </cell>
          <cell r="EP532">
            <v>0</v>
          </cell>
          <cell r="EQ532">
            <v>0</v>
          </cell>
          <cell r="FA532">
            <v>0</v>
          </cell>
          <cell r="FB532">
            <v>0</v>
          </cell>
          <cell r="FD532">
            <v>0</v>
          </cell>
          <cell r="FE532">
            <v>0</v>
          </cell>
          <cell r="FF532">
            <v>0</v>
          </cell>
          <cell r="FG532">
            <v>0</v>
          </cell>
          <cell r="FH532">
            <v>0</v>
          </cell>
          <cell r="FI532">
            <v>0</v>
          </cell>
          <cell r="FJ532">
            <v>0</v>
          </cell>
          <cell r="FK532">
            <v>0</v>
          </cell>
          <cell r="FL532">
            <v>0</v>
          </cell>
          <cell r="FO532">
            <v>0</v>
          </cell>
          <cell r="FQ532">
            <v>0</v>
          </cell>
          <cell r="FR532">
            <v>0</v>
          </cell>
          <cell r="FS532">
            <v>0</v>
          </cell>
          <cell r="FT532">
            <v>0</v>
          </cell>
          <cell r="FU532">
            <v>0</v>
          </cell>
          <cell r="FV532">
            <v>0</v>
          </cell>
          <cell r="FW532">
            <v>0</v>
          </cell>
          <cell r="FX532" t="e">
            <v>#REF!</v>
          </cell>
          <cell r="FZ532">
            <v>0</v>
          </cell>
          <cell r="GB532">
            <v>0</v>
          </cell>
          <cell r="GC532">
            <v>0</v>
          </cell>
          <cell r="GD532">
            <v>0</v>
          </cell>
          <cell r="GE532">
            <v>0</v>
          </cell>
          <cell r="GF532">
            <v>0</v>
          </cell>
          <cell r="GG532" t="e">
            <v>#REF!</v>
          </cell>
          <cell r="GH532" t="e">
            <v>#REF!</v>
          </cell>
          <cell r="GI532">
            <v>0</v>
          </cell>
          <cell r="GJ532">
            <v>0</v>
          </cell>
          <cell r="GK532">
            <v>0</v>
          </cell>
          <cell r="GL532">
            <v>0</v>
          </cell>
          <cell r="GM532" t="e">
            <v>#REF!</v>
          </cell>
          <cell r="GN532">
            <v>0</v>
          </cell>
          <cell r="GO532">
            <v>0</v>
          </cell>
          <cell r="GP532">
            <v>0</v>
          </cell>
        </row>
        <row r="533">
          <cell r="Y533" t="str">
            <v>耐震</v>
          </cell>
          <cell r="Z533" t="str">
            <v>一般</v>
          </cell>
          <cell r="AA533" t="str">
            <v>一般</v>
          </cell>
          <cell r="AK533" t="e">
            <v>#REF!</v>
          </cell>
          <cell r="BT533">
            <v>0</v>
          </cell>
          <cell r="DZ533">
            <v>0</v>
          </cell>
          <cell r="EA533">
            <v>0</v>
          </cell>
          <cell r="EB533">
            <v>0</v>
          </cell>
          <cell r="EC533">
            <v>0</v>
          </cell>
          <cell r="ED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 t="e">
            <v>#REF!</v>
          </cell>
          <cell r="EL533" t="e">
            <v>#REF!</v>
          </cell>
          <cell r="EM533" t="e">
            <v>#REF!</v>
          </cell>
          <cell r="EO533">
            <v>0</v>
          </cell>
          <cell r="EP533">
            <v>0</v>
          </cell>
          <cell r="EQ533">
            <v>0</v>
          </cell>
          <cell r="FA533">
            <v>0</v>
          </cell>
          <cell r="FB533">
            <v>0</v>
          </cell>
          <cell r="FD533">
            <v>0</v>
          </cell>
          <cell r="FE533">
            <v>0</v>
          </cell>
          <cell r="FF533">
            <v>0</v>
          </cell>
          <cell r="FG533">
            <v>0</v>
          </cell>
          <cell r="FH533">
            <v>0</v>
          </cell>
          <cell r="FI533">
            <v>0</v>
          </cell>
          <cell r="FJ533">
            <v>0</v>
          </cell>
          <cell r="FK533">
            <v>0</v>
          </cell>
          <cell r="FL533">
            <v>0</v>
          </cell>
          <cell r="FO533">
            <v>0</v>
          </cell>
          <cell r="FQ533">
            <v>0</v>
          </cell>
          <cell r="FR533">
            <v>0</v>
          </cell>
          <cell r="FS533">
            <v>0</v>
          </cell>
          <cell r="FT533">
            <v>1</v>
          </cell>
          <cell r="FU533">
            <v>0</v>
          </cell>
          <cell r="FV533">
            <v>0</v>
          </cell>
          <cell r="FW533">
            <v>0</v>
          </cell>
          <cell r="FX533" t="e">
            <v>#REF!</v>
          </cell>
          <cell r="FZ533">
            <v>0</v>
          </cell>
          <cell r="GB533">
            <v>0</v>
          </cell>
          <cell r="GC533">
            <v>0</v>
          </cell>
          <cell r="GD533">
            <v>0</v>
          </cell>
          <cell r="GE533">
            <v>0</v>
          </cell>
          <cell r="GF533">
            <v>0</v>
          </cell>
          <cell r="GG533" t="e">
            <v>#REF!</v>
          </cell>
          <cell r="GH533" t="e">
            <v>#REF!</v>
          </cell>
          <cell r="GI533">
            <v>0</v>
          </cell>
          <cell r="GJ533">
            <v>0</v>
          </cell>
          <cell r="GK533">
            <v>0</v>
          </cell>
          <cell r="GL533">
            <v>0</v>
          </cell>
          <cell r="GM533" t="e">
            <v>#REF!</v>
          </cell>
          <cell r="GN533">
            <v>0</v>
          </cell>
          <cell r="GO533">
            <v>0</v>
          </cell>
          <cell r="GP533">
            <v>0</v>
          </cell>
        </row>
        <row r="534">
          <cell r="AK534" t="e">
            <v>#REF!</v>
          </cell>
          <cell r="BT534">
            <v>0</v>
          </cell>
          <cell r="DZ534">
            <v>0</v>
          </cell>
          <cell r="EA534">
            <v>0</v>
          </cell>
          <cell r="EB534">
            <v>0</v>
          </cell>
          <cell r="EC534">
            <v>0</v>
          </cell>
          <cell r="ED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 t="e">
            <v>#REF!</v>
          </cell>
          <cell r="EL534" t="e">
            <v>#REF!</v>
          </cell>
          <cell r="EM534" t="e">
            <v>#REF!</v>
          </cell>
          <cell r="EO534">
            <v>0</v>
          </cell>
          <cell r="EP534">
            <v>0</v>
          </cell>
          <cell r="EQ534">
            <v>0</v>
          </cell>
          <cell r="FA534">
            <v>0</v>
          </cell>
          <cell r="FB534">
            <v>0</v>
          </cell>
          <cell r="FD534">
            <v>0</v>
          </cell>
          <cell r="FE534">
            <v>0</v>
          </cell>
          <cell r="FF534">
            <v>0</v>
          </cell>
          <cell r="FG534">
            <v>0</v>
          </cell>
          <cell r="FH534">
            <v>0</v>
          </cell>
          <cell r="FI534">
            <v>0</v>
          </cell>
          <cell r="FJ534">
            <v>0</v>
          </cell>
          <cell r="FK534">
            <v>0</v>
          </cell>
          <cell r="FL534">
            <v>0</v>
          </cell>
          <cell r="FO534">
            <v>0</v>
          </cell>
          <cell r="FQ534">
            <v>0</v>
          </cell>
          <cell r="FR534">
            <v>0</v>
          </cell>
          <cell r="FS534">
            <v>0</v>
          </cell>
          <cell r="FT534">
            <v>0</v>
          </cell>
          <cell r="FU534">
            <v>0</v>
          </cell>
          <cell r="FV534">
            <v>0</v>
          </cell>
          <cell r="FW534">
            <v>0</v>
          </cell>
          <cell r="FX534" t="e">
            <v>#REF!</v>
          </cell>
          <cell r="FZ534">
            <v>0</v>
          </cell>
          <cell r="GB534">
            <v>0</v>
          </cell>
          <cell r="GC534">
            <v>0</v>
          </cell>
          <cell r="GD534">
            <v>0</v>
          </cell>
          <cell r="GE534">
            <v>0</v>
          </cell>
          <cell r="GF534">
            <v>0</v>
          </cell>
          <cell r="GG534" t="e">
            <v>#REF!</v>
          </cell>
          <cell r="GH534" t="e">
            <v>#REF!</v>
          </cell>
          <cell r="GI534">
            <v>0</v>
          </cell>
          <cell r="GJ534">
            <v>0</v>
          </cell>
          <cell r="GK534">
            <v>0</v>
          </cell>
          <cell r="GL534">
            <v>0</v>
          </cell>
          <cell r="GM534" t="e">
            <v>#REF!</v>
          </cell>
          <cell r="GN534">
            <v>0</v>
          </cell>
          <cell r="GO534">
            <v>0</v>
          </cell>
          <cell r="GP534">
            <v>0</v>
          </cell>
        </row>
        <row r="535">
          <cell r="Y535" t="str">
            <v>直轄高速</v>
          </cell>
          <cell r="Z535" t="str">
            <v>高規格</v>
          </cell>
          <cell r="AA535" t="str">
            <v>高規格</v>
          </cell>
          <cell r="AK535" t="e">
            <v>#REF!</v>
          </cell>
          <cell r="BT535">
            <v>0</v>
          </cell>
          <cell r="DZ535">
            <v>1</v>
          </cell>
          <cell r="EA535">
            <v>1</v>
          </cell>
          <cell r="EB535">
            <v>0</v>
          </cell>
          <cell r="EC535">
            <v>0</v>
          </cell>
          <cell r="ED535">
            <v>1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1</v>
          </cell>
          <cell r="EK535" t="e">
            <v>#REF!</v>
          </cell>
          <cell r="EL535" t="e">
            <v>#REF!</v>
          </cell>
          <cell r="EM535" t="e">
            <v>#REF!</v>
          </cell>
          <cell r="EO535">
            <v>0</v>
          </cell>
          <cell r="EP535">
            <v>0</v>
          </cell>
          <cell r="EQ535">
            <v>0</v>
          </cell>
          <cell r="FA535">
            <v>1</v>
          </cell>
          <cell r="FB535">
            <v>0</v>
          </cell>
          <cell r="FD535">
            <v>0</v>
          </cell>
          <cell r="FE535">
            <v>0</v>
          </cell>
          <cell r="FF535">
            <v>0</v>
          </cell>
          <cell r="FG535">
            <v>0</v>
          </cell>
          <cell r="FH535">
            <v>0</v>
          </cell>
          <cell r="FI535">
            <v>0</v>
          </cell>
          <cell r="FJ535">
            <v>0</v>
          </cell>
          <cell r="FK535">
            <v>0</v>
          </cell>
          <cell r="FL535">
            <v>0</v>
          </cell>
          <cell r="FO535">
            <v>0</v>
          </cell>
          <cell r="FQ535">
            <v>0</v>
          </cell>
          <cell r="FR535">
            <v>0</v>
          </cell>
          <cell r="FS535">
            <v>0</v>
          </cell>
          <cell r="FT535">
            <v>0</v>
          </cell>
          <cell r="FU535">
            <v>0</v>
          </cell>
          <cell r="FV535">
            <v>0</v>
          </cell>
          <cell r="FW535">
            <v>0</v>
          </cell>
          <cell r="FX535" t="e">
            <v>#REF!</v>
          </cell>
          <cell r="FZ535">
            <v>0</v>
          </cell>
          <cell r="GB535">
            <v>0</v>
          </cell>
          <cell r="GC535">
            <v>0</v>
          </cell>
          <cell r="GD535">
            <v>0</v>
          </cell>
          <cell r="GE535">
            <v>0</v>
          </cell>
          <cell r="GF535">
            <v>0</v>
          </cell>
          <cell r="GG535" t="e">
            <v>#REF!</v>
          </cell>
          <cell r="GH535" t="e">
            <v>#REF!</v>
          </cell>
          <cell r="GI535">
            <v>0</v>
          </cell>
          <cell r="GJ535">
            <v>0</v>
          </cell>
          <cell r="GK535">
            <v>0</v>
          </cell>
          <cell r="GL535">
            <v>0</v>
          </cell>
          <cell r="GM535" t="e">
            <v>#REF!</v>
          </cell>
          <cell r="GN535">
            <v>0</v>
          </cell>
          <cell r="GO535">
            <v>0</v>
          </cell>
          <cell r="GP535">
            <v>0</v>
          </cell>
        </row>
        <row r="536">
          <cell r="Y536" t="str">
            <v>直轄高速</v>
          </cell>
          <cell r="Z536" t="str">
            <v>高規格</v>
          </cell>
          <cell r="AA536" t="str">
            <v>高規格</v>
          </cell>
          <cell r="AK536" t="e">
            <v>#REF!</v>
          </cell>
          <cell r="BT536">
            <v>0</v>
          </cell>
          <cell r="DZ536">
            <v>1</v>
          </cell>
          <cell r="EA536">
            <v>1</v>
          </cell>
          <cell r="EB536">
            <v>0</v>
          </cell>
          <cell r="EC536">
            <v>0</v>
          </cell>
          <cell r="ED536">
            <v>1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1</v>
          </cell>
          <cell r="EK536" t="e">
            <v>#REF!</v>
          </cell>
          <cell r="EL536" t="e">
            <v>#REF!</v>
          </cell>
          <cell r="EM536" t="e">
            <v>#REF!</v>
          </cell>
          <cell r="EO536">
            <v>0</v>
          </cell>
          <cell r="EP536">
            <v>0</v>
          </cell>
          <cell r="EQ536">
            <v>0</v>
          </cell>
          <cell r="FA536">
            <v>1</v>
          </cell>
          <cell r="FB536">
            <v>0</v>
          </cell>
          <cell r="FD536">
            <v>0</v>
          </cell>
          <cell r="FE536">
            <v>0</v>
          </cell>
          <cell r="FF536">
            <v>0</v>
          </cell>
          <cell r="FG536">
            <v>0</v>
          </cell>
          <cell r="FH536">
            <v>0</v>
          </cell>
          <cell r="FI536">
            <v>0</v>
          </cell>
          <cell r="FJ536">
            <v>0</v>
          </cell>
          <cell r="FK536">
            <v>0</v>
          </cell>
          <cell r="FL536">
            <v>0</v>
          </cell>
          <cell r="FO536">
            <v>0</v>
          </cell>
          <cell r="FQ536">
            <v>0</v>
          </cell>
          <cell r="FR536">
            <v>0</v>
          </cell>
          <cell r="FS536">
            <v>0</v>
          </cell>
          <cell r="FT536">
            <v>0</v>
          </cell>
          <cell r="FU536">
            <v>0</v>
          </cell>
          <cell r="FV536">
            <v>0</v>
          </cell>
          <cell r="FW536">
            <v>0</v>
          </cell>
          <cell r="FX536" t="e">
            <v>#REF!</v>
          </cell>
          <cell r="FZ536">
            <v>0</v>
          </cell>
          <cell r="GB536">
            <v>0</v>
          </cell>
          <cell r="GC536">
            <v>0</v>
          </cell>
          <cell r="GD536">
            <v>0</v>
          </cell>
          <cell r="GE536">
            <v>0</v>
          </cell>
          <cell r="GF536">
            <v>0</v>
          </cell>
          <cell r="GG536" t="e">
            <v>#REF!</v>
          </cell>
          <cell r="GH536" t="e">
            <v>#REF!</v>
          </cell>
          <cell r="GI536">
            <v>0</v>
          </cell>
          <cell r="GJ536">
            <v>0</v>
          </cell>
          <cell r="GK536">
            <v>0</v>
          </cell>
          <cell r="GL536">
            <v>0</v>
          </cell>
          <cell r="GM536" t="e">
            <v>#REF!</v>
          </cell>
          <cell r="GN536">
            <v>0</v>
          </cell>
          <cell r="GO536">
            <v>0</v>
          </cell>
          <cell r="GP536">
            <v>0</v>
          </cell>
        </row>
        <row r="537">
          <cell r="Y537" t="str">
            <v>沿環従来</v>
          </cell>
          <cell r="AK537" t="e">
            <v>#REF!</v>
          </cell>
          <cell r="BT537">
            <v>0</v>
          </cell>
          <cell r="DZ537">
            <v>0</v>
          </cell>
          <cell r="EA537">
            <v>0</v>
          </cell>
          <cell r="EB537">
            <v>0</v>
          </cell>
          <cell r="EC537">
            <v>0</v>
          </cell>
          <cell r="ED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 t="e">
            <v>#REF!</v>
          </cell>
          <cell r="EL537" t="e">
            <v>#REF!</v>
          </cell>
          <cell r="EM537" t="e">
            <v>#REF!</v>
          </cell>
          <cell r="EO537">
            <v>0</v>
          </cell>
          <cell r="EP537">
            <v>0</v>
          </cell>
          <cell r="EQ537">
            <v>0</v>
          </cell>
          <cell r="FA537">
            <v>0</v>
          </cell>
          <cell r="FB537">
            <v>0</v>
          </cell>
          <cell r="FD537">
            <v>0</v>
          </cell>
          <cell r="FE537">
            <v>0</v>
          </cell>
          <cell r="FF537">
            <v>0</v>
          </cell>
          <cell r="FG537">
            <v>0</v>
          </cell>
          <cell r="FH537">
            <v>0</v>
          </cell>
          <cell r="FI537">
            <v>0</v>
          </cell>
          <cell r="FJ537">
            <v>0</v>
          </cell>
          <cell r="FK537">
            <v>0</v>
          </cell>
          <cell r="FL537">
            <v>0</v>
          </cell>
          <cell r="FO537">
            <v>0</v>
          </cell>
          <cell r="FQ537">
            <v>0</v>
          </cell>
          <cell r="FR537">
            <v>0</v>
          </cell>
          <cell r="FS537">
            <v>0</v>
          </cell>
          <cell r="FT537">
            <v>0</v>
          </cell>
          <cell r="FU537">
            <v>0</v>
          </cell>
          <cell r="FV537">
            <v>0</v>
          </cell>
          <cell r="FW537">
            <v>0</v>
          </cell>
          <cell r="FX537" t="e">
            <v>#REF!</v>
          </cell>
          <cell r="FZ537">
            <v>0</v>
          </cell>
          <cell r="GB537">
            <v>0</v>
          </cell>
          <cell r="GC537">
            <v>0</v>
          </cell>
          <cell r="GD537">
            <v>0</v>
          </cell>
          <cell r="GE537">
            <v>0</v>
          </cell>
          <cell r="GF537">
            <v>0</v>
          </cell>
          <cell r="GG537" t="e">
            <v>#REF!</v>
          </cell>
          <cell r="GH537" t="e">
            <v>#REF!</v>
          </cell>
          <cell r="GI537">
            <v>0</v>
          </cell>
          <cell r="GJ537">
            <v>0</v>
          </cell>
          <cell r="GK537">
            <v>0</v>
          </cell>
          <cell r="GL537">
            <v>0</v>
          </cell>
          <cell r="GM537" t="e">
            <v>#REF!</v>
          </cell>
          <cell r="GN537">
            <v>0</v>
          </cell>
          <cell r="GO537">
            <v>0</v>
          </cell>
          <cell r="GP537">
            <v>0</v>
          </cell>
        </row>
        <row r="538">
          <cell r="Y538" t="str">
            <v>沿環従来</v>
          </cell>
          <cell r="AK538" t="e">
            <v>#REF!</v>
          </cell>
          <cell r="BT538">
            <v>0</v>
          </cell>
          <cell r="DZ538">
            <v>0</v>
          </cell>
          <cell r="EA538">
            <v>0</v>
          </cell>
          <cell r="EB538">
            <v>0</v>
          </cell>
          <cell r="EC538">
            <v>0</v>
          </cell>
          <cell r="ED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 t="e">
            <v>#REF!</v>
          </cell>
          <cell r="EL538" t="e">
            <v>#REF!</v>
          </cell>
          <cell r="EM538" t="e">
            <v>#REF!</v>
          </cell>
          <cell r="EO538">
            <v>0</v>
          </cell>
          <cell r="EP538">
            <v>0</v>
          </cell>
          <cell r="EQ538">
            <v>0</v>
          </cell>
          <cell r="FA538">
            <v>0</v>
          </cell>
          <cell r="FB538">
            <v>0</v>
          </cell>
          <cell r="FD538">
            <v>0</v>
          </cell>
          <cell r="FE538">
            <v>0</v>
          </cell>
          <cell r="FF538">
            <v>0</v>
          </cell>
          <cell r="FG538">
            <v>0</v>
          </cell>
          <cell r="FH538">
            <v>0</v>
          </cell>
          <cell r="FI538">
            <v>0</v>
          </cell>
          <cell r="FJ538">
            <v>0</v>
          </cell>
          <cell r="FK538">
            <v>0</v>
          </cell>
          <cell r="FL538">
            <v>0</v>
          </cell>
          <cell r="FO538">
            <v>0</v>
          </cell>
          <cell r="FQ538">
            <v>0</v>
          </cell>
          <cell r="FR538">
            <v>0</v>
          </cell>
          <cell r="FS538">
            <v>0</v>
          </cell>
          <cell r="FT538">
            <v>0</v>
          </cell>
          <cell r="FU538">
            <v>0</v>
          </cell>
          <cell r="FV538">
            <v>0</v>
          </cell>
          <cell r="FW538">
            <v>0</v>
          </cell>
          <cell r="FX538" t="e">
            <v>#REF!</v>
          </cell>
          <cell r="FZ538">
            <v>0</v>
          </cell>
          <cell r="GB538">
            <v>1</v>
          </cell>
          <cell r="GC538">
            <v>0</v>
          </cell>
          <cell r="GD538">
            <v>0</v>
          </cell>
          <cell r="GE538">
            <v>0</v>
          </cell>
          <cell r="GF538">
            <v>0</v>
          </cell>
          <cell r="GG538" t="e">
            <v>#REF!</v>
          </cell>
          <cell r="GH538" t="e">
            <v>#REF!</v>
          </cell>
          <cell r="GI538">
            <v>0</v>
          </cell>
          <cell r="GJ538">
            <v>0</v>
          </cell>
          <cell r="GK538">
            <v>0</v>
          </cell>
          <cell r="GL538">
            <v>0</v>
          </cell>
          <cell r="GM538" t="e">
            <v>#REF!</v>
          </cell>
          <cell r="GN538">
            <v>0</v>
          </cell>
          <cell r="GO538">
            <v>0</v>
          </cell>
          <cell r="GP538">
            <v>0</v>
          </cell>
        </row>
        <row r="539">
          <cell r="Y539" t="str">
            <v>沿環従来</v>
          </cell>
          <cell r="AK539" t="e">
            <v>#REF!</v>
          </cell>
          <cell r="BT539">
            <v>0</v>
          </cell>
          <cell r="DZ539">
            <v>0</v>
          </cell>
          <cell r="EA539">
            <v>0</v>
          </cell>
          <cell r="EB539">
            <v>0</v>
          </cell>
          <cell r="EC539">
            <v>0</v>
          </cell>
          <cell r="ED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 t="e">
            <v>#REF!</v>
          </cell>
          <cell r="EL539" t="e">
            <v>#REF!</v>
          </cell>
          <cell r="EM539" t="e">
            <v>#REF!</v>
          </cell>
          <cell r="EO539">
            <v>0</v>
          </cell>
          <cell r="EP539">
            <v>0</v>
          </cell>
          <cell r="EQ539">
            <v>0</v>
          </cell>
          <cell r="FA539">
            <v>0</v>
          </cell>
          <cell r="FB539">
            <v>0</v>
          </cell>
          <cell r="FD539">
            <v>0</v>
          </cell>
          <cell r="FE539">
            <v>0</v>
          </cell>
          <cell r="FF539">
            <v>0</v>
          </cell>
          <cell r="FG539">
            <v>0</v>
          </cell>
          <cell r="FH539">
            <v>0</v>
          </cell>
          <cell r="FI539">
            <v>0</v>
          </cell>
          <cell r="FJ539">
            <v>0</v>
          </cell>
          <cell r="FK539">
            <v>0</v>
          </cell>
          <cell r="FL539">
            <v>0</v>
          </cell>
          <cell r="FO539">
            <v>0</v>
          </cell>
          <cell r="FQ539">
            <v>0</v>
          </cell>
          <cell r="FR539">
            <v>0</v>
          </cell>
          <cell r="FS539">
            <v>0</v>
          </cell>
          <cell r="FT539">
            <v>0</v>
          </cell>
          <cell r="FU539">
            <v>0</v>
          </cell>
          <cell r="FV539">
            <v>0</v>
          </cell>
          <cell r="FW539">
            <v>0</v>
          </cell>
          <cell r="FX539" t="e">
            <v>#REF!</v>
          </cell>
          <cell r="FZ539">
            <v>0</v>
          </cell>
          <cell r="GB539">
            <v>1</v>
          </cell>
          <cell r="GC539">
            <v>0</v>
          </cell>
          <cell r="GD539">
            <v>0</v>
          </cell>
          <cell r="GE539">
            <v>0</v>
          </cell>
          <cell r="GF539">
            <v>0</v>
          </cell>
          <cell r="GG539" t="e">
            <v>#REF!</v>
          </cell>
          <cell r="GH539" t="e">
            <v>#REF!</v>
          </cell>
          <cell r="GI539">
            <v>0</v>
          </cell>
          <cell r="GJ539">
            <v>0</v>
          </cell>
          <cell r="GK539">
            <v>0</v>
          </cell>
          <cell r="GL539">
            <v>0</v>
          </cell>
          <cell r="GM539" t="e">
            <v>#REF!</v>
          </cell>
          <cell r="GN539">
            <v>0</v>
          </cell>
          <cell r="GO539">
            <v>0</v>
          </cell>
          <cell r="GP539">
            <v>0</v>
          </cell>
        </row>
        <row r="540">
          <cell r="Y540" t="str">
            <v>沿環従来</v>
          </cell>
          <cell r="AK540" t="e">
            <v>#REF!</v>
          </cell>
          <cell r="BT540">
            <v>0</v>
          </cell>
          <cell r="DZ540">
            <v>0</v>
          </cell>
          <cell r="EA540">
            <v>0</v>
          </cell>
          <cell r="EB540">
            <v>0</v>
          </cell>
          <cell r="EC540">
            <v>0</v>
          </cell>
          <cell r="ED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 t="e">
            <v>#REF!</v>
          </cell>
          <cell r="EL540" t="e">
            <v>#REF!</v>
          </cell>
          <cell r="EM540" t="e">
            <v>#REF!</v>
          </cell>
          <cell r="EO540">
            <v>0</v>
          </cell>
          <cell r="EP540">
            <v>0</v>
          </cell>
          <cell r="EQ540">
            <v>0</v>
          </cell>
          <cell r="FA540">
            <v>0</v>
          </cell>
          <cell r="FB540">
            <v>0</v>
          </cell>
          <cell r="FD540">
            <v>0</v>
          </cell>
          <cell r="FE540">
            <v>0</v>
          </cell>
          <cell r="FF540">
            <v>0</v>
          </cell>
          <cell r="FG540">
            <v>0</v>
          </cell>
          <cell r="FH540">
            <v>0</v>
          </cell>
          <cell r="FI540">
            <v>0</v>
          </cell>
          <cell r="FJ540">
            <v>0</v>
          </cell>
          <cell r="FK540">
            <v>0</v>
          </cell>
          <cell r="FL540">
            <v>0</v>
          </cell>
          <cell r="FO540">
            <v>0</v>
          </cell>
          <cell r="FQ540">
            <v>0</v>
          </cell>
          <cell r="FR540">
            <v>0</v>
          </cell>
          <cell r="FS540">
            <v>0</v>
          </cell>
          <cell r="FT540">
            <v>0</v>
          </cell>
          <cell r="FU540">
            <v>0</v>
          </cell>
          <cell r="FV540">
            <v>0</v>
          </cell>
          <cell r="FW540">
            <v>0</v>
          </cell>
          <cell r="FX540" t="e">
            <v>#REF!</v>
          </cell>
          <cell r="FZ540">
            <v>1</v>
          </cell>
          <cell r="GB540">
            <v>1</v>
          </cell>
          <cell r="GC540">
            <v>0</v>
          </cell>
          <cell r="GD540">
            <v>0</v>
          </cell>
          <cell r="GE540">
            <v>0</v>
          </cell>
          <cell r="GF540">
            <v>0</v>
          </cell>
          <cell r="GG540" t="e">
            <v>#REF!</v>
          </cell>
          <cell r="GH540" t="e">
            <v>#REF!</v>
          </cell>
          <cell r="GI540">
            <v>0</v>
          </cell>
          <cell r="GJ540">
            <v>0</v>
          </cell>
          <cell r="GK540">
            <v>0</v>
          </cell>
          <cell r="GL540">
            <v>0</v>
          </cell>
          <cell r="GM540" t="e">
            <v>#REF!</v>
          </cell>
          <cell r="GN540">
            <v>0</v>
          </cell>
          <cell r="GO540">
            <v>0</v>
          </cell>
          <cell r="GP540">
            <v>0</v>
          </cell>
        </row>
        <row r="541">
          <cell r="Y541" t="str">
            <v>沿環従来</v>
          </cell>
          <cell r="AK541" t="e">
            <v>#REF!</v>
          </cell>
          <cell r="BT541">
            <v>0</v>
          </cell>
          <cell r="DZ541">
            <v>0</v>
          </cell>
          <cell r="EA541">
            <v>0</v>
          </cell>
          <cell r="EB541">
            <v>0</v>
          </cell>
          <cell r="EC541">
            <v>0</v>
          </cell>
          <cell r="ED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 t="e">
            <v>#REF!</v>
          </cell>
          <cell r="EL541" t="e">
            <v>#REF!</v>
          </cell>
          <cell r="EM541" t="e">
            <v>#REF!</v>
          </cell>
          <cell r="EO541">
            <v>0</v>
          </cell>
          <cell r="EP541">
            <v>0</v>
          </cell>
          <cell r="EQ541">
            <v>0</v>
          </cell>
          <cell r="FA541">
            <v>0</v>
          </cell>
          <cell r="FB541">
            <v>0</v>
          </cell>
          <cell r="FD541">
            <v>0</v>
          </cell>
          <cell r="FE541">
            <v>0</v>
          </cell>
          <cell r="FF541">
            <v>0</v>
          </cell>
          <cell r="FG541">
            <v>0</v>
          </cell>
          <cell r="FH541">
            <v>0</v>
          </cell>
          <cell r="FI541">
            <v>0</v>
          </cell>
          <cell r="FJ541">
            <v>0</v>
          </cell>
          <cell r="FK541">
            <v>0</v>
          </cell>
          <cell r="FL541">
            <v>0</v>
          </cell>
          <cell r="FO541">
            <v>0</v>
          </cell>
          <cell r="FQ541">
            <v>0</v>
          </cell>
          <cell r="FR541">
            <v>0</v>
          </cell>
          <cell r="FS541">
            <v>0</v>
          </cell>
          <cell r="FT541">
            <v>0</v>
          </cell>
          <cell r="FU541">
            <v>0</v>
          </cell>
          <cell r="FV541">
            <v>0</v>
          </cell>
          <cell r="FW541">
            <v>0</v>
          </cell>
          <cell r="FX541" t="e">
            <v>#REF!</v>
          </cell>
          <cell r="FZ541">
            <v>0</v>
          </cell>
          <cell r="GB541">
            <v>1</v>
          </cell>
          <cell r="GC541">
            <v>0</v>
          </cell>
          <cell r="GD541">
            <v>0</v>
          </cell>
          <cell r="GE541">
            <v>0</v>
          </cell>
          <cell r="GF541">
            <v>0</v>
          </cell>
          <cell r="GG541" t="e">
            <v>#REF!</v>
          </cell>
          <cell r="GH541" t="e">
            <v>#REF!</v>
          </cell>
          <cell r="GI541">
            <v>0</v>
          </cell>
          <cell r="GJ541">
            <v>0</v>
          </cell>
          <cell r="GK541">
            <v>0</v>
          </cell>
          <cell r="GL541">
            <v>0</v>
          </cell>
          <cell r="GM541" t="e">
            <v>#REF!</v>
          </cell>
          <cell r="GN541">
            <v>0</v>
          </cell>
          <cell r="GO541">
            <v>0</v>
          </cell>
          <cell r="GP541">
            <v>0</v>
          </cell>
        </row>
        <row r="542">
          <cell r="Y542" t="str">
            <v>沿環従来</v>
          </cell>
          <cell r="AK542" t="e">
            <v>#REF!</v>
          </cell>
          <cell r="BT542">
            <v>0</v>
          </cell>
          <cell r="DZ542">
            <v>0</v>
          </cell>
          <cell r="EA542">
            <v>0</v>
          </cell>
          <cell r="EB542">
            <v>0</v>
          </cell>
          <cell r="EC542">
            <v>0</v>
          </cell>
          <cell r="ED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 t="e">
            <v>#REF!</v>
          </cell>
          <cell r="EL542" t="e">
            <v>#REF!</v>
          </cell>
          <cell r="EM542" t="e">
            <v>#REF!</v>
          </cell>
          <cell r="EO542">
            <v>0</v>
          </cell>
          <cell r="EP542">
            <v>0</v>
          </cell>
          <cell r="EQ542">
            <v>0</v>
          </cell>
          <cell r="FA542">
            <v>0</v>
          </cell>
          <cell r="FB542">
            <v>0</v>
          </cell>
          <cell r="FD542">
            <v>0</v>
          </cell>
          <cell r="FE542">
            <v>0</v>
          </cell>
          <cell r="FF542">
            <v>0</v>
          </cell>
          <cell r="FG542">
            <v>0</v>
          </cell>
          <cell r="FH542">
            <v>0</v>
          </cell>
          <cell r="FI542">
            <v>0</v>
          </cell>
          <cell r="FJ542">
            <v>0</v>
          </cell>
          <cell r="FK542">
            <v>0</v>
          </cell>
          <cell r="FL542">
            <v>0</v>
          </cell>
          <cell r="FO542">
            <v>0</v>
          </cell>
          <cell r="FQ542">
            <v>0</v>
          </cell>
          <cell r="FR542">
            <v>0</v>
          </cell>
          <cell r="FS542">
            <v>0</v>
          </cell>
          <cell r="FT542">
            <v>0</v>
          </cell>
          <cell r="FU542">
            <v>0</v>
          </cell>
          <cell r="FV542">
            <v>0</v>
          </cell>
          <cell r="FW542">
            <v>0</v>
          </cell>
          <cell r="FX542" t="e">
            <v>#REF!</v>
          </cell>
          <cell r="FZ542">
            <v>0</v>
          </cell>
          <cell r="GB542">
            <v>0</v>
          </cell>
          <cell r="GC542">
            <v>0</v>
          </cell>
          <cell r="GD542">
            <v>0</v>
          </cell>
          <cell r="GE542">
            <v>0</v>
          </cell>
          <cell r="GF542">
            <v>0</v>
          </cell>
          <cell r="GG542" t="e">
            <v>#REF!</v>
          </cell>
          <cell r="GH542" t="e">
            <v>#REF!</v>
          </cell>
          <cell r="GI542">
            <v>0</v>
          </cell>
          <cell r="GJ542">
            <v>0</v>
          </cell>
          <cell r="GK542">
            <v>0</v>
          </cell>
          <cell r="GL542">
            <v>0</v>
          </cell>
          <cell r="GM542" t="e">
            <v>#REF!</v>
          </cell>
          <cell r="GN542">
            <v>0</v>
          </cell>
          <cell r="GO542">
            <v>0</v>
          </cell>
          <cell r="GP542">
            <v>0</v>
          </cell>
        </row>
        <row r="543">
          <cell r="Y543" t="str">
            <v>沿環従来</v>
          </cell>
          <cell r="AK543" t="e">
            <v>#REF!</v>
          </cell>
          <cell r="BT543">
            <v>0</v>
          </cell>
          <cell r="DZ543">
            <v>0</v>
          </cell>
          <cell r="EA543">
            <v>0</v>
          </cell>
          <cell r="EB543">
            <v>0</v>
          </cell>
          <cell r="EC543">
            <v>0</v>
          </cell>
          <cell r="ED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 t="e">
            <v>#REF!</v>
          </cell>
          <cell r="EL543" t="e">
            <v>#REF!</v>
          </cell>
          <cell r="EM543" t="e">
            <v>#REF!</v>
          </cell>
          <cell r="EO543">
            <v>0</v>
          </cell>
          <cell r="EP543">
            <v>0</v>
          </cell>
          <cell r="EQ543">
            <v>0</v>
          </cell>
          <cell r="FA543">
            <v>0</v>
          </cell>
          <cell r="FB543">
            <v>0</v>
          </cell>
          <cell r="FD543">
            <v>0</v>
          </cell>
          <cell r="FE543">
            <v>0</v>
          </cell>
          <cell r="FF543">
            <v>0</v>
          </cell>
          <cell r="FG543">
            <v>0</v>
          </cell>
          <cell r="FH543">
            <v>0</v>
          </cell>
          <cell r="FI543">
            <v>0</v>
          </cell>
          <cell r="FJ543">
            <v>0</v>
          </cell>
          <cell r="FK543">
            <v>0</v>
          </cell>
          <cell r="FL543">
            <v>0</v>
          </cell>
          <cell r="FO543">
            <v>0</v>
          </cell>
          <cell r="FQ543">
            <v>0</v>
          </cell>
          <cell r="FR543">
            <v>0</v>
          </cell>
          <cell r="FS543">
            <v>0</v>
          </cell>
          <cell r="FT543">
            <v>0</v>
          </cell>
          <cell r="FU543">
            <v>0</v>
          </cell>
          <cell r="FV543">
            <v>0</v>
          </cell>
          <cell r="FW543">
            <v>0</v>
          </cell>
          <cell r="FX543" t="e">
            <v>#REF!</v>
          </cell>
          <cell r="FZ543">
            <v>0</v>
          </cell>
          <cell r="GB543">
            <v>0</v>
          </cell>
          <cell r="GC543">
            <v>0</v>
          </cell>
          <cell r="GD543">
            <v>0</v>
          </cell>
          <cell r="GE543">
            <v>0</v>
          </cell>
          <cell r="GF543">
            <v>0</v>
          </cell>
          <cell r="GG543" t="e">
            <v>#REF!</v>
          </cell>
          <cell r="GH543" t="e">
            <v>#REF!</v>
          </cell>
          <cell r="GI543">
            <v>0</v>
          </cell>
          <cell r="GJ543">
            <v>0</v>
          </cell>
          <cell r="GK543">
            <v>0</v>
          </cell>
          <cell r="GL543">
            <v>0</v>
          </cell>
          <cell r="GM543" t="e">
            <v>#REF!</v>
          </cell>
          <cell r="GN543">
            <v>0</v>
          </cell>
          <cell r="GO543">
            <v>0</v>
          </cell>
          <cell r="GP543">
            <v>0</v>
          </cell>
        </row>
        <row r="544">
          <cell r="Y544" t="str">
            <v>沿環従来</v>
          </cell>
          <cell r="AK544" t="e">
            <v>#REF!</v>
          </cell>
          <cell r="BT544">
            <v>0</v>
          </cell>
          <cell r="DZ544">
            <v>0</v>
          </cell>
          <cell r="EA544">
            <v>0</v>
          </cell>
          <cell r="EB544">
            <v>0</v>
          </cell>
          <cell r="EC544">
            <v>0</v>
          </cell>
          <cell r="ED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 t="e">
            <v>#REF!</v>
          </cell>
          <cell r="EL544" t="e">
            <v>#REF!</v>
          </cell>
          <cell r="EM544" t="e">
            <v>#REF!</v>
          </cell>
          <cell r="EO544">
            <v>0</v>
          </cell>
          <cell r="EP544">
            <v>0</v>
          </cell>
          <cell r="EQ544">
            <v>0</v>
          </cell>
          <cell r="FA544">
            <v>0</v>
          </cell>
          <cell r="FB544">
            <v>0</v>
          </cell>
          <cell r="FD544">
            <v>0</v>
          </cell>
          <cell r="FE544">
            <v>0</v>
          </cell>
          <cell r="FF544">
            <v>0</v>
          </cell>
          <cell r="FG544">
            <v>0</v>
          </cell>
          <cell r="FH544">
            <v>0</v>
          </cell>
          <cell r="FI544">
            <v>0</v>
          </cell>
          <cell r="FJ544">
            <v>0</v>
          </cell>
          <cell r="FK544">
            <v>0</v>
          </cell>
          <cell r="FL544">
            <v>0</v>
          </cell>
          <cell r="FO544">
            <v>0</v>
          </cell>
          <cell r="FQ544">
            <v>0</v>
          </cell>
          <cell r="FR544">
            <v>0</v>
          </cell>
          <cell r="FS544">
            <v>0</v>
          </cell>
          <cell r="FT544">
            <v>0</v>
          </cell>
          <cell r="FU544">
            <v>0</v>
          </cell>
          <cell r="FV544">
            <v>0</v>
          </cell>
          <cell r="FW544">
            <v>0</v>
          </cell>
          <cell r="FX544" t="e">
            <v>#REF!</v>
          </cell>
          <cell r="FZ544">
            <v>0</v>
          </cell>
          <cell r="GB544">
            <v>0</v>
          </cell>
          <cell r="GC544">
            <v>0</v>
          </cell>
          <cell r="GD544">
            <v>0</v>
          </cell>
          <cell r="GE544">
            <v>0</v>
          </cell>
          <cell r="GF544">
            <v>0</v>
          </cell>
          <cell r="GG544" t="e">
            <v>#REF!</v>
          </cell>
          <cell r="GH544" t="e">
            <v>#REF!</v>
          </cell>
          <cell r="GI544">
            <v>0</v>
          </cell>
          <cell r="GJ544">
            <v>0</v>
          </cell>
          <cell r="GK544">
            <v>0</v>
          </cell>
          <cell r="GL544">
            <v>0</v>
          </cell>
          <cell r="GM544" t="e">
            <v>#REF!</v>
          </cell>
          <cell r="GN544">
            <v>0</v>
          </cell>
          <cell r="GO544">
            <v>0</v>
          </cell>
          <cell r="GP544">
            <v>0</v>
          </cell>
        </row>
        <row r="545">
          <cell r="Y545" t="str">
            <v>沿環従来</v>
          </cell>
          <cell r="AK545" t="e">
            <v>#REF!</v>
          </cell>
          <cell r="BT545">
            <v>0</v>
          </cell>
          <cell r="DZ545">
            <v>0</v>
          </cell>
          <cell r="EA545">
            <v>0</v>
          </cell>
          <cell r="EB545">
            <v>0</v>
          </cell>
          <cell r="EC545">
            <v>0</v>
          </cell>
          <cell r="ED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 t="e">
            <v>#REF!</v>
          </cell>
          <cell r="EL545" t="e">
            <v>#REF!</v>
          </cell>
          <cell r="EM545" t="e">
            <v>#REF!</v>
          </cell>
          <cell r="EO545">
            <v>0</v>
          </cell>
          <cell r="EP545">
            <v>0</v>
          </cell>
          <cell r="EQ545">
            <v>0</v>
          </cell>
          <cell r="FA545">
            <v>0</v>
          </cell>
          <cell r="FB545">
            <v>0</v>
          </cell>
          <cell r="FD545">
            <v>0</v>
          </cell>
          <cell r="FE545">
            <v>0</v>
          </cell>
          <cell r="FF545">
            <v>0</v>
          </cell>
          <cell r="FG545">
            <v>0</v>
          </cell>
          <cell r="FH545">
            <v>0</v>
          </cell>
          <cell r="FI545">
            <v>0</v>
          </cell>
          <cell r="FJ545">
            <v>0</v>
          </cell>
          <cell r="FK545">
            <v>0</v>
          </cell>
          <cell r="FL545">
            <v>0</v>
          </cell>
          <cell r="FO545">
            <v>0</v>
          </cell>
          <cell r="FQ545">
            <v>0</v>
          </cell>
          <cell r="FR545">
            <v>0</v>
          </cell>
          <cell r="FS545">
            <v>0</v>
          </cell>
          <cell r="FT545">
            <v>0</v>
          </cell>
          <cell r="FU545">
            <v>0</v>
          </cell>
          <cell r="FV545">
            <v>0</v>
          </cell>
          <cell r="FW545">
            <v>0</v>
          </cell>
          <cell r="FX545" t="e">
            <v>#REF!</v>
          </cell>
          <cell r="FZ545">
            <v>0</v>
          </cell>
          <cell r="GB545">
            <v>0</v>
          </cell>
          <cell r="GC545">
            <v>0</v>
          </cell>
          <cell r="GD545">
            <v>0</v>
          </cell>
          <cell r="GE545">
            <v>0</v>
          </cell>
          <cell r="GF545">
            <v>0</v>
          </cell>
          <cell r="GG545" t="e">
            <v>#REF!</v>
          </cell>
          <cell r="GH545" t="e">
            <v>#REF!</v>
          </cell>
          <cell r="GI545">
            <v>0</v>
          </cell>
          <cell r="GJ545">
            <v>0</v>
          </cell>
          <cell r="GK545">
            <v>0</v>
          </cell>
          <cell r="GL545">
            <v>0</v>
          </cell>
          <cell r="GM545" t="e">
            <v>#REF!</v>
          </cell>
          <cell r="GN545">
            <v>0</v>
          </cell>
          <cell r="GO545">
            <v>0</v>
          </cell>
          <cell r="GP545">
            <v>0</v>
          </cell>
        </row>
        <row r="546">
          <cell r="Y546" t="str">
            <v>沿環従来</v>
          </cell>
          <cell r="AK546" t="e">
            <v>#REF!</v>
          </cell>
          <cell r="BT546">
            <v>0</v>
          </cell>
          <cell r="DZ546">
            <v>0</v>
          </cell>
          <cell r="EA546">
            <v>0</v>
          </cell>
          <cell r="EB546">
            <v>0</v>
          </cell>
          <cell r="EC546">
            <v>0</v>
          </cell>
          <cell r="ED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 t="e">
            <v>#REF!</v>
          </cell>
          <cell r="EL546" t="e">
            <v>#REF!</v>
          </cell>
          <cell r="EM546" t="e">
            <v>#REF!</v>
          </cell>
          <cell r="EO546">
            <v>0</v>
          </cell>
          <cell r="EP546">
            <v>0</v>
          </cell>
          <cell r="EQ546">
            <v>0</v>
          </cell>
          <cell r="FA546">
            <v>0</v>
          </cell>
          <cell r="FB546">
            <v>0</v>
          </cell>
          <cell r="FD546">
            <v>0</v>
          </cell>
          <cell r="FE546">
            <v>0</v>
          </cell>
          <cell r="FF546">
            <v>0</v>
          </cell>
          <cell r="FG546">
            <v>0</v>
          </cell>
          <cell r="FH546">
            <v>0</v>
          </cell>
          <cell r="FI546">
            <v>0</v>
          </cell>
          <cell r="FJ546">
            <v>0</v>
          </cell>
          <cell r="FK546">
            <v>0</v>
          </cell>
          <cell r="FL546">
            <v>0</v>
          </cell>
          <cell r="FO546">
            <v>0</v>
          </cell>
          <cell r="FQ546">
            <v>0</v>
          </cell>
          <cell r="FR546">
            <v>0</v>
          </cell>
          <cell r="FS546">
            <v>0</v>
          </cell>
          <cell r="FT546">
            <v>0</v>
          </cell>
          <cell r="FU546">
            <v>0</v>
          </cell>
          <cell r="FV546">
            <v>0</v>
          </cell>
          <cell r="FW546">
            <v>0</v>
          </cell>
          <cell r="FX546" t="e">
            <v>#REF!</v>
          </cell>
          <cell r="FZ546">
            <v>0</v>
          </cell>
          <cell r="GB546">
            <v>0</v>
          </cell>
          <cell r="GC546">
            <v>0</v>
          </cell>
          <cell r="GD546">
            <v>0</v>
          </cell>
          <cell r="GE546">
            <v>0</v>
          </cell>
          <cell r="GF546">
            <v>0</v>
          </cell>
          <cell r="GG546" t="e">
            <v>#REF!</v>
          </cell>
          <cell r="GH546" t="e">
            <v>#REF!</v>
          </cell>
          <cell r="GI546">
            <v>0</v>
          </cell>
          <cell r="GJ546">
            <v>0</v>
          </cell>
          <cell r="GK546">
            <v>0</v>
          </cell>
          <cell r="GL546">
            <v>0</v>
          </cell>
          <cell r="GM546" t="e">
            <v>#REF!</v>
          </cell>
          <cell r="GN546">
            <v>0</v>
          </cell>
          <cell r="GO546">
            <v>0</v>
          </cell>
          <cell r="GP546">
            <v>0</v>
          </cell>
        </row>
        <row r="547">
          <cell r="Y547" t="str">
            <v>沿環従来</v>
          </cell>
          <cell r="AK547" t="e">
            <v>#REF!</v>
          </cell>
          <cell r="BT547">
            <v>0</v>
          </cell>
          <cell r="DZ547">
            <v>0</v>
          </cell>
          <cell r="EA547">
            <v>0</v>
          </cell>
          <cell r="EB547">
            <v>0</v>
          </cell>
          <cell r="EC547">
            <v>0</v>
          </cell>
          <cell r="ED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 t="e">
            <v>#REF!</v>
          </cell>
          <cell r="EL547" t="e">
            <v>#REF!</v>
          </cell>
          <cell r="EM547" t="e">
            <v>#REF!</v>
          </cell>
          <cell r="EO547">
            <v>0</v>
          </cell>
          <cell r="EP547">
            <v>0</v>
          </cell>
          <cell r="EQ547">
            <v>0</v>
          </cell>
          <cell r="FA547">
            <v>0</v>
          </cell>
          <cell r="FB547">
            <v>0</v>
          </cell>
          <cell r="FD547">
            <v>0</v>
          </cell>
          <cell r="FE547">
            <v>0</v>
          </cell>
          <cell r="FF547">
            <v>0</v>
          </cell>
          <cell r="FG547">
            <v>0</v>
          </cell>
          <cell r="FH547">
            <v>0</v>
          </cell>
          <cell r="FI547">
            <v>0</v>
          </cell>
          <cell r="FJ547">
            <v>0</v>
          </cell>
          <cell r="FK547">
            <v>0</v>
          </cell>
          <cell r="FL547">
            <v>0</v>
          </cell>
          <cell r="FO547">
            <v>0</v>
          </cell>
          <cell r="FQ547">
            <v>0</v>
          </cell>
          <cell r="FR547">
            <v>0</v>
          </cell>
          <cell r="FS547">
            <v>0</v>
          </cell>
          <cell r="FT547">
            <v>0</v>
          </cell>
          <cell r="FU547">
            <v>0</v>
          </cell>
          <cell r="FV547">
            <v>0</v>
          </cell>
          <cell r="FW547">
            <v>0</v>
          </cell>
          <cell r="FX547" t="e">
            <v>#REF!</v>
          </cell>
          <cell r="FZ547">
            <v>0</v>
          </cell>
          <cell r="GB547">
            <v>0</v>
          </cell>
          <cell r="GC547">
            <v>0</v>
          </cell>
          <cell r="GD547">
            <v>0</v>
          </cell>
          <cell r="GE547">
            <v>0</v>
          </cell>
          <cell r="GF547">
            <v>0</v>
          </cell>
          <cell r="GG547" t="e">
            <v>#REF!</v>
          </cell>
          <cell r="GH547" t="e">
            <v>#REF!</v>
          </cell>
          <cell r="GI547">
            <v>0</v>
          </cell>
          <cell r="GJ547">
            <v>0</v>
          </cell>
          <cell r="GK547">
            <v>0</v>
          </cell>
          <cell r="GL547">
            <v>0</v>
          </cell>
          <cell r="GM547" t="e">
            <v>#REF!</v>
          </cell>
          <cell r="GN547">
            <v>0</v>
          </cell>
          <cell r="GO547">
            <v>0</v>
          </cell>
          <cell r="GP547">
            <v>0</v>
          </cell>
        </row>
        <row r="548">
          <cell r="Y548" t="str">
            <v>沿環従来</v>
          </cell>
          <cell r="AK548" t="e">
            <v>#REF!</v>
          </cell>
          <cell r="BT548">
            <v>0</v>
          </cell>
          <cell r="DZ548">
            <v>0</v>
          </cell>
          <cell r="EA548">
            <v>0</v>
          </cell>
          <cell r="EB548">
            <v>0</v>
          </cell>
          <cell r="EC548">
            <v>0</v>
          </cell>
          <cell r="ED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 t="e">
            <v>#REF!</v>
          </cell>
          <cell r="EL548" t="e">
            <v>#REF!</v>
          </cell>
          <cell r="EM548" t="e">
            <v>#REF!</v>
          </cell>
          <cell r="EO548">
            <v>0</v>
          </cell>
          <cell r="EP548">
            <v>0</v>
          </cell>
          <cell r="EQ548">
            <v>0</v>
          </cell>
          <cell r="FA548">
            <v>0</v>
          </cell>
          <cell r="FB548">
            <v>0</v>
          </cell>
          <cell r="FD548">
            <v>0</v>
          </cell>
          <cell r="FE548">
            <v>0</v>
          </cell>
          <cell r="FF548">
            <v>0</v>
          </cell>
          <cell r="FG548">
            <v>0</v>
          </cell>
          <cell r="FH548">
            <v>0</v>
          </cell>
          <cell r="FI548">
            <v>0</v>
          </cell>
          <cell r="FJ548">
            <v>0</v>
          </cell>
          <cell r="FK548">
            <v>0</v>
          </cell>
          <cell r="FL548">
            <v>0</v>
          </cell>
          <cell r="FO548">
            <v>0</v>
          </cell>
          <cell r="FQ548">
            <v>0</v>
          </cell>
          <cell r="FR548">
            <v>0</v>
          </cell>
          <cell r="FS548">
            <v>0</v>
          </cell>
          <cell r="FT548">
            <v>0</v>
          </cell>
          <cell r="FU548">
            <v>0</v>
          </cell>
          <cell r="FV548">
            <v>0</v>
          </cell>
          <cell r="FW548">
            <v>0</v>
          </cell>
          <cell r="FX548" t="e">
            <v>#REF!</v>
          </cell>
          <cell r="FZ548">
            <v>0</v>
          </cell>
          <cell r="GB548">
            <v>0</v>
          </cell>
          <cell r="GC548">
            <v>0</v>
          </cell>
          <cell r="GD548">
            <v>0</v>
          </cell>
          <cell r="GE548">
            <v>0</v>
          </cell>
          <cell r="GF548">
            <v>0</v>
          </cell>
          <cell r="GG548" t="e">
            <v>#REF!</v>
          </cell>
          <cell r="GH548" t="e">
            <v>#REF!</v>
          </cell>
          <cell r="GI548">
            <v>0</v>
          </cell>
          <cell r="GJ548">
            <v>0</v>
          </cell>
          <cell r="GK548">
            <v>0</v>
          </cell>
          <cell r="GL548">
            <v>0</v>
          </cell>
          <cell r="GM548" t="e">
            <v>#REF!</v>
          </cell>
          <cell r="GN548">
            <v>0</v>
          </cell>
          <cell r="GO548">
            <v>0</v>
          </cell>
          <cell r="GP548">
            <v>0</v>
          </cell>
        </row>
        <row r="549">
          <cell r="Y549" t="str">
            <v>沿環従来</v>
          </cell>
          <cell r="AK549" t="e">
            <v>#REF!</v>
          </cell>
          <cell r="BT549">
            <v>0</v>
          </cell>
          <cell r="DZ549">
            <v>0</v>
          </cell>
          <cell r="EA549">
            <v>0</v>
          </cell>
          <cell r="EB549">
            <v>0</v>
          </cell>
          <cell r="EC549">
            <v>0</v>
          </cell>
          <cell r="ED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 t="e">
            <v>#REF!</v>
          </cell>
          <cell r="EL549" t="e">
            <v>#REF!</v>
          </cell>
          <cell r="EM549" t="e">
            <v>#REF!</v>
          </cell>
          <cell r="EO549">
            <v>0</v>
          </cell>
          <cell r="EP549">
            <v>0</v>
          </cell>
          <cell r="EQ549">
            <v>0</v>
          </cell>
          <cell r="FA549">
            <v>0</v>
          </cell>
          <cell r="FB549">
            <v>0</v>
          </cell>
          <cell r="FD549">
            <v>0</v>
          </cell>
          <cell r="FE549">
            <v>0</v>
          </cell>
          <cell r="FF549">
            <v>0</v>
          </cell>
          <cell r="FG549">
            <v>0</v>
          </cell>
          <cell r="FH549">
            <v>0</v>
          </cell>
          <cell r="FI549">
            <v>0</v>
          </cell>
          <cell r="FJ549">
            <v>0</v>
          </cell>
          <cell r="FK549">
            <v>0</v>
          </cell>
          <cell r="FL549">
            <v>0</v>
          </cell>
          <cell r="FO549">
            <v>0</v>
          </cell>
          <cell r="FQ549">
            <v>0</v>
          </cell>
          <cell r="FR549">
            <v>0</v>
          </cell>
          <cell r="FS549">
            <v>0</v>
          </cell>
          <cell r="FT549">
            <v>0</v>
          </cell>
          <cell r="FU549">
            <v>0</v>
          </cell>
          <cell r="FV549">
            <v>0</v>
          </cell>
          <cell r="FW549">
            <v>0</v>
          </cell>
          <cell r="FX549" t="e">
            <v>#REF!</v>
          </cell>
          <cell r="FZ549">
            <v>0</v>
          </cell>
          <cell r="GB549">
            <v>0</v>
          </cell>
          <cell r="GC549">
            <v>0</v>
          </cell>
          <cell r="GD549">
            <v>0</v>
          </cell>
          <cell r="GE549">
            <v>0</v>
          </cell>
          <cell r="GF549">
            <v>0</v>
          </cell>
          <cell r="GG549" t="e">
            <v>#REF!</v>
          </cell>
          <cell r="GH549" t="e">
            <v>#REF!</v>
          </cell>
          <cell r="GI549">
            <v>0</v>
          </cell>
          <cell r="GJ549">
            <v>0</v>
          </cell>
          <cell r="GK549">
            <v>0</v>
          </cell>
          <cell r="GL549">
            <v>0</v>
          </cell>
          <cell r="GM549" t="e">
            <v>#REF!</v>
          </cell>
          <cell r="GN549">
            <v>0</v>
          </cell>
          <cell r="GO549">
            <v>0</v>
          </cell>
          <cell r="GP549">
            <v>0</v>
          </cell>
        </row>
        <row r="550">
          <cell r="Y550" t="str">
            <v>沿環従来</v>
          </cell>
          <cell r="AK550" t="e">
            <v>#REF!</v>
          </cell>
          <cell r="BT550">
            <v>0</v>
          </cell>
          <cell r="DZ550">
            <v>0</v>
          </cell>
          <cell r="EA550">
            <v>0</v>
          </cell>
          <cell r="EB550">
            <v>0</v>
          </cell>
          <cell r="EC550">
            <v>0</v>
          </cell>
          <cell r="ED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 t="e">
            <v>#REF!</v>
          </cell>
          <cell r="EL550" t="e">
            <v>#REF!</v>
          </cell>
          <cell r="EM550" t="e">
            <v>#REF!</v>
          </cell>
          <cell r="EO550">
            <v>0</v>
          </cell>
          <cell r="EP550">
            <v>0</v>
          </cell>
          <cell r="EQ550">
            <v>0</v>
          </cell>
          <cell r="FA550">
            <v>0</v>
          </cell>
          <cell r="FB550">
            <v>0</v>
          </cell>
          <cell r="FD550">
            <v>0</v>
          </cell>
          <cell r="FE550">
            <v>0</v>
          </cell>
          <cell r="FF550">
            <v>0</v>
          </cell>
          <cell r="FG550">
            <v>0</v>
          </cell>
          <cell r="FH550">
            <v>0</v>
          </cell>
          <cell r="FI550">
            <v>0</v>
          </cell>
          <cell r="FJ550">
            <v>0</v>
          </cell>
          <cell r="FK550">
            <v>0</v>
          </cell>
          <cell r="FL550">
            <v>0</v>
          </cell>
          <cell r="FO550">
            <v>0</v>
          </cell>
          <cell r="FQ550">
            <v>0</v>
          </cell>
          <cell r="FR550">
            <v>0</v>
          </cell>
          <cell r="FS550">
            <v>0</v>
          </cell>
          <cell r="FT550">
            <v>0</v>
          </cell>
          <cell r="FU550">
            <v>0</v>
          </cell>
          <cell r="FV550">
            <v>0</v>
          </cell>
          <cell r="FW550">
            <v>0</v>
          </cell>
          <cell r="FX550" t="e">
            <v>#REF!</v>
          </cell>
          <cell r="FZ550">
            <v>0</v>
          </cell>
          <cell r="GB550">
            <v>0</v>
          </cell>
          <cell r="GC550">
            <v>0</v>
          </cell>
          <cell r="GD550">
            <v>0</v>
          </cell>
          <cell r="GE550">
            <v>0</v>
          </cell>
          <cell r="GF550">
            <v>0</v>
          </cell>
          <cell r="GG550" t="e">
            <v>#REF!</v>
          </cell>
          <cell r="GH550" t="e">
            <v>#REF!</v>
          </cell>
          <cell r="GI550">
            <v>0</v>
          </cell>
          <cell r="GJ550">
            <v>0</v>
          </cell>
          <cell r="GK550">
            <v>0</v>
          </cell>
          <cell r="GL550">
            <v>0</v>
          </cell>
          <cell r="GM550" t="e">
            <v>#REF!</v>
          </cell>
          <cell r="GN550">
            <v>0</v>
          </cell>
          <cell r="GO550">
            <v>0</v>
          </cell>
          <cell r="GP550">
            <v>0</v>
          </cell>
        </row>
        <row r="551">
          <cell r="Y551" t="str">
            <v>二次</v>
          </cell>
          <cell r="Z551" t="str">
            <v>一般</v>
          </cell>
          <cell r="AA551" t="str">
            <v>一般</v>
          </cell>
          <cell r="AK551" t="e">
            <v>#REF!</v>
          </cell>
          <cell r="BT551">
            <v>0</v>
          </cell>
          <cell r="DZ551">
            <v>0</v>
          </cell>
          <cell r="EA551">
            <v>0</v>
          </cell>
          <cell r="EB551">
            <v>0</v>
          </cell>
          <cell r="EC551">
            <v>0</v>
          </cell>
          <cell r="ED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 t="e">
            <v>#REF!</v>
          </cell>
          <cell r="EL551" t="e">
            <v>#REF!</v>
          </cell>
          <cell r="EM551" t="e">
            <v>#REF!</v>
          </cell>
          <cell r="EO551">
            <v>0</v>
          </cell>
          <cell r="EP551">
            <v>0</v>
          </cell>
          <cell r="EQ551">
            <v>0</v>
          </cell>
          <cell r="FA551">
            <v>0</v>
          </cell>
          <cell r="FB551">
            <v>0</v>
          </cell>
          <cell r="FD551">
            <v>0</v>
          </cell>
          <cell r="FE551">
            <v>0</v>
          </cell>
          <cell r="FF551">
            <v>0</v>
          </cell>
          <cell r="FG551">
            <v>0</v>
          </cell>
          <cell r="FH551">
            <v>0</v>
          </cell>
          <cell r="FI551">
            <v>0</v>
          </cell>
          <cell r="FJ551">
            <v>0</v>
          </cell>
          <cell r="FK551">
            <v>0</v>
          </cell>
          <cell r="FL551">
            <v>0</v>
          </cell>
          <cell r="FO551">
            <v>0</v>
          </cell>
          <cell r="FQ551">
            <v>0</v>
          </cell>
          <cell r="FR551">
            <v>0</v>
          </cell>
          <cell r="FS551">
            <v>0</v>
          </cell>
          <cell r="FT551">
            <v>0</v>
          </cell>
          <cell r="FU551">
            <v>0</v>
          </cell>
          <cell r="FV551">
            <v>0</v>
          </cell>
          <cell r="FW551">
            <v>0</v>
          </cell>
          <cell r="FX551" t="e">
            <v>#REF!</v>
          </cell>
          <cell r="FZ551">
            <v>0</v>
          </cell>
          <cell r="GB551">
            <v>0</v>
          </cell>
          <cell r="GC551">
            <v>0</v>
          </cell>
          <cell r="GD551">
            <v>0</v>
          </cell>
          <cell r="GE551">
            <v>0</v>
          </cell>
          <cell r="GF551">
            <v>0</v>
          </cell>
          <cell r="GG551" t="e">
            <v>#REF!</v>
          </cell>
          <cell r="GH551" t="e">
            <v>#REF!</v>
          </cell>
          <cell r="GI551">
            <v>0</v>
          </cell>
          <cell r="GJ551">
            <v>0</v>
          </cell>
          <cell r="GK551">
            <v>0</v>
          </cell>
          <cell r="GL551">
            <v>0</v>
          </cell>
          <cell r="GM551" t="e">
            <v>#REF!</v>
          </cell>
          <cell r="GN551">
            <v>0</v>
          </cell>
          <cell r="GO551">
            <v>0</v>
          </cell>
          <cell r="GP551">
            <v>0</v>
          </cell>
        </row>
        <row r="552">
          <cell r="Y552" t="str">
            <v>一次</v>
          </cell>
          <cell r="Z552" t="str">
            <v>一般</v>
          </cell>
          <cell r="AA552" t="str">
            <v>一般</v>
          </cell>
          <cell r="AK552" t="e">
            <v>#REF!</v>
          </cell>
          <cell r="BI552">
            <v>2</v>
          </cell>
          <cell r="BT552">
            <v>0</v>
          </cell>
          <cell r="DZ552">
            <v>0</v>
          </cell>
          <cell r="EA552">
            <v>0</v>
          </cell>
          <cell r="EB552">
            <v>0</v>
          </cell>
          <cell r="EC552">
            <v>0</v>
          </cell>
          <cell r="ED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 t="e">
            <v>#REF!</v>
          </cell>
          <cell r="EL552" t="e">
            <v>#REF!</v>
          </cell>
          <cell r="EM552" t="e">
            <v>#REF!</v>
          </cell>
          <cell r="EO552">
            <v>0</v>
          </cell>
          <cell r="EP552">
            <v>0</v>
          </cell>
          <cell r="EQ552">
            <v>0</v>
          </cell>
          <cell r="FA552">
            <v>0</v>
          </cell>
          <cell r="FB552">
            <v>0</v>
          </cell>
          <cell r="FD552">
            <v>0</v>
          </cell>
          <cell r="FE552">
            <v>0</v>
          </cell>
          <cell r="FF552">
            <v>1</v>
          </cell>
          <cell r="FG552">
            <v>0</v>
          </cell>
          <cell r="FH552">
            <v>0</v>
          </cell>
          <cell r="FI552">
            <v>0</v>
          </cell>
          <cell r="FJ552">
            <v>0</v>
          </cell>
          <cell r="FK552">
            <v>0</v>
          </cell>
          <cell r="FL552">
            <v>0</v>
          </cell>
          <cell r="FO552">
            <v>0</v>
          </cell>
          <cell r="FQ552">
            <v>0</v>
          </cell>
          <cell r="FR552">
            <v>0</v>
          </cell>
          <cell r="FS552">
            <v>0</v>
          </cell>
          <cell r="FT552">
            <v>0</v>
          </cell>
          <cell r="FU552">
            <v>0</v>
          </cell>
          <cell r="FV552">
            <v>0</v>
          </cell>
          <cell r="FW552">
            <v>0</v>
          </cell>
          <cell r="FX552" t="e">
            <v>#REF!</v>
          </cell>
          <cell r="FZ552">
            <v>0</v>
          </cell>
          <cell r="GB552">
            <v>1</v>
          </cell>
          <cell r="GC552">
            <v>0</v>
          </cell>
          <cell r="GD552">
            <v>0</v>
          </cell>
          <cell r="GE552">
            <v>0</v>
          </cell>
          <cell r="GF552">
            <v>0</v>
          </cell>
          <cell r="GG552" t="e">
            <v>#REF!</v>
          </cell>
          <cell r="GH552" t="e">
            <v>#REF!</v>
          </cell>
          <cell r="GI552">
            <v>0</v>
          </cell>
          <cell r="GJ552">
            <v>0</v>
          </cell>
          <cell r="GK552">
            <v>0</v>
          </cell>
          <cell r="GL552">
            <v>0</v>
          </cell>
          <cell r="GM552" t="e">
            <v>#REF!</v>
          </cell>
          <cell r="GN552">
            <v>0</v>
          </cell>
          <cell r="GO552">
            <v>0</v>
          </cell>
          <cell r="GP552">
            <v>0</v>
          </cell>
        </row>
        <row r="553">
          <cell r="Y553" t="str">
            <v>一次</v>
          </cell>
          <cell r="Z553" t="str">
            <v>一般</v>
          </cell>
          <cell r="AA553" t="str">
            <v>一般</v>
          </cell>
          <cell r="AK553" t="e">
            <v>#REF!</v>
          </cell>
          <cell r="BI553">
            <v>2</v>
          </cell>
          <cell r="BT553">
            <v>0</v>
          </cell>
          <cell r="DZ553">
            <v>0</v>
          </cell>
          <cell r="EA553">
            <v>0</v>
          </cell>
          <cell r="EB553">
            <v>0</v>
          </cell>
          <cell r="EC553">
            <v>0</v>
          </cell>
          <cell r="ED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 t="e">
            <v>#REF!</v>
          </cell>
          <cell r="EL553" t="e">
            <v>#REF!</v>
          </cell>
          <cell r="EM553" t="e">
            <v>#REF!</v>
          </cell>
          <cell r="EO553">
            <v>0</v>
          </cell>
          <cell r="EP553">
            <v>0</v>
          </cell>
          <cell r="EQ553">
            <v>0</v>
          </cell>
          <cell r="FA553">
            <v>0</v>
          </cell>
          <cell r="FB553">
            <v>0</v>
          </cell>
          <cell r="FD553">
            <v>0</v>
          </cell>
          <cell r="FE553">
            <v>0</v>
          </cell>
          <cell r="FF553">
            <v>1</v>
          </cell>
          <cell r="FG553">
            <v>0</v>
          </cell>
          <cell r="FH553">
            <v>0</v>
          </cell>
          <cell r="FI553">
            <v>0</v>
          </cell>
          <cell r="FJ553">
            <v>0</v>
          </cell>
          <cell r="FK553">
            <v>0</v>
          </cell>
          <cell r="FL553">
            <v>0</v>
          </cell>
          <cell r="FO553">
            <v>0</v>
          </cell>
          <cell r="FQ553">
            <v>1</v>
          </cell>
          <cell r="FR553">
            <v>0</v>
          </cell>
          <cell r="FS553">
            <v>0</v>
          </cell>
          <cell r="FT553">
            <v>0</v>
          </cell>
          <cell r="FU553">
            <v>0</v>
          </cell>
          <cell r="FV553">
            <v>0</v>
          </cell>
          <cell r="FW553">
            <v>0</v>
          </cell>
          <cell r="FX553" t="e">
            <v>#REF!</v>
          </cell>
          <cell r="FZ553">
            <v>0</v>
          </cell>
          <cell r="GB553">
            <v>0</v>
          </cell>
          <cell r="GC553">
            <v>0</v>
          </cell>
          <cell r="GD553">
            <v>0</v>
          </cell>
          <cell r="GE553">
            <v>0</v>
          </cell>
          <cell r="GF553">
            <v>0</v>
          </cell>
          <cell r="GG553" t="e">
            <v>#REF!</v>
          </cell>
          <cell r="GH553" t="e">
            <v>#REF!</v>
          </cell>
          <cell r="GI553">
            <v>0</v>
          </cell>
          <cell r="GJ553">
            <v>0</v>
          </cell>
          <cell r="GK553">
            <v>0</v>
          </cell>
          <cell r="GL553">
            <v>0</v>
          </cell>
          <cell r="GM553" t="e">
            <v>#REF!</v>
          </cell>
          <cell r="GN553">
            <v>0</v>
          </cell>
          <cell r="GO553">
            <v>0</v>
          </cell>
          <cell r="GP553">
            <v>0</v>
          </cell>
        </row>
        <row r="554">
          <cell r="Y554" t="str">
            <v>B</v>
          </cell>
          <cell r="Z554" t="str">
            <v>高規格</v>
          </cell>
          <cell r="AA554" t="str">
            <v>高規格</v>
          </cell>
          <cell r="AK554" t="e">
            <v>#REF!</v>
          </cell>
          <cell r="BI554">
            <v>2</v>
          </cell>
          <cell r="BT554">
            <v>0</v>
          </cell>
          <cell r="DZ554">
            <v>0</v>
          </cell>
          <cell r="EA554">
            <v>0</v>
          </cell>
          <cell r="EB554">
            <v>0</v>
          </cell>
          <cell r="EC554">
            <v>0</v>
          </cell>
          <cell r="ED554">
            <v>1</v>
          </cell>
          <cell r="EF554">
            <v>0</v>
          </cell>
          <cell r="EG554">
            <v>1</v>
          </cell>
          <cell r="EH554">
            <v>0</v>
          </cell>
          <cell r="EI554">
            <v>1</v>
          </cell>
          <cell r="EJ554">
            <v>0</v>
          </cell>
          <cell r="EK554" t="e">
            <v>#REF!</v>
          </cell>
          <cell r="EL554" t="e">
            <v>#REF!</v>
          </cell>
          <cell r="EM554" t="e">
            <v>#REF!</v>
          </cell>
          <cell r="EO554">
            <v>0</v>
          </cell>
          <cell r="EP554">
            <v>0</v>
          </cell>
          <cell r="EQ554">
            <v>0</v>
          </cell>
          <cell r="FA554">
            <v>0</v>
          </cell>
          <cell r="FB554">
            <v>0</v>
          </cell>
          <cell r="FD554">
            <v>1</v>
          </cell>
          <cell r="FE554">
            <v>0</v>
          </cell>
          <cell r="FF554">
            <v>0</v>
          </cell>
          <cell r="FG554">
            <v>0</v>
          </cell>
          <cell r="FH554">
            <v>0</v>
          </cell>
          <cell r="FI554">
            <v>0</v>
          </cell>
          <cell r="FJ554">
            <v>0</v>
          </cell>
          <cell r="FK554">
            <v>0</v>
          </cell>
          <cell r="FL554">
            <v>0</v>
          </cell>
          <cell r="FO554">
            <v>0</v>
          </cell>
          <cell r="FQ554">
            <v>0</v>
          </cell>
          <cell r="FR554">
            <v>0</v>
          </cell>
          <cell r="FS554">
            <v>0</v>
          </cell>
          <cell r="FT554">
            <v>0</v>
          </cell>
          <cell r="FU554">
            <v>0</v>
          </cell>
          <cell r="FV554">
            <v>0</v>
          </cell>
          <cell r="FW554">
            <v>0</v>
          </cell>
          <cell r="FX554" t="e">
            <v>#REF!</v>
          </cell>
          <cell r="FZ554">
            <v>0</v>
          </cell>
          <cell r="GB554">
            <v>1</v>
          </cell>
          <cell r="GC554">
            <v>0</v>
          </cell>
          <cell r="GD554">
            <v>0</v>
          </cell>
          <cell r="GE554">
            <v>0</v>
          </cell>
          <cell r="GF554">
            <v>0</v>
          </cell>
          <cell r="GG554" t="e">
            <v>#REF!</v>
          </cell>
          <cell r="GH554" t="e">
            <v>#REF!</v>
          </cell>
          <cell r="GI554">
            <v>0</v>
          </cell>
          <cell r="GJ554">
            <v>0</v>
          </cell>
          <cell r="GK554">
            <v>0</v>
          </cell>
          <cell r="GL554">
            <v>0</v>
          </cell>
          <cell r="GM554" t="e">
            <v>#REF!</v>
          </cell>
          <cell r="GN554">
            <v>0</v>
          </cell>
          <cell r="GO554">
            <v>0</v>
          </cell>
          <cell r="GP554">
            <v>0</v>
          </cell>
        </row>
        <row r="555">
          <cell r="Y555" t="str">
            <v>B</v>
          </cell>
          <cell r="Z555" t="str">
            <v>高規格</v>
          </cell>
          <cell r="AA555" t="str">
            <v>高規格</v>
          </cell>
          <cell r="AK555" t="e">
            <v>#REF!</v>
          </cell>
          <cell r="BI555">
            <v>2</v>
          </cell>
          <cell r="BT555">
            <v>0</v>
          </cell>
          <cell r="DZ555">
            <v>0</v>
          </cell>
          <cell r="EA555">
            <v>0</v>
          </cell>
          <cell r="EB555">
            <v>0</v>
          </cell>
          <cell r="EC555">
            <v>0</v>
          </cell>
          <cell r="ED555">
            <v>1</v>
          </cell>
          <cell r="EF555">
            <v>0</v>
          </cell>
          <cell r="EG555">
            <v>1</v>
          </cell>
          <cell r="EH555">
            <v>0</v>
          </cell>
          <cell r="EI555">
            <v>0</v>
          </cell>
          <cell r="EJ555">
            <v>0</v>
          </cell>
          <cell r="EK555" t="e">
            <v>#REF!</v>
          </cell>
          <cell r="EL555" t="e">
            <v>#REF!</v>
          </cell>
          <cell r="EM555" t="e">
            <v>#REF!</v>
          </cell>
          <cell r="EO555">
            <v>0</v>
          </cell>
          <cell r="EP555">
            <v>1</v>
          </cell>
          <cell r="EQ555">
            <v>0</v>
          </cell>
          <cell r="FA555">
            <v>0</v>
          </cell>
          <cell r="FB555">
            <v>0</v>
          </cell>
          <cell r="FD555">
            <v>0</v>
          </cell>
          <cell r="FE555">
            <v>0</v>
          </cell>
          <cell r="FF555">
            <v>1</v>
          </cell>
          <cell r="FG555">
            <v>0</v>
          </cell>
          <cell r="FH555">
            <v>0</v>
          </cell>
          <cell r="FI555">
            <v>0</v>
          </cell>
          <cell r="FJ555">
            <v>0</v>
          </cell>
          <cell r="FK555">
            <v>0</v>
          </cell>
          <cell r="FL555">
            <v>0</v>
          </cell>
          <cell r="FO555">
            <v>0</v>
          </cell>
          <cell r="FQ555">
            <v>0</v>
          </cell>
          <cell r="FR555">
            <v>0</v>
          </cell>
          <cell r="FS555">
            <v>0</v>
          </cell>
          <cell r="FT555">
            <v>0</v>
          </cell>
          <cell r="FU555">
            <v>0</v>
          </cell>
          <cell r="FV555">
            <v>1</v>
          </cell>
          <cell r="FW555">
            <v>0</v>
          </cell>
          <cell r="FX555" t="e">
            <v>#REF!</v>
          </cell>
          <cell r="FZ555">
            <v>0</v>
          </cell>
          <cell r="GB555">
            <v>0</v>
          </cell>
          <cell r="GC555">
            <v>0</v>
          </cell>
          <cell r="GD555">
            <v>0</v>
          </cell>
          <cell r="GE555">
            <v>0</v>
          </cell>
          <cell r="GF555">
            <v>0</v>
          </cell>
          <cell r="GG555" t="e">
            <v>#REF!</v>
          </cell>
          <cell r="GH555" t="e">
            <v>#REF!</v>
          </cell>
          <cell r="GI555">
            <v>0</v>
          </cell>
          <cell r="GJ555">
            <v>0</v>
          </cell>
          <cell r="GK555">
            <v>0</v>
          </cell>
          <cell r="GL555">
            <v>0</v>
          </cell>
          <cell r="GM555" t="e">
            <v>#REF!</v>
          </cell>
          <cell r="GN555">
            <v>0</v>
          </cell>
          <cell r="GO555">
            <v>0</v>
          </cell>
          <cell r="GP555">
            <v>0</v>
          </cell>
        </row>
        <row r="556">
          <cell r="Y556" t="str">
            <v>A'</v>
          </cell>
          <cell r="Z556" t="str">
            <v>高規格</v>
          </cell>
          <cell r="AA556" t="str">
            <v>一般</v>
          </cell>
          <cell r="AK556" t="e">
            <v>#REF!</v>
          </cell>
          <cell r="BI556">
            <v>2</v>
          </cell>
          <cell r="BT556">
            <v>0.25</v>
          </cell>
          <cell r="DZ556">
            <v>1</v>
          </cell>
          <cell r="EA556">
            <v>0</v>
          </cell>
          <cell r="EB556">
            <v>1</v>
          </cell>
          <cell r="EC556">
            <v>0</v>
          </cell>
          <cell r="ED556">
            <v>0</v>
          </cell>
          <cell r="EF556">
            <v>0</v>
          </cell>
          <cell r="EG556">
            <v>1</v>
          </cell>
          <cell r="EH556">
            <v>0</v>
          </cell>
          <cell r="EI556">
            <v>1</v>
          </cell>
          <cell r="EJ556">
            <v>0</v>
          </cell>
          <cell r="EK556" t="e">
            <v>#REF!</v>
          </cell>
          <cell r="EL556" t="e">
            <v>#REF!</v>
          </cell>
          <cell r="EM556" t="e">
            <v>#REF!</v>
          </cell>
          <cell r="EO556">
            <v>0</v>
          </cell>
          <cell r="EP556">
            <v>0</v>
          </cell>
          <cell r="EQ556">
            <v>0</v>
          </cell>
          <cell r="FA556">
            <v>1</v>
          </cell>
          <cell r="FB556">
            <v>0</v>
          </cell>
          <cell r="FD556">
            <v>0</v>
          </cell>
          <cell r="FE556">
            <v>0</v>
          </cell>
          <cell r="FF556">
            <v>0</v>
          </cell>
          <cell r="FG556">
            <v>0</v>
          </cell>
          <cell r="FH556">
            <v>0</v>
          </cell>
          <cell r="FI556">
            <v>0</v>
          </cell>
          <cell r="FJ556">
            <v>0</v>
          </cell>
          <cell r="FK556">
            <v>0</v>
          </cell>
          <cell r="FL556">
            <v>0</v>
          </cell>
          <cell r="FO556">
            <v>0</v>
          </cell>
          <cell r="FQ556">
            <v>0</v>
          </cell>
          <cell r="FR556">
            <v>0</v>
          </cell>
          <cell r="FS556">
            <v>0</v>
          </cell>
          <cell r="FT556">
            <v>0</v>
          </cell>
          <cell r="FU556">
            <v>0</v>
          </cell>
          <cell r="FV556">
            <v>0</v>
          </cell>
          <cell r="FW556">
            <v>0</v>
          </cell>
          <cell r="FX556" t="e">
            <v>#REF!</v>
          </cell>
          <cell r="FZ556">
            <v>0</v>
          </cell>
          <cell r="GB556">
            <v>1</v>
          </cell>
          <cell r="GC556">
            <v>0</v>
          </cell>
          <cell r="GD556">
            <v>0</v>
          </cell>
          <cell r="GE556">
            <v>0</v>
          </cell>
          <cell r="GF556">
            <v>1</v>
          </cell>
          <cell r="GG556" t="e">
            <v>#REF!</v>
          </cell>
          <cell r="GH556" t="e">
            <v>#REF!</v>
          </cell>
          <cell r="GI556">
            <v>0</v>
          </cell>
          <cell r="GJ556">
            <v>0</v>
          </cell>
          <cell r="GK556">
            <v>0</v>
          </cell>
          <cell r="GL556">
            <v>0</v>
          </cell>
          <cell r="GM556" t="e">
            <v>#REF!</v>
          </cell>
          <cell r="GN556">
            <v>0</v>
          </cell>
          <cell r="GO556">
            <v>0</v>
          </cell>
          <cell r="GP556">
            <v>0</v>
          </cell>
        </row>
        <row r="557">
          <cell r="Y557" t="str">
            <v>A'</v>
          </cell>
          <cell r="Z557" t="str">
            <v>高規格</v>
          </cell>
          <cell r="AA557" t="str">
            <v>一般</v>
          </cell>
          <cell r="AK557" t="e">
            <v>#REF!</v>
          </cell>
          <cell r="BI557">
            <v>2</v>
          </cell>
          <cell r="BT557">
            <v>0.14000000000000001</v>
          </cell>
          <cell r="DZ557">
            <v>1</v>
          </cell>
          <cell r="EA557">
            <v>0</v>
          </cell>
          <cell r="EB557">
            <v>1</v>
          </cell>
          <cell r="EC557">
            <v>0</v>
          </cell>
          <cell r="ED557">
            <v>1</v>
          </cell>
          <cell r="EF557">
            <v>1</v>
          </cell>
          <cell r="EG557">
            <v>1</v>
          </cell>
          <cell r="EH557">
            <v>0</v>
          </cell>
          <cell r="EI557">
            <v>1</v>
          </cell>
          <cell r="EJ557">
            <v>0</v>
          </cell>
          <cell r="EK557" t="e">
            <v>#REF!</v>
          </cell>
          <cell r="EL557" t="e">
            <v>#REF!</v>
          </cell>
          <cell r="EM557" t="e">
            <v>#REF!</v>
          </cell>
          <cell r="EO557">
            <v>0</v>
          </cell>
          <cell r="EP557">
            <v>0</v>
          </cell>
          <cell r="EQ557">
            <v>0</v>
          </cell>
          <cell r="FA557">
            <v>1</v>
          </cell>
          <cell r="FB557">
            <v>0</v>
          </cell>
          <cell r="FD557">
            <v>0</v>
          </cell>
          <cell r="FE557">
            <v>0</v>
          </cell>
          <cell r="FF557">
            <v>0</v>
          </cell>
          <cell r="FG557">
            <v>0</v>
          </cell>
          <cell r="FH557">
            <v>0</v>
          </cell>
          <cell r="FI557">
            <v>0</v>
          </cell>
          <cell r="FJ557">
            <v>0</v>
          </cell>
          <cell r="FK557">
            <v>0</v>
          </cell>
          <cell r="FL557">
            <v>0</v>
          </cell>
          <cell r="FO557">
            <v>0</v>
          </cell>
          <cell r="FQ557">
            <v>0</v>
          </cell>
          <cell r="FR557">
            <v>0</v>
          </cell>
          <cell r="FS557">
            <v>0</v>
          </cell>
          <cell r="FT557">
            <v>0</v>
          </cell>
          <cell r="FU557">
            <v>0</v>
          </cell>
          <cell r="FV557">
            <v>0</v>
          </cell>
          <cell r="FW557">
            <v>0</v>
          </cell>
          <cell r="FX557" t="e">
            <v>#REF!</v>
          </cell>
          <cell r="FZ557">
            <v>0</v>
          </cell>
          <cell r="GB557">
            <v>1</v>
          </cell>
          <cell r="GC557">
            <v>0</v>
          </cell>
          <cell r="GD557">
            <v>0</v>
          </cell>
          <cell r="GE557">
            <v>0</v>
          </cell>
          <cell r="GF557">
            <v>1</v>
          </cell>
          <cell r="GG557" t="e">
            <v>#REF!</v>
          </cell>
          <cell r="GH557" t="e">
            <v>#REF!</v>
          </cell>
          <cell r="GI557">
            <v>0</v>
          </cell>
          <cell r="GJ557">
            <v>0</v>
          </cell>
          <cell r="GK557">
            <v>0</v>
          </cell>
          <cell r="GL557">
            <v>0</v>
          </cell>
          <cell r="GM557" t="e">
            <v>#REF!</v>
          </cell>
          <cell r="GN557">
            <v>0</v>
          </cell>
          <cell r="GO557">
            <v>0</v>
          </cell>
          <cell r="GP557">
            <v>0</v>
          </cell>
        </row>
        <row r="558">
          <cell r="Y558" t="str">
            <v>二次</v>
          </cell>
          <cell r="Z558" t="str">
            <v>一般</v>
          </cell>
          <cell r="AA558" t="str">
            <v>一般</v>
          </cell>
          <cell r="AK558" t="e">
            <v>#REF!</v>
          </cell>
          <cell r="BI558">
            <v>2</v>
          </cell>
          <cell r="BT558">
            <v>0.25</v>
          </cell>
          <cell r="DZ558">
            <v>0</v>
          </cell>
          <cell r="EA558">
            <v>0</v>
          </cell>
          <cell r="EB558">
            <v>0</v>
          </cell>
          <cell r="EC558">
            <v>0</v>
          </cell>
          <cell r="ED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1</v>
          </cell>
          <cell r="EJ558">
            <v>0</v>
          </cell>
          <cell r="EK558" t="e">
            <v>#REF!</v>
          </cell>
          <cell r="EL558" t="e">
            <v>#REF!</v>
          </cell>
          <cell r="EM558" t="e">
            <v>#REF!</v>
          </cell>
          <cell r="EO558">
            <v>0</v>
          </cell>
          <cell r="EP558">
            <v>0</v>
          </cell>
          <cell r="EQ558">
            <v>0</v>
          </cell>
          <cell r="FA558">
            <v>0</v>
          </cell>
          <cell r="FB558">
            <v>0</v>
          </cell>
          <cell r="FD558">
            <v>0</v>
          </cell>
          <cell r="FE558">
            <v>1</v>
          </cell>
          <cell r="FF558">
            <v>1</v>
          </cell>
          <cell r="FG558">
            <v>0</v>
          </cell>
          <cell r="FH558">
            <v>1</v>
          </cell>
          <cell r="FI558">
            <v>1</v>
          </cell>
          <cell r="FJ558">
            <v>0</v>
          </cell>
          <cell r="FK558">
            <v>0</v>
          </cell>
          <cell r="FL558">
            <v>0</v>
          </cell>
          <cell r="FO558">
            <v>0</v>
          </cell>
          <cell r="FQ558">
            <v>0</v>
          </cell>
          <cell r="FR558">
            <v>0</v>
          </cell>
          <cell r="FS558">
            <v>0</v>
          </cell>
          <cell r="FT558">
            <v>0</v>
          </cell>
          <cell r="FU558">
            <v>0</v>
          </cell>
          <cell r="FV558">
            <v>0</v>
          </cell>
          <cell r="FW558">
            <v>0</v>
          </cell>
          <cell r="FX558" t="e">
            <v>#REF!</v>
          </cell>
          <cell r="FZ558">
            <v>1</v>
          </cell>
          <cell r="GB558">
            <v>1</v>
          </cell>
          <cell r="GC558">
            <v>0</v>
          </cell>
          <cell r="GD558">
            <v>0</v>
          </cell>
          <cell r="GE558">
            <v>0</v>
          </cell>
          <cell r="GF558">
            <v>1</v>
          </cell>
          <cell r="GG558" t="e">
            <v>#REF!</v>
          </cell>
          <cell r="GH558" t="e">
            <v>#REF!</v>
          </cell>
          <cell r="GI558">
            <v>0</v>
          </cell>
          <cell r="GJ558">
            <v>0</v>
          </cell>
          <cell r="GK558">
            <v>0</v>
          </cell>
          <cell r="GL558">
            <v>0</v>
          </cell>
          <cell r="GM558" t="e">
            <v>#REF!</v>
          </cell>
          <cell r="GN558">
            <v>0</v>
          </cell>
          <cell r="GO558">
            <v>0</v>
          </cell>
          <cell r="GP558">
            <v>0</v>
          </cell>
        </row>
        <row r="559">
          <cell r="Y559" t="str">
            <v>二次</v>
          </cell>
          <cell r="Z559" t="str">
            <v>一般</v>
          </cell>
          <cell r="AA559" t="str">
            <v>一般</v>
          </cell>
          <cell r="AK559" t="e">
            <v>#REF!</v>
          </cell>
          <cell r="BI559">
            <v>1</v>
          </cell>
          <cell r="BT559">
            <v>0.25</v>
          </cell>
          <cell r="DZ559">
            <v>1</v>
          </cell>
          <cell r="EA559">
            <v>0</v>
          </cell>
          <cell r="EB559">
            <v>1</v>
          </cell>
          <cell r="EC559">
            <v>0</v>
          </cell>
          <cell r="ED559">
            <v>0</v>
          </cell>
          <cell r="EF559">
            <v>0</v>
          </cell>
          <cell r="EG559">
            <v>1</v>
          </cell>
          <cell r="EH559">
            <v>0</v>
          </cell>
          <cell r="EI559">
            <v>0</v>
          </cell>
          <cell r="EJ559">
            <v>0</v>
          </cell>
          <cell r="EK559" t="e">
            <v>#REF!</v>
          </cell>
          <cell r="EL559" t="e">
            <v>#REF!</v>
          </cell>
          <cell r="EM559" t="e">
            <v>#REF!</v>
          </cell>
          <cell r="EO559">
            <v>0</v>
          </cell>
          <cell r="EP559">
            <v>0</v>
          </cell>
          <cell r="EQ559">
            <v>0</v>
          </cell>
          <cell r="FA559">
            <v>1</v>
          </cell>
          <cell r="FB559">
            <v>0</v>
          </cell>
          <cell r="FD559">
            <v>0</v>
          </cell>
          <cell r="FE559">
            <v>0</v>
          </cell>
          <cell r="FF559">
            <v>0</v>
          </cell>
          <cell r="FG559">
            <v>0</v>
          </cell>
          <cell r="FH559">
            <v>1</v>
          </cell>
          <cell r="FI559">
            <v>0</v>
          </cell>
          <cell r="FJ559">
            <v>0</v>
          </cell>
          <cell r="FK559">
            <v>0</v>
          </cell>
          <cell r="FL559">
            <v>0</v>
          </cell>
          <cell r="FO559">
            <v>0</v>
          </cell>
          <cell r="FQ559">
            <v>0</v>
          </cell>
          <cell r="FR559">
            <v>0</v>
          </cell>
          <cell r="FS559">
            <v>0</v>
          </cell>
          <cell r="FT559">
            <v>0</v>
          </cell>
          <cell r="FU559">
            <v>0</v>
          </cell>
          <cell r="FV559">
            <v>0</v>
          </cell>
          <cell r="FW559">
            <v>0</v>
          </cell>
          <cell r="FX559" t="e">
            <v>#REF!</v>
          </cell>
          <cell r="FZ559">
            <v>1</v>
          </cell>
          <cell r="GB559">
            <v>1</v>
          </cell>
          <cell r="GC559">
            <v>0</v>
          </cell>
          <cell r="GD559">
            <v>0</v>
          </cell>
          <cell r="GE559">
            <v>0</v>
          </cell>
          <cell r="GF559">
            <v>1</v>
          </cell>
          <cell r="GG559" t="e">
            <v>#REF!</v>
          </cell>
          <cell r="GH559" t="e">
            <v>#REF!</v>
          </cell>
          <cell r="GI559">
            <v>0</v>
          </cell>
          <cell r="GJ559">
            <v>0</v>
          </cell>
          <cell r="GK559">
            <v>0</v>
          </cell>
          <cell r="GL559">
            <v>0</v>
          </cell>
          <cell r="GM559" t="e">
            <v>#REF!</v>
          </cell>
          <cell r="GN559">
            <v>0</v>
          </cell>
          <cell r="GO559">
            <v>0</v>
          </cell>
          <cell r="GP559">
            <v>0</v>
          </cell>
        </row>
        <row r="560">
          <cell r="Y560" t="str">
            <v>一次</v>
          </cell>
          <cell r="Z560" t="str">
            <v>一般</v>
          </cell>
          <cell r="AA560" t="str">
            <v>一般</v>
          </cell>
          <cell r="AK560" t="e">
            <v>#REF!</v>
          </cell>
          <cell r="BI560">
            <v>2</v>
          </cell>
          <cell r="BT560">
            <v>0</v>
          </cell>
          <cell r="DZ560">
            <v>0</v>
          </cell>
          <cell r="EA560">
            <v>0</v>
          </cell>
          <cell r="EB560">
            <v>0</v>
          </cell>
          <cell r="EC560">
            <v>0</v>
          </cell>
          <cell r="ED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 t="e">
            <v>#REF!</v>
          </cell>
          <cell r="EL560" t="e">
            <v>#REF!</v>
          </cell>
          <cell r="EM560" t="e">
            <v>#REF!</v>
          </cell>
          <cell r="EO560">
            <v>0</v>
          </cell>
          <cell r="EP560">
            <v>0</v>
          </cell>
          <cell r="EQ560">
            <v>0</v>
          </cell>
          <cell r="FA560">
            <v>0</v>
          </cell>
          <cell r="FB560">
            <v>0</v>
          </cell>
          <cell r="FD560">
            <v>0</v>
          </cell>
          <cell r="FE560">
            <v>0</v>
          </cell>
          <cell r="FF560">
            <v>1</v>
          </cell>
          <cell r="FG560">
            <v>0</v>
          </cell>
          <cell r="FH560">
            <v>0</v>
          </cell>
          <cell r="FI560">
            <v>0</v>
          </cell>
          <cell r="FJ560">
            <v>0</v>
          </cell>
          <cell r="FK560">
            <v>0</v>
          </cell>
          <cell r="FL560">
            <v>0</v>
          </cell>
          <cell r="FO560">
            <v>0</v>
          </cell>
          <cell r="FQ560">
            <v>0</v>
          </cell>
          <cell r="FR560">
            <v>0</v>
          </cell>
          <cell r="FS560">
            <v>0</v>
          </cell>
          <cell r="FT560">
            <v>0</v>
          </cell>
          <cell r="FU560">
            <v>0</v>
          </cell>
          <cell r="FV560">
            <v>0</v>
          </cell>
          <cell r="FW560">
            <v>0</v>
          </cell>
          <cell r="FX560" t="e">
            <v>#REF!</v>
          </cell>
          <cell r="FZ560">
            <v>0</v>
          </cell>
          <cell r="GB560">
            <v>1</v>
          </cell>
          <cell r="GC560">
            <v>0</v>
          </cell>
          <cell r="GD560">
            <v>0</v>
          </cell>
          <cell r="GE560">
            <v>0</v>
          </cell>
          <cell r="GF560">
            <v>0</v>
          </cell>
          <cell r="GG560" t="e">
            <v>#REF!</v>
          </cell>
          <cell r="GH560" t="e">
            <v>#REF!</v>
          </cell>
          <cell r="GI560">
            <v>0</v>
          </cell>
          <cell r="GJ560">
            <v>0</v>
          </cell>
          <cell r="GK560">
            <v>0</v>
          </cell>
          <cell r="GL560">
            <v>0</v>
          </cell>
          <cell r="GM560" t="e">
            <v>#REF!</v>
          </cell>
          <cell r="GN560">
            <v>0</v>
          </cell>
          <cell r="GO560">
            <v>0</v>
          </cell>
          <cell r="GP560">
            <v>0</v>
          </cell>
        </row>
        <row r="561">
          <cell r="Y561" t="str">
            <v>二次</v>
          </cell>
          <cell r="Z561" t="str">
            <v>一般</v>
          </cell>
          <cell r="AA561" t="str">
            <v>一般</v>
          </cell>
          <cell r="AK561" t="e">
            <v>#REF!</v>
          </cell>
          <cell r="BI561">
            <v>2</v>
          </cell>
          <cell r="BT561">
            <v>0.24</v>
          </cell>
          <cell r="DZ561">
            <v>1</v>
          </cell>
          <cell r="EA561">
            <v>0</v>
          </cell>
          <cell r="EB561">
            <v>1</v>
          </cell>
          <cell r="EC561">
            <v>0</v>
          </cell>
          <cell r="ED561">
            <v>0</v>
          </cell>
          <cell r="EF561">
            <v>0</v>
          </cell>
          <cell r="EG561">
            <v>1</v>
          </cell>
          <cell r="EH561">
            <v>0</v>
          </cell>
          <cell r="EI561">
            <v>0</v>
          </cell>
          <cell r="EJ561">
            <v>0</v>
          </cell>
          <cell r="EK561" t="e">
            <v>#REF!</v>
          </cell>
          <cell r="EL561" t="e">
            <v>#REF!</v>
          </cell>
          <cell r="EM561" t="e">
            <v>#REF!</v>
          </cell>
          <cell r="EO561">
            <v>0</v>
          </cell>
          <cell r="EP561">
            <v>0</v>
          </cell>
          <cell r="EQ561">
            <v>0</v>
          </cell>
          <cell r="FA561">
            <v>1</v>
          </cell>
          <cell r="FB561">
            <v>0</v>
          </cell>
          <cell r="FD561">
            <v>0</v>
          </cell>
          <cell r="FE561">
            <v>0</v>
          </cell>
          <cell r="FF561">
            <v>0</v>
          </cell>
          <cell r="FG561">
            <v>0</v>
          </cell>
          <cell r="FH561">
            <v>1</v>
          </cell>
          <cell r="FI561">
            <v>0</v>
          </cell>
          <cell r="FJ561">
            <v>1</v>
          </cell>
          <cell r="FK561">
            <v>0</v>
          </cell>
          <cell r="FL561">
            <v>0</v>
          </cell>
          <cell r="FO561">
            <v>0</v>
          </cell>
          <cell r="FQ561">
            <v>1</v>
          </cell>
          <cell r="FR561">
            <v>0</v>
          </cell>
          <cell r="FS561">
            <v>0</v>
          </cell>
          <cell r="FT561">
            <v>0</v>
          </cell>
          <cell r="FU561">
            <v>0</v>
          </cell>
          <cell r="FV561">
            <v>0</v>
          </cell>
          <cell r="FW561">
            <v>0</v>
          </cell>
          <cell r="FX561" t="e">
            <v>#REF!</v>
          </cell>
          <cell r="FZ561">
            <v>1</v>
          </cell>
          <cell r="GB561">
            <v>1</v>
          </cell>
          <cell r="GC561">
            <v>0</v>
          </cell>
          <cell r="GD561">
            <v>0</v>
          </cell>
          <cell r="GE561">
            <v>0</v>
          </cell>
          <cell r="GF561">
            <v>1</v>
          </cell>
          <cell r="GG561" t="e">
            <v>#REF!</v>
          </cell>
          <cell r="GH561" t="e">
            <v>#REF!</v>
          </cell>
          <cell r="GI561">
            <v>0</v>
          </cell>
          <cell r="GJ561">
            <v>0</v>
          </cell>
          <cell r="GK561">
            <v>0</v>
          </cell>
          <cell r="GL561">
            <v>0</v>
          </cell>
          <cell r="GM561" t="e">
            <v>#REF!</v>
          </cell>
          <cell r="GN561">
            <v>0</v>
          </cell>
          <cell r="GO561">
            <v>0</v>
          </cell>
          <cell r="GP561">
            <v>0</v>
          </cell>
        </row>
        <row r="562">
          <cell r="Y562" t="str">
            <v>二次</v>
          </cell>
          <cell r="Z562" t="str">
            <v>一般</v>
          </cell>
          <cell r="AA562" t="str">
            <v>一般</v>
          </cell>
          <cell r="AK562" t="e">
            <v>#REF!</v>
          </cell>
          <cell r="BI562">
            <v>3</v>
          </cell>
          <cell r="BT562">
            <v>0.19</v>
          </cell>
          <cell r="DZ562">
            <v>1</v>
          </cell>
          <cell r="EA562">
            <v>0</v>
          </cell>
          <cell r="EB562">
            <v>1</v>
          </cell>
          <cell r="EC562">
            <v>0</v>
          </cell>
          <cell r="ED562">
            <v>1</v>
          </cell>
          <cell r="EF562">
            <v>1</v>
          </cell>
          <cell r="EG562">
            <v>1</v>
          </cell>
          <cell r="EH562">
            <v>0</v>
          </cell>
          <cell r="EI562">
            <v>0</v>
          </cell>
          <cell r="EJ562">
            <v>0</v>
          </cell>
          <cell r="EK562" t="e">
            <v>#REF!</v>
          </cell>
          <cell r="EL562" t="e">
            <v>#REF!</v>
          </cell>
          <cell r="EM562" t="e">
            <v>#REF!</v>
          </cell>
          <cell r="EO562">
            <v>0</v>
          </cell>
          <cell r="EP562">
            <v>0</v>
          </cell>
          <cell r="EQ562">
            <v>0</v>
          </cell>
          <cell r="FA562">
            <v>1</v>
          </cell>
          <cell r="FB562">
            <v>0</v>
          </cell>
          <cell r="FD562">
            <v>0</v>
          </cell>
          <cell r="FE562">
            <v>0</v>
          </cell>
          <cell r="FF562">
            <v>0</v>
          </cell>
          <cell r="FG562">
            <v>0</v>
          </cell>
          <cell r="FH562">
            <v>1</v>
          </cell>
          <cell r="FI562">
            <v>0</v>
          </cell>
          <cell r="FJ562">
            <v>1</v>
          </cell>
          <cell r="FK562">
            <v>0</v>
          </cell>
          <cell r="FL562">
            <v>0</v>
          </cell>
          <cell r="FO562">
            <v>0</v>
          </cell>
          <cell r="FQ562">
            <v>0</v>
          </cell>
          <cell r="FR562">
            <v>0</v>
          </cell>
          <cell r="FS562">
            <v>0</v>
          </cell>
          <cell r="FT562">
            <v>0</v>
          </cell>
          <cell r="FU562">
            <v>0</v>
          </cell>
          <cell r="FV562">
            <v>0</v>
          </cell>
          <cell r="FW562">
            <v>0</v>
          </cell>
          <cell r="FX562" t="e">
            <v>#REF!</v>
          </cell>
          <cell r="FZ562">
            <v>0</v>
          </cell>
          <cell r="GB562">
            <v>0</v>
          </cell>
          <cell r="GC562">
            <v>0</v>
          </cell>
          <cell r="GD562">
            <v>0</v>
          </cell>
          <cell r="GE562">
            <v>0</v>
          </cell>
          <cell r="GF562">
            <v>0</v>
          </cell>
          <cell r="GG562" t="e">
            <v>#REF!</v>
          </cell>
          <cell r="GH562" t="e">
            <v>#REF!</v>
          </cell>
          <cell r="GI562">
            <v>0</v>
          </cell>
          <cell r="GJ562">
            <v>0</v>
          </cell>
          <cell r="GK562">
            <v>0</v>
          </cell>
          <cell r="GL562">
            <v>0</v>
          </cell>
          <cell r="GM562" t="e">
            <v>#REF!</v>
          </cell>
          <cell r="GN562">
            <v>0</v>
          </cell>
          <cell r="GO562">
            <v>0</v>
          </cell>
          <cell r="GP562">
            <v>0</v>
          </cell>
        </row>
        <row r="563">
          <cell r="Y563" t="str">
            <v>耐震</v>
          </cell>
          <cell r="Z563" t="str">
            <v>一般</v>
          </cell>
          <cell r="AA563" t="str">
            <v>一般</v>
          </cell>
          <cell r="AK563" t="e">
            <v>#REF!</v>
          </cell>
          <cell r="BT563">
            <v>0</v>
          </cell>
          <cell r="DZ563">
            <v>0</v>
          </cell>
          <cell r="EA563">
            <v>0</v>
          </cell>
          <cell r="EB563">
            <v>0</v>
          </cell>
          <cell r="EC563">
            <v>0</v>
          </cell>
          <cell r="ED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 t="e">
            <v>#REF!</v>
          </cell>
          <cell r="EL563" t="e">
            <v>#REF!</v>
          </cell>
          <cell r="EM563" t="e">
            <v>#REF!</v>
          </cell>
          <cell r="EO563">
            <v>0</v>
          </cell>
          <cell r="EP563">
            <v>0</v>
          </cell>
          <cell r="EQ563">
            <v>0</v>
          </cell>
          <cell r="FA563">
            <v>0</v>
          </cell>
          <cell r="FB563">
            <v>0</v>
          </cell>
          <cell r="FD563">
            <v>0</v>
          </cell>
          <cell r="FE563">
            <v>0</v>
          </cell>
          <cell r="FF563">
            <v>0</v>
          </cell>
          <cell r="FG563">
            <v>0</v>
          </cell>
          <cell r="FH563">
            <v>0</v>
          </cell>
          <cell r="FI563">
            <v>0</v>
          </cell>
          <cell r="FJ563">
            <v>0</v>
          </cell>
          <cell r="FK563">
            <v>0</v>
          </cell>
          <cell r="FL563">
            <v>0</v>
          </cell>
          <cell r="FO563">
            <v>0</v>
          </cell>
          <cell r="FQ563">
            <v>0</v>
          </cell>
          <cell r="FR563">
            <v>0</v>
          </cell>
          <cell r="FS563">
            <v>0</v>
          </cell>
          <cell r="FT563">
            <v>0</v>
          </cell>
          <cell r="FU563">
            <v>1</v>
          </cell>
          <cell r="FV563">
            <v>0</v>
          </cell>
          <cell r="FW563">
            <v>0</v>
          </cell>
          <cell r="FX563" t="e">
            <v>#REF!</v>
          </cell>
          <cell r="FZ563">
            <v>0</v>
          </cell>
          <cell r="GB563">
            <v>0</v>
          </cell>
          <cell r="GC563">
            <v>0</v>
          </cell>
          <cell r="GD563">
            <v>0</v>
          </cell>
          <cell r="GE563">
            <v>0</v>
          </cell>
          <cell r="GF563">
            <v>0</v>
          </cell>
          <cell r="GG563" t="e">
            <v>#REF!</v>
          </cell>
          <cell r="GH563" t="e">
            <v>#REF!</v>
          </cell>
          <cell r="GI563">
            <v>0</v>
          </cell>
          <cell r="GJ563">
            <v>0</v>
          </cell>
          <cell r="GK563">
            <v>0</v>
          </cell>
          <cell r="GL563">
            <v>0</v>
          </cell>
          <cell r="GM563" t="e">
            <v>#REF!</v>
          </cell>
          <cell r="GN563">
            <v>0</v>
          </cell>
          <cell r="GO563">
            <v>0</v>
          </cell>
          <cell r="GP563">
            <v>0</v>
          </cell>
        </row>
        <row r="564">
          <cell r="Y564" t="str">
            <v>沿環従来</v>
          </cell>
          <cell r="Z564" t="str">
            <v>一般</v>
          </cell>
          <cell r="AA564" t="str">
            <v>一般</v>
          </cell>
          <cell r="AK564" t="e">
            <v>#REF!</v>
          </cell>
          <cell r="BT564">
            <v>0</v>
          </cell>
          <cell r="DZ564">
            <v>0</v>
          </cell>
          <cell r="EA564">
            <v>0</v>
          </cell>
          <cell r="EB564">
            <v>0</v>
          </cell>
          <cell r="EC564">
            <v>0</v>
          </cell>
          <cell r="ED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 t="e">
            <v>#REF!</v>
          </cell>
          <cell r="EL564" t="e">
            <v>#REF!</v>
          </cell>
          <cell r="EM564" t="e">
            <v>#REF!</v>
          </cell>
          <cell r="EO564">
            <v>0</v>
          </cell>
          <cell r="EP564">
            <v>0</v>
          </cell>
          <cell r="EQ564">
            <v>0</v>
          </cell>
          <cell r="FA564">
            <v>0</v>
          </cell>
          <cell r="FB564">
            <v>0</v>
          </cell>
          <cell r="FD564">
            <v>0</v>
          </cell>
          <cell r="FE564">
            <v>0</v>
          </cell>
          <cell r="FF564">
            <v>0</v>
          </cell>
          <cell r="FG564">
            <v>0</v>
          </cell>
          <cell r="FH564">
            <v>0</v>
          </cell>
          <cell r="FI564">
            <v>0</v>
          </cell>
          <cell r="FJ564">
            <v>0</v>
          </cell>
          <cell r="FK564">
            <v>0</v>
          </cell>
          <cell r="FL564">
            <v>0</v>
          </cell>
          <cell r="FO564">
            <v>0</v>
          </cell>
          <cell r="FQ564">
            <v>0</v>
          </cell>
          <cell r="FR564">
            <v>0</v>
          </cell>
          <cell r="FS564">
            <v>0</v>
          </cell>
          <cell r="FT564">
            <v>0</v>
          </cell>
          <cell r="FU564">
            <v>0</v>
          </cell>
          <cell r="FV564">
            <v>0</v>
          </cell>
          <cell r="FW564">
            <v>0</v>
          </cell>
          <cell r="FX564" t="e">
            <v>#REF!</v>
          </cell>
          <cell r="FZ564">
            <v>0</v>
          </cell>
          <cell r="GB564">
            <v>0</v>
          </cell>
          <cell r="GC564">
            <v>0</v>
          </cell>
          <cell r="GD564">
            <v>0</v>
          </cell>
          <cell r="GE564">
            <v>0</v>
          </cell>
          <cell r="GF564">
            <v>0</v>
          </cell>
          <cell r="GG564" t="e">
            <v>#REF!</v>
          </cell>
          <cell r="GH564" t="e">
            <v>#REF!</v>
          </cell>
          <cell r="GI564">
            <v>0</v>
          </cell>
          <cell r="GJ564">
            <v>0</v>
          </cell>
          <cell r="GK564">
            <v>0</v>
          </cell>
          <cell r="GL564">
            <v>0</v>
          </cell>
          <cell r="GM564" t="e">
            <v>#REF!</v>
          </cell>
          <cell r="GN564">
            <v>0</v>
          </cell>
          <cell r="GO564">
            <v>0</v>
          </cell>
          <cell r="GP564">
            <v>0</v>
          </cell>
        </row>
        <row r="565">
          <cell r="Y565" t="str">
            <v>沿環従来</v>
          </cell>
          <cell r="Z565" t="str">
            <v>一般</v>
          </cell>
          <cell r="AA565" t="str">
            <v>一般</v>
          </cell>
          <cell r="AK565" t="e">
            <v>#REF!</v>
          </cell>
          <cell r="BT565">
            <v>0</v>
          </cell>
          <cell r="DZ565">
            <v>0</v>
          </cell>
          <cell r="EA565">
            <v>0</v>
          </cell>
          <cell r="EB565">
            <v>0</v>
          </cell>
          <cell r="EC565">
            <v>0</v>
          </cell>
          <cell r="ED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 t="e">
            <v>#REF!</v>
          </cell>
          <cell r="EL565" t="e">
            <v>#REF!</v>
          </cell>
          <cell r="EM565" t="e">
            <v>#REF!</v>
          </cell>
          <cell r="EO565">
            <v>0</v>
          </cell>
          <cell r="EP565">
            <v>0</v>
          </cell>
          <cell r="EQ565">
            <v>0</v>
          </cell>
          <cell r="FA565">
            <v>0</v>
          </cell>
          <cell r="FB565">
            <v>0</v>
          </cell>
          <cell r="FD565">
            <v>0</v>
          </cell>
          <cell r="FE565">
            <v>0</v>
          </cell>
          <cell r="FF565">
            <v>0</v>
          </cell>
          <cell r="FG565">
            <v>0</v>
          </cell>
          <cell r="FH565">
            <v>0</v>
          </cell>
          <cell r="FI565">
            <v>0</v>
          </cell>
          <cell r="FJ565">
            <v>0</v>
          </cell>
          <cell r="FK565">
            <v>0</v>
          </cell>
          <cell r="FL565">
            <v>0</v>
          </cell>
          <cell r="FO565">
            <v>0</v>
          </cell>
          <cell r="FQ565">
            <v>0</v>
          </cell>
          <cell r="FR565">
            <v>0</v>
          </cell>
          <cell r="FS565">
            <v>0</v>
          </cell>
          <cell r="FT565">
            <v>0</v>
          </cell>
          <cell r="FU565">
            <v>0</v>
          </cell>
          <cell r="FV565">
            <v>0</v>
          </cell>
          <cell r="FW565">
            <v>0</v>
          </cell>
          <cell r="FX565" t="e">
            <v>#REF!</v>
          </cell>
          <cell r="FZ565">
            <v>0</v>
          </cell>
          <cell r="GB565">
            <v>0</v>
          </cell>
          <cell r="GC565">
            <v>0</v>
          </cell>
          <cell r="GD565">
            <v>0</v>
          </cell>
          <cell r="GE565">
            <v>0</v>
          </cell>
          <cell r="GF565">
            <v>0</v>
          </cell>
          <cell r="GG565" t="e">
            <v>#REF!</v>
          </cell>
          <cell r="GH565" t="e">
            <v>#REF!</v>
          </cell>
          <cell r="GI565">
            <v>0</v>
          </cell>
          <cell r="GJ565">
            <v>0</v>
          </cell>
          <cell r="GK565">
            <v>0</v>
          </cell>
          <cell r="GL565">
            <v>0</v>
          </cell>
          <cell r="GM565" t="e">
            <v>#REF!</v>
          </cell>
          <cell r="GN565">
            <v>0</v>
          </cell>
          <cell r="GO565">
            <v>0</v>
          </cell>
          <cell r="GP565">
            <v>0</v>
          </cell>
        </row>
        <row r="566">
          <cell r="Y566" t="str">
            <v>A'</v>
          </cell>
          <cell r="Z566" t="str">
            <v>高規格</v>
          </cell>
          <cell r="AA566" t="str">
            <v>一般</v>
          </cell>
          <cell r="AK566" t="e">
            <v>#REF!</v>
          </cell>
          <cell r="BI566">
            <v>2</v>
          </cell>
          <cell r="BT566">
            <v>0.24</v>
          </cell>
          <cell r="DZ566">
            <v>0</v>
          </cell>
          <cell r="EA566">
            <v>0</v>
          </cell>
          <cell r="EB566">
            <v>0</v>
          </cell>
          <cell r="EC566">
            <v>0</v>
          </cell>
          <cell r="ED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 t="e">
            <v>#REF!</v>
          </cell>
          <cell r="EL566" t="e">
            <v>#REF!</v>
          </cell>
          <cell r="EM566" t="e">
            <v>#REF!</v>
          </cell>
          <cell r="EO566">
            <v>0</v>
          </cell>
          <cell r="EP566">
            <v>1</v>
          </cell>
          <cell r="EQ566">
            <v>0</v>
          </cell>
          <cell r="FA566">
            <v>0</v>
          </cell>
          <cell r="FB566">
            <v>0</v>
          </cell>
          <cell r="FD566">
            <v>0</v>
          </cell>
          <cell r="FE566">
            <v>1</v>
          </cell>
          <cell r="FF566">
            <v>0</v>
          </cell>
          <cell r="FG566">
            <v>0</v>
          </cell>
          <cell r="FH566">
            <v>0</v>
          </cell>
          <cell r="FI566">
            <v>0</v>
          </cell>
          <cell r="FJ566">
            <v>0</v>
          </cell>
          <cell r="FK566">
            <v>0</v>
          </cell>
          <cell r="FL566">
            <v>0</v>
          </cell>
          <cell r="FO566">
            <v>0</v>
          </cell>
          <cell r="FQ566">
            <v>0</v>
          </cell>
          <cell r="FR566">
            <v>0</v>
          </cell>
          <cell r="FS566">
            <v>0</v>
          </cell>
          <cell r="FT566">
            <v>0</v>
          </cell>
          <cell r="FU566">
            <v>0</v>
          </cell>
          <cell r="FV566">
            <v>0</v>
          </cell>
          <cell r="FW566">
            <v>0</v>
          </cell>
          <cell r="FX566" t="e">
            <v>#REF!</v>
          </cell>
          <cell r="FZ566">
            <v>0</v>
          </cell>
          <cell r="GB566">
            <v>1</v>
          </cell>
          <cell r="GC566">
            <v>0</v>
          </cell>
          <cell r="GD566">
            <v>0</v>
          </cell>
          <cell r="GE566">
            <v>1</v>
          </cell>
          <cell r="GF566">
            <v>1</v>
          </cell>
          <cell r="GG566" t="e">
            <v>#REF!</v>
          </cell>
          <cell r="GH566" t="e">
            <v>#REF!</v>
          </cell>
          <cell r="GI566">
            <v>0</v>
          </cell>
          <cell r="GJ566">
            <v>0</v>
          </cell>
          <cell r="GK566">
            <v>0</v>
          </cell>
          <cell r="GL566">
            <v>0</v>
          </cell>
          <cell r="GM566" t="e">
            <v>#REF!</v>
          </cell>
          <cell r="GN566">
            <v>0</v>
          </cell>
          <cell r="GO566">
            <v>0</v>
          </cell>
          <cell r="GP566">
            <v>0</v>
          </cell>
        </row>
        <row r="567">
          <cell r="Y567" t="str">
            <v>地二</v>
          </cell>
          <cell r="Z567" t="str">
            <v>地高</v>
          </cell>
          <cell r="AA567" t="str">
            <v>地高</v>
          </cell>
          <cell r="AK567" t="e">
            <v>#REF!</v>
          </cell>
          <cell r="BI567">
            <v>2</v>
          </cell>
          <cell r="BT567">
            <v>0.19</v>
          </cell>
          <cell r="DZ567">
            <v>0</v>
          </cell>
          <cell r="EA567">
            <v>0</v>
          </cell>
          <cell r="EB567">
            <v>0</v>
          </cell>
          <cell r="EC567">
            <v>0</v>
          </cell>
          <cell r="ED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1</v>
          </cell>
          <cell r="EJ567">
            <v>0</v>
          </cell>
          <cell r="EK567" t="e">
            <v>#REF!</v>
          </cell>
          <cell r="EL567" t="e">
            <v>#REF!</v>
          </cell>
          <cell r="EM567" t="e">
            <v>#REF!</v>
          </cell>
          <cell r="EO567">
            <v>0</v>
          </cell>
          <cell r="EP567">
            <v>0</v>
          </cell>
          <cell r="EQ567">
            <v>0</v>
          </cell>
          <cell r="FA567">
            <v>0</v>
          </cell>
          <cell r="FB567">
            <v>0</v>
          </cell>
          <cell r="FD567">
            <v>0</v>
          </cell>
          <cell r="FE567">
            <v>1</v>
          </cell>
          <cell r="FF567">
            <v>0</v>
          </cell>
          <cell r="FG567">
            <v>0</v>
          </cell>
          <cell r="FH567">
            <v>2</v>
          </cell>
          <cell r="FI567">
            <v>0</v>
          </cell>
          <cell r="FJ567">
            <v>0</v>
          </cell>
          <cell r="FK567">
            <v>0</v>
          </cell>
          <cell r="FL567">
            <v>0</v>
          </cell>
          <cell r="FO567">
            <v>0</v>
          </cell>
          <cell r="FQ567">
            <v>0</v>
          </cell>
          <cell r="FR567">
            <v>0</v>
          </cell>
          <cell r="FS567">
            <v>0</v>
          </cell>
          <cell r="FT567">
            <v>0</v>
          </cell>
          <cell r="FU567">
            <v>0</v>
          </cell>
          <cell r="FV567">
            <v>0</v>
          </cell>
          <cell r="FW567">
            <v>0</v>
          </cell>
          <cell r="FX567" t="e">
            <v>#REF!</v>
          </cell>
          <cell r="FZ567">
            <v>0</v>
          </cell>
          <cell r="GB567">
            <v>1</v>
          </cell>
          <cell r="GC567">
            <v>0</v>
          </cell>
          <cell r="GD567">
            <v>0</v>
          </cell>
          <cell r="GE567">
            <v>1</v>
          </cell>
          <cell r="GF567">
            <v>1</v>
          </cell>
          <cell r="GG567" t="e">
            <v>#REF!</v>
          </cell>
          <cell r="GH567" t="e">
            <v>#REF!</v>
          </cell>
          <cell r="GI567">
            <v>0</v>
          </cell>
          <cell r="GJ567">
            <v>0</v>
          </cell>
          <cell r="GK567">
            <v>0</v>
          </cell>
          <cell r="GL567">
            <v>0</v>
          </cell>
          <cell r="GM567" t="e">
            <v>#REF!</v>
          </cell>
          <cell r="GN567">
            <v>0</v>
          </cell>
          <cell r="GO567">
            <v>0</v>
          </cell>
          <cell r="GP567">
            <v>0</v>
          </cell>
        </row>
        <row r="568">
          <cell r="Y568" t="str">
            <v>地二</v>
          </cell>
          <cell r="Z568" t="str">
            <v>地高</v>
          </cell>
          <cell r="AA568" t="str">
            <v>地高</v>
          </cell>
          <cell r="AK568" t="e">
            <v>#REF!</v>
          </cell>
          <cell r="BI568">
            <v>2</v>
          </cell>
          <cell r="BT568">
            <v>0.19</v>
          </cell>
          <cell r="DZ568">
            <v>0</v>
          </cell>
          <cell r="EA568">
            <v>0</v>
          </cell>
          <cell r="EB568">
            <v>0</v>
          </cell>
          <cell r="EC568">
            <v>0</v>
          </cell>
          <cell r="ED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1</v>
          </cell>
          <cell r="EJ568">
            <v>0</v>
          </cell>
          <cell r="EK568" t="e">
            <v>#REF!</v>
          </cell>
          <cell r="EL568" t="e">
            <v>#REF!</v>
          </cell>
          <cell r="EM568" t="e">
            <v>#REF!</v>
          </cell>
          <cell r="EO568">
            <v>0</v>
          </cell>
          <cell r="EP568">
            <v>0</v>
          </cell>
          <cell r="EQ568">
            <v>0</v>
          </cell>
          <cell r="FA568">
            <v>0</v>
          </cell>
          <cell r="FB568">
            <v>0</v>
          </cell>
          <cell r="FD568">
            <v>0</v>
          </cell>
          <cell r="FE568">
            <v>0</v>
          </cell>
          <cell r="FF568">
            <v>0</v>
          </cell>
          <cell r="FG568">
            <v>0</v>
          </cell>
          <cell r="FH568">
            <v>2</v>
          </cell>
          <cell r="FI568">
            <v>0</v>
          </cell>
          <cell r="FJ568">
            <v>0</v>
          </cell>
          <cell r="FK568">
            <v>0</v>
          </cell>
          <cell r="FL568">
            <v>0</v>
          </cell>
          <cell r="FO568">
            <v>0</v>
          </cell>
          <cell r="FQ568">
            <v>0</v>
          </cell>
          <cell r="FR568">
            <v>0</v>
          </cell>
          <cell r="FS568">
            <v>0</v>
          </cell>
          <cell r="FT568">
            <v>0</v>
          </cell>
          <cell r="FU568">
            <v>0</v>
          </cell>
          <cell r="FV568">
            <v>0</v>
          </cell>
          <cell r="FW568">
            <v>0</v>
          </cell>
          <cell r="FX568" t="e">
            <v>#REF!</v>
          </cell>
          <cell r="FZ568">
            <v>0</v>
          </cell>
          <cell r="GB568">
            <v>1</v>
          </cell>
          <cell r="GC568">
            <v>0</v>
          </cell>
          <cell r="GD568">
            <v>0</v>
          </cell>
          <cell r="GE568">
            <v>1</v>
          </cell>
          <cell r="GF568">
            <v>1</v>
          </cell>
          <cell r="GG568" t="e">
            <v>#REF!</v>
          </cell>
          <cell r="GH568" t="e">
            <v>#REF!</v>
          </cell>
          <cell r="GI568">
            <v>0</v>
          </cell>
          <cell r="GJ568">
            <v>0</v>
          </cell>
          <cell r="GK568">
            <v>0</v>
          </cell>
          <cell r="GL568">
            <v>0</v>
          </cell>
          <cell r="GM568" t="e">
            <v>#REF!</v>
          </cell>
          <cell r="GN568">
            <v>0</v>
          </cell>
          <cell r="GO568">
            <v>0</v>
          </cell>
          <cell r="GP568">
            <v>0</v>
          </cell>
        </row>
        <row r="569">
          <cell r="Y569" t="str">
            <v>地二</v>
          </cell>
          <cell r="Z569" t="str">
            <v>地高</v>
          </cell>
          <cell r="AA569" t="str">
            <v>地高</v>
          </cell>
          <cell r="AK569" t="e">
            <v>#REF!</v>
          </cell>
          <cell r="BI569">
            <v>1</v>
          </cell>
          <cell r="BT569">
            <v>0.28999999999999998</v>
          </cell>
          <cell r="DZ569">
            <v>0</v>
          </cell>
          <cell r="EA569">
            <v>0</v>
          </cell>
          <cell r="EB569">
            <v>0</v>
          </cell>
          <cell r="EC569">
            <v>0</v>
          </cell>
          <cell r="ED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1</v>
          </cell>
          <cell r="EJ569">
            <v>0</v>
          </cell>
          <cell r="EK569" t="e">
            <v>#REF!</v>
          </cell>
          <cell r="EL569" t="e">
            <v>#REF!</v>
          </cell>
          <cell r="EM569" t="e">
            <v>#REF!</v>
          </cell>
          <cell r="EO569">
            <v>0</v>
          </cell>
          <cell r="EP569">
            <v>0</v>
          </cell>
          <cell r="EQ569">
            <v>0</v>
          </cell>
          <cell r="FA569">
            <v>0</v>
          </cell>
          <cell r="FB569">
            <v>0</v>
          </cell>
          <cell r="FD569">
            <v>0</v>
          </cell>
          <cell r="FE569">
            <v>1</v>
          </cell>
          <cell r="FF569">
            <v>0</v>
          </cell>
          <cell r="FG569">
            <v>0</v>
          </cell>
          <cell r="FH569">
            <v>2</v>
          </cell>
          <cell r="FI569">
            <v>0</v>
          </cell>
          <cell r="FJ569">
            <v>0</v>
          </cell>
          <cell r="FK569">
            <v>0</v>
          </cell>
          <cell r="FL569">
            <v>0</v>
          </cell>
          <cell r="FO569">
            <v>0</v>
          </cell>
          <cell r="FQ569">
            <v>0</v>
          </cell>
          <cell r="FR569">
            <v>0</v>
          </cell>
          <cell r="FS569">
            <v>0</v>
          </cell>
          <cell r="FT569">
            <v>0</v>
          </cell>
          <cell r="FU569">
            <v>0</v>
          </cell>
          <cell r="FV569">
            <v>0</v>
          </cell>
          <cell r="FW569">
            <v>0</v>
          </cell>
          <cell r="FX569" t="e">
            <v>#REF!</v>
          </cell>
          <cell r="FZ569">
            <v>0</v>
          </cell>
          <cell r="GB569">
            <v>1</v>
          </cell>
          <cell r="GC569">
            <v>0</v>
          </cell>
          <cell r="GD569">
            <v>0</v>
          </cell>
          <cell r="GE569">
            <v>1</v>
          </cell>
          <cell r="GF569">
            <v>1</v>
          </cell>
          <cell r="GG569" t="e">
            <v>#REF!</v>
          </cell>
          <cell r="GH569" t="e">
            <v>#REF!</v>
          </cell>
          <cell r="GI569">
            <v>0</v>
          </cell>
          <cell r="GJ569">
            <v>0</v>
          </cell>
          <cell r="GK569">
            <v>0</v>
          </cell>
          <cell r="GL569">
            <v>0</v>
          </cell>
          <cell r="GM569" t="e">
            <v>#REF!</v>
          </cell>
          <cell r="GN569">
            <v>0</v>
          </cell>
          <cell r="GO569">
            <v>0</v>
          </cell>
          <cell r="GP569">
            <v>0</v>
          </cell>
        </row>
        <row r="570">
          <cell r="Y570" t="str">
            <v>地二</v>
          </cell>
          <cell r="Z570" t="str">
            <v>地高</v>
          </cell>
          <cell r="AA570" t="str">
            <v>地高</v>
          </cell>
          <cell r="AK570" t="e">
            <v>#REF!</v>
          </cell>
          <cell r="BI570">
            <v>2</v>
          </cell>
          <cell r="BT570">
            <v>0</v>
          </cell>
          <cell r="DZ570">
            <v>0</v>
          </cell>
          <cell r="EA570">
            <v>0</v>
          </cell>
          <cell r="EB570">
            <v>0</v>
          </cell>
          <cell r="EC570">
            <v>0</v>
          </cell>
          <cell r="ED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 t="e">
            <v>#REF!</v>
          </cell>
          <cell r="EL570" t="e">
            <v>#REF!</v>
          </cell>
          <cell r="EM570" t="e">
            <v>#REF!</v>
          </cell>
          <cell r="EO570">
            <v>0</v>
          </cell>
          <cell r="EP570">
            <v>1</v>
          </cell>
          <cell r="EQ570">
            <v>0</v>
          </cell>
          <cell r="FA570">
            <v>0</v>
          </cell>
          <cell r="FB570">
            <v>0</v>
          </cell>
          <cell r="FD570">
            <v>0</v>
          </cell>
          <cell r="FE570">
            <v>1</v>
          </cell>
          <cell r="FF570">
            <v>0</v>
          </cell>
          <cell r="FG570">
            <v>0</v>
          </cell>
          <cell r="FH570">
            <v>2</v>
          </cell>
          <cell r="FI570">
            <v>0</v>
          </cell>
          <cell r="FJ570">
            <v>0</v>
          </cell>
          <cell r="FK570">
            <v>0</v>
          </cell>
          <cell r="FL570">
            <v>1</v>
          </cell>
          <cell r="FO570">
            <v>0</v>
          </cell>
          <cell r="FQ570">
            <v>0</v>
          </cell>
          <cell r="FR570">
            <v>0</v>
          </cell>
          <cell r="FS570">
            <v>0</v>
          </cell>
          <cell r="FT570">
            <v>0</v>
          </cell>
          <cell r="FU570">
            <v>0</v>
          </cell>
          <cell r="FV570">
            <v>0</v>
          </cell>
          <cell r="FW570">
            <v>0</v>
          </cell>
          <cell r="FX570" t="e">
            <v>#REF!</v>
          </cell>
          <cell r="FZ570">
            <v>0</v>
          </cell>
          <cell r="GB570">
            <v>1</v>
          </cell>
          <cell r="GC570">
            <v>0</v>
          </cell>
          <cell r="GD570">
            <v>0</v>
          </cell>
          <cell r="GE570">
            <v>0</v>
          </cell>
          <cell r="GF570">
            <v>0</v>
          </cell>
          <cell r="GG570" t="e">
            <v>#REF!</v>
          </cell>
          <cell r="GH570" t="e">
            <v>#REF!</v>
          </cell>
          <cell r="GI570">
            <v>0</v>
          </cell>
          <cell r="GJ570">
            <v>0</v>
          </cell>
          <cell r="GK570">
            <v>0</v>
          </cell>
          <cell r="GL570">
            <v>0</v>
          </cell>
          <cell r="GM570" t="e">
            <v>#REF!</v>
          </cell>
          <cell r="GN570">
            <v>0</v>
          </cell>
          <cell r="GO570">
            <v>0</v>
          </cell>
          <cell r="GP570">
            <v>0</v>
          </cell>
        </row>
        <row r="571">
          <cell r="Y571" t="str">
            <v>地二</v>
          </cell>
          <cell r="Z571" t="str">
            <v>地高</v>
          </cell>
          <cell r="AA571" t="str">
            <v>地高</v>
          </cell>
          <cell r="AK571" t="e">
            <v>#REF!</v>
          </cell>
          <cell r="BI571">
            <v>2</v>
          </cell>
          <cell r="BT571">
            <v>0</v>
          </cell>
          <cell r="DZ571">
            <v>0</v>
          </cell>
          <cell r="EA571">
            <v>0</v>
          </cell>
          <cell r="EB571">
            <v>0</v>
          </cell>
          <cell r="EC571">
            <v>0</v>
          </cell>
          <cell r="ED571">
            <v>0</v>
          </cell>
          <cell r="EF571">
            <v>0</v>
          </cell>
          <cell r="EG571">
            <v>0</v>
          </cell>
          <cell r="EH571">
            <v>0</v>
          </cell>
          <cell r="EI571">
            <v>0</v>
          </cell>
          <cell r="EJ571">
            <v>0</v>
          </cell>
          <cell r="EK571" t="e">
            <v>#REF!</v>
          </cell>
          <cell r="EL571" t="e">
            <v>#REF!</v>
          </cell>
          <cell r="EM571" t="e">
            <v>#REF!</v>
          </cell>
          <cell r="EO571">
            <v>0</v>
          </cell>
          <cell r="EP571">
            <v>1</v>
          </cell>
          <cell r="EQ571">
            <v>0</v>
          </cell>
          <cell r="FA571">
            <v>0</v>
          </cell>
          <cell r="FB571">
            <v>0</v>
          </cell>
          <cell r="FD571">
            <v>0</v>
          </cell>
          <cell r="FE571">
            <v>1</v>
          </cell>
          <cell r="FF571">
            <v>0</v>
          </cell>
          <cell r="FG571">
            <v>0</v>
          </cell>
          <cell r="FH571">
            <v>2</v>
          </cell>
          <cell r="FI571">
            <v>0</v>
          </cell>
          <cell r="FJ571">
            <v>0</v>
          </cell>
          <cell r="FK571">
            <v>0</v>
          </cell>
          <cell r="FL571">
            <v>0</v>
          </cell>
          <cell r="FO571">
            <v>0</v>
          </cell>
          <cell r="FQ571">
            <v>0</v>
          </cell>
          <cell r="FR571">
            <v>0</v>
          </cell>
          <cell r="FS571">
            <v>0</v>
          </cell>
          <cell r="FT571">
            <v>0</v>
          </cell>
          <cell r="FU571">
            <v>0</v>
          </cell>
          <cell r="FV571">
            <v>0</v>
          </cell>
          <cell r="FW571">
            <v>0</v>
          </cell>
          <cell r="FX571" t="e">
            <v>#REF!</v>
          </cell>
          <cell r="FZ571">
            <v>0</v>
          </cell>
          <cell r="GB571">
            <v>1</v>
          </cell>
          <cell r="GC571">
            <v>0</v>
          </cell>
          <cell r="GD571">
            <v>0</v>
          </cell>
          <cell r="GE571">
            <v>0</v>
          </cell>
          <cell r="GF571">
            <v>0</v>
          </cell>
          <cell r="GG571" t="e">
            <v>#REF!</v>
          </cell>
          <cell r="GH571" t="e">
            <v>#REF!</v>
          </cell>
          <cell r="GI571">
            <v>0</v>
          </cell>
          <cell r="GJ571">
            <v>0</v>
          </cell>
          <cell r="GK571">
            <v>0</v>
          </cell>
          <cell r="GL571">
            <v>0</v>
          </cell>
          <cell r="GM571" t="e">
            <v>#REF!</v>
          </cell>
          <cell r="GN571">
            <v>0</v>
          </cell>
          <cell r="GO571">
            <v>0</v>
          </cell>
          <cell r="GP571">
            <v>0</v>
          </cell>
        </row>
        <row r="572">
          <cell r="Y572" t="str">
            <v>地二</v>
          </cell>
          <cell r="Z572" t="str">
            <v>地高</v>
          </cell>
          <cell r="AA572" t="str">
            <v>地高</v>
          </cell>
          <cell r="AK572" t="e">
            <v>#REF!</v>
          </cell>
          <cell r="BI572">
            <v>1</v>
          </cell>
          <cell r="BT572">
            <v>0.08</v>
          </cell>
          <cell r="DZ572">
            <v>0</v>
          </cell>
          <cell r="EA572">
            <v>0</v>
          </cell>
          <cell r="EB572">
            <v>0</v>
          </cell>
          <cell r="EC572">
            <v>0</v>
          </cell>
          <cell r="ED572">
            <v>0</v>
          </cell>
          <cell r="EF572">
            <v>0</v>
          </cell>
          <cell r="EG572">
            <v>0</v>
          </cell>
          <cell r="EH572">
            <v>0</v>
          </cell>
          <cell r="EI572">
            <v>1</v>
          </cell>
          <cell r="EJ572">
            <v>0</v>
          </cell>
          <cell r="EK572" t="e">
            <v>#REF!</v>
          </cell>
          <cell r="EL572" t="e">
            <v>#REF!</v>
          </cell>
          <cell r="EM572" t="e">
            <v>#REF!</v>
          </cell>
          <cell r="EO572">
            <v>0</v>
          </cell>
          <cell r="EP572">
            <v>0</v>
          </cell>
          <cell r="EQ572">
            <v>0</v>
          </cell>
          <cell r="FA572">
            <v>0</v>
          </cell>
          <cell r="FB572">
            <v>0</v>
          </cell>
          <cell r="FD572">
            <v>0</v>
          </cell>
          <cell r="FE572">
            <v>1</v>
          </cell>
          <cell r="FF572">
            <v>0</v>
          </cell>
          <cell r="FG572">
            <v>0</v>
          </cell>
          <cell r="FH572">
            <v>2</v>
          </cell>
          <cell r="FI572">
            <v>0</v>
          </cell>
          <cell r="FJ572">
            <v>0</v>
          </cell>
          <cell r="FK572">
            <v>0</v>
          </cell>
          <cell r="FL572">
            <v>0</v>
          </cell>
          <cell r="FO572">
            <v>0</v>
          </cell>
          <cell r="FQ572">
            <v>0</v>
          </cell>
          <cell r="FR572">
            <v>0</v>
          </cell>
          <cell r="FS572">
            <v>0</v>
          </cell>
          <cell r="FT572">
            <v>0</v>
          </cell>
          <cell r="FU572">
            <v>0</v>
          </cell>
          <cell r="FV572">
            <v>0</v>
          </cell>
          <cell r="FW572">
            <v>0</v>
          </cell>
          <cell r="FX572" t="e">
            <v>#REF!</v>
          </cell>
          <cell r="FZ572">
            <v>0</v>
          </cell>
          <cell r="GB572">
            <v>1</v>
          </cell>
          <cell r="GC572">
            <v>0</v>
          </cell>
          <cell r="GD572">
            <v>0</v>
          </cell>
          <cell r="GE572">
            <v>0</v>
          </cell>
          <cell r="GF572">
            <v>1</v>
          </cell>
          <cell r="GG572" t="e">
            <v>#REF!</v>
          </cell>
          <cell r="GH572" t="e">
            <v>#REF!</v>
          </cell>
          <cell r="GI572">
            <v>0</v>
          </cell>
          <cell r="GJ572">
            <v>0</v>
          </cell>
          <cell r="GK572">
            <v>0</v>
          </cell>
          <cell r="GL572">
            <v>0</v>
          </cell>
          <cell r="GM572" t="e">
            <v>#REF!</v>
          </cell>
          <cell r="GN572">
            <v>0</v>
          </cell>
          <cell r="GO572">
            <v>0</v>
          </cell>
          <cell r="GP572">
            <v>0</v>
          </cell>
        </row>
        <row r="573">
          <cell r="Y573" t="str">
            <v>地二</v>
          </cell>
          <cell r="Z573" t="str">
            <v>地高</v>
          </cell>
          <cell r="AA573" t="str">
            <v>地高</v>
          </cell>
          <cell r="AK573" t="e">
            <v>#REF!</v>
          </cell>
          <cell r="BI573">
            <v>1</v>
          </cell>
          <cell r="BT573">
            <v>0.21</v>
          </cell>
          <cell r="DZ573">
            <v>0</v>
          </cell>
          <cell r="EA573">
            <v>0</v>
          </cell>
          <cell r="EB573">
            <v>0</v>
          </cell>
          <cell r="EC573">
            <v>0</v>
          </cell>
          <cell r="ED573">
            <v>0</v>
          </cell>
          <cell r="EF573">
            <v>0</v>
          </cell>
          <cell r="EG573">
            <v>0</v>
          </cell>
          <cell r="EH573">
            <v>0</v>
          </cell>
          <cell r="EI573">
            <v>0</v>
          </cell>
          <cell r="EJ573">
            <v>0</v>
          </cell>
          <cell r="EK573" t="e">
            <v>#REF!</v>
          </cell>
          <cell r="EL573" t="e">
            <v>#REF!</v>
          </cell>
          <cell r="EM573" t="e">
            <v>#REF!</v>
          </cell>
          <cell r="EO573">
            <v>0</v>
          </cell>
          <cell r="EP573">
            <v>1</v>
          </cell>
          <cell r="EQ573">
            <v>0</v>
          </cell>
          <cell r="FA573">
            <v>0</v>
          </cell>
          <cell r="FB573">
            <v>0</v>
          </cell>
          <cell r="FD573">
            <v>0</v>
          </cell>
          <cell r="FE573">
            <v>1</v>
          </cell>
          <cell r="FF573">
            <v>0</v>
          </cell>
          <cell r="FG573">
            <v>0</v>
          </cell>
          <cell r="FH573">
            <v>2</v>
          </cell>
          <cell r="FI573">
            <v>0</v>
          </cell>
          <cell r="FJ573">
            <v>0</v>
          </cell>
          <cell r="FK573">
            <v>0</v>
          </cell>
          <cell r="FL573">
            <v>0</v>
          </cell>
          <cell r="FO573">
            <v>0</v>
          </cell>
          <cell r="FQ573">
            <v>0</v>
          </cell>
          <cell r="FR573">
            <v>0</v>
          </cell>
          <cell r="FS573">
            <v>0</v>
          </cell>
          <cell r="FT573">
            <v>0</v>
          </cell>
          <cell r="FU573">
            <v>0</v>
          </cell>
          <cell r="FV573">
            <v>0</v>
          </cell>
          <cell r="FW573">
            <v>0</v>
          </cell>
          <cell r="FX573" t="e">
            <v>#REF!</v>
          </cell>
          <cell r="FZ573">
            <v>0</v>
          </cell>
          <cell r="GB573">
            <v>1</v>
          </cell>
          <cell r="GC573">
            <v>0</v>
          </cell>
          <cell r="GD573">
            <v>0</v>
          </cell>
          <cell r="GE573">
            <v>0</v>
          </cell>
          <cell r="GF573">
            <v>0</v>
          </cell>
          <cell r="GG573" t="e">
            <v>#REF!</v>
          </cell>
          <cell r="GH573" t="e">
            <v>#REF!</v>
          </cell>
          <cell r="GI573">
            <v>0</v>
          </cell>
          <cell r="GJ573">
            <v>0</v>
          </cell>
          <cell r="GK573">
            <v>0</v>
          </cell>
          <cell r="GL573">
            <v>0</v>
          </cell>
          <cell r="GM573" t="e">
            <v>#REF!</v>
          </cell>
          <cell r="GN573">
            <v>0</v>
          </cell>
          <cell r="GO573">
            <v>0</v>
          </cell>
          <cell r="GP573">
            <v>0</v>
          </cell>
        </row>
        <row r="574">
          <cell r="AK574" t="e">
            <v>#REF!</v>
          </cell>
          <cell r="BI574">
            <v>1</v>
          </cell>
          <cell r="BT574">
            <v>0</v>
          </cell>
          <cell r="DZ574">
            <v>0</v>
          </cell>
          <cell r="EA574">
            <v>0</v>
          </cell>
          <cell r="EB574">
            <v>0</v>
          </cell>
          <cell r="EC574">
            <v>0</v>
          </cell>
          <cell r="ED574">
            <v>0</v>
          </cell>
          <cell r="EF574">
            <v>0</v>
          </cell>
          <cell r="EG574">
            <v>0</v>
          </cell>
          <cell r="EH574">
            <v>0</v>
          </cell>
          <cell r="EI574">
            <v>0</v>
          </cell>
          <cell r="EJ574">
            <v>0</v>
          </cell>
          <cell r="EK574" t="e">
            <v>#REF!</v>
          </cell>
          <cell r="EL574" t="e">
            <v>#REF!</v>
          </cell>
          <cell r="EM574" t="e">
            <v>#REF!</v>
          </cell>
          <cell r="EO574">
            <v>0</v>
          </cell>
          <cell r="EP574">
            <v>0</v>
          </cell>
          <cell r="EQ574">
            <v>0</v>
          </cell>
          <cell r="FA574">
            <v>0</v>
          </cell>
          <cell r="FB574">
            <v>0</v>
          </cell>
          <cell r="FD574">
            <v>0</v>
          </cell>
          <cell r="FE574">
            <v>1</v>
          </cell>
          <cell r="FF574">
            <v>0</v>
          </cell>
          <cell r="FG574">
            <v>0</v>
          </cell>
          <cell r="FH574">
            <v>1</v>
          </cell>
          <cell r="FI574">
            <v>0</v>
          </cell>
          <cell r="FJ574">
            <v>0</v>
          </cell>
          <cell r="FK574">
            <v>0</v>
          </cell>
          <cell r="FL574">
            <v>0</v>
          </cell>
          <cell r="FO574">
            <v>0</v>
          </cell>
          <cell r="FQ574">
            <v>0</v>
          </cell>
          <cell r="FR574">
            <v>0</v>
          </cell>
          <cell r="FS574">
            <v>0</v>
          </cell>
          <cell r="FT574">
            <v>0</v>
          </cell>
          <cell r="FU574">
            <v>0</v>
          </cell>
          <cell r="FV574">
            <v>0</v>
          </cell>
          <cell r="FW574">
            <v>0</v>
          </cell>
          <cell r="FX574" t="e">
            <v>#REF!</v>
          </cell>
          <cell r="FZ574">
            <v>0</v>
          </cell>
          <cell r="GB574">
            <v>0</v>
          </cell>
          <cell r="GC574">
            <v>0</v>
          </cell>
          <cell r="GD574">
            <v>0</v>
          </cell>
          <cell r="GE574">
            <v>0</v>
          </cell>
          <cell r="GF574">
            <v>0</v>
          </cell>
          <cell r="GG574" t="e">
            <v>#REF!</v>
          </cell>
          <cell r="GH574" t="e">
            <v>#REF!</v>
          </cell>
          <cell r="GI574">
            <v>0</v>
          </cell>
          <cell r="GJ574">
            <v>0</v>
          </cell>
          <cell r="GK574">
            <v>0</v>
          </cell>
          <cell r="GL574">
            <v>0</v>
          </cell>
          <cell r="GM574" t="e">
            <v>#REF!</v>
          </cell>
          <cell r="GN574">
            <v>0</v>
          </cell>
          <cell r="GO574">
            <v>0</v>
          </cell>
          <cell r="GP574">
            <v>0</v>
          </cell>
        </row>
        <row r="575">
          <cell r="Y575" t="str">
            <v>二次</v>
          </cell>
          <cell r="Z575" t="str">
            <v>一般</v>
          </cell>
          <cell r="AA575" t="str">
            <v>一般</v>
          </cell>
          <cell r="AK575" t="e">
            <v>#REF!</v>
          </cell>
          <cell r="BI575">
            <v>2</v>
          </cell>
          <cell r="BT575">
            <v>0.18</v>
          </cell>
          <cell r="DZ575">
            <v>0</v>
          </cell>
          <cell r="EA575">
            <v>0</v>
          </cell>
          <cell r="EB575">
            <v>0</v>
          </cell>
          <cell r="EC575">
            <v>0</v>
          </cell>
          <cell r="ED575">
            <v>0</v>
          </cell>
          <cell r="EF575">
            <v>0</v>
          </cell>
          <cell r="EG575">
            <v>0</v>
          </cell>
          <cell r="EH575">
            <v>0</v>
          </cell>
          <cell r="EI575">
            <v>0</v>
          </cell>
          <cell r="EJ575">
            <v>0</v>
          </cell>
          <cell r="EK575" t="e">
            <v>#REF!</v>
          </cell>
          <cell r="EL575" t="e">
            <v>#REF!</v>
          </cell>
          <cell r="EM575" t="e">
            <v>#REF!</v>
          </cell>
          <cell r="EO575">
            <v>0</v>
          </cell>
          <cell r="EP575">
            <v>0</v>
          </cell>
          <cell r="EQ575">
            <v>0</v>
          </cell>
          <cell r="FA575">
            <v>0</v>
          </cell>
          <cell r="FB575">
            <v>0</v>
          </cell>
          <cell r="FD575">
            <v>0</v>
          </cell>
          <cell r="FE575">
            <v>1</v>
          </cell>
          <cell r="FF575">
            <v>0</v>
          </cell>
          <cell r="FG575">
            <v>0</v>
          </cell>
          <cell r="FH575">
            <v>1</v>
          </cell>
          <cell r="FI575">
            <v>0</v>
          </cell>
          <cell r="FJ575">
            <v>0</v>
          </cell>
          <cell r="FK575">
            <v>0</v>
          </cell>
          <cell r="FL575">
            <v>0</v>
          </cell>
          <cell r="FO575">
            <v>0</v>
          </cell>
          <cell r="FQ575">
            <v>0</v>
          </cell>
          <cell r="FR575">
            <v>0</v>
          </cell>
          <cell r="FS575">
            <v>0</v>
          </cell>
          <cell r="FT575">
            <v>0</v>
          </cell>
          <cell r="FU575">
            <v>0</v>
          </cell>
          <cell r="FV575">
            <v>0</v>
          </cell>
          <cell r="FW575">
            <v>0</v>
          </cell>
          <cell r="FX575" t="e">
            <v>#REF!</v>
          </cell>
          <cell r="FZ575">
            <v>1</v>
          </cell>
          <cell r="GB575">
            <v>1</v>
          </cell>
          <cell r="GC575">
            <v>0</v>
          </cell>
          <cell r="GD575">
            <v>0</v>
          </cell>
          <cell r="GE575">
            <v>1</v>
          </cell>
          <cell r="GF575">
            <v>1</v>
          </cell>
          <cell r="GG575" t="e">
            <v>#REF!</v>
          </cell>
          <cell r="GH575" t="e">
            <v>#REF!</v>
          </cell>
          <cell r="GI575">
            <v>0</v>
          </cell>
          <cell r="GJ575">
            <v>0</v>
          </cell>
          <cell r="GK575">
            <v>0</v>
          </cell>
          <cell r="GL575">
            <v>0</v>
          </cell>
          <cell r="GM575" t="e">
            <v>#REF!</v>
          </cell>
          <cell r="GN575">
            <v>0</v>
          </cell>
          <cell r="GO575">
            <v>0</v>
          </cell>
          <cell r="GP575">
            <v>0</v>
          </cell>
        </row>
        <row r="576">
          <cell r="Y576" t="str">
            <v>二次</v>
          </cell>
          <cell r="Z576" t="str">
            <v>一般</v>
          </cell>
          <cell r="AA576" t="str">
            <v>一般</v>
          </cell>
          <cell r="AK576" t="e">
            <v>#REF!</v>
          </cell>
          <cell r="BI576">
            <v>2</v>
          </cell>
          <cell r="BT576">
            <v>0.25</v>
          </cell>
          <cell r="DZ576">
            <v>0</v>
          </cell>
          <cell r="EA576">
            <v>0</v>
          </cell>
          <cell r="EB576">
            <v>0</v>
          </cell>
          <cell r="EC576">
            <v>0</v>
          </cell>
          <cell r="ED576">
            <v>0</v>
          </cell>
          <cell r="EF576">
            <v>0</v>
          </cell>
          <cell r="EG576">
            <v>0</v>
          </cell>
          <cell r="EH576">
            <v>0</v>
          </cell>
          <cell r="EI576">
            <v>0</v>
          </cell>
          <cell r="EJ576">
            <v>0</v>
          </cell>
          <cell r="EK576" t="e">
            <v>#REF!</v>
          </cell>
          <cell r="EL576" t="e">
            <v>#REF!</v>
          </cell>
          <cell r="EM576" t="e">
            <v>#REF!</v>
          </cell>
          <cell r="EO576">
            <v>0</v>
          </cell>
          <cell r="EP576">
            <v>0</v>
          </cell>
          <cell r="EQ576">
            <v>0</v>
          </cell>
          <cell r="FA576">
            <v>0</v>
          </cell>
          <cell r="FB576">
            <v>0</v>
          </cell>
          <cell r="FD576">
            <v>0</v>
          </cell>
          <cell r="FE576">
            <v>1</v>
          </cell>
          <cell r="FF576">
            <v>0</v>
          </cell>
          <cell r="FG576">
            <v>0</v>
          </cell>
          <cell r="FH576">
            <v>1</v>
          </cell>
          <cell r="FI576">
            <v>0</v>
          </cell>
          <cell r="FJ576">
            <v>0</v>
          </cell>
          <cell r="FK576">
            <v>0</v>
          </cell>
          <cell r="FL576">
            <v>0</v>
          </cell>
          <cell r="FO576">
            <v>0</v>
          </cell>
          <cell r="FQ576">
            <v>0</v>
          </cell>
          <cell r="FR576">
            <v>0</v>
          </cell>
          <cell r="FS576">
            <v>0</v>
          </cell>
          <cell r="FT576">
            <v>0</v>
          </cell>
          <cell r="FU576">
            <v>0</v>
          </cell>
          <cell r="FV576">
            <v>0</v>
          </cell>
          <cell r="FW576">
            <v>0</v>
          </cell>
          <cell r="FX576" t="e">
            <v>#REF!</v>
          </cell>
          <cell r="FZ576">
            <v>1</v>
          </cell>
          <cell r="GB576">
            <v>1</v>
          </cell>
          <cell r="GC576">
            <v>0</v>
          </cell>
          <cell r="GD576">
            <v>0</v>
          </cell>
          <cell r="GE576">
            <v>1</v>
          </cell>
          <cell r="GF576">
            <v>1</v>
          </cell>
          <cell r="GG576" t="e">
            <v>#REF!</v>
          </cell>
          <cell r="GH576" t="e">
            <v>#REF!</v>
          </cell>
          <cell r="GI576">
            <v>0</v>
          </cell>
          <cell r="GJ576">
            <v>0</v>
          </cell>
          <cell r="GK576">
            <v>0</v>
          </cell>
          <cell r="GL576">
            <v>0</v>
          </cell>
          <cell r="GM576" t="e">
            <v>#REF!</v>
          </cell>
          <cell r="GN576">
            <v>0</v>
          </cell>
          <cell r="GO576">
            <v>0</v>
          </cell>
          <cell r="GP576">
            <v>0</v>
          </cell>
        </row>
        <row r="577">
          <cell r="Y577" t="str">
            <v>二次</v>
          </cell>
          <cell r="Z577" t="str">
            <v>一般</v>
          </cell>
          <cell r="AA577" t="str">
            <v>一般</v>
          </cell>
          <cell r="AK577" t="e">
            <v>#REF!</v>
          </cell>
          <cell r="BI577">
            <v>2</v>
          </cell>
          <cell r="BT577">
            <v>0.41</v>
          </cell>
          <cell r="DZ577">
            <v>0</v>
          </cell>
          <cell r="EA577">
            <v>0</v>
          </cell>
          <cell r="EB577">
            <v>0</v>
          </cell>
          <cell r="EC577">
            <v>0</v>
          </cell>
          <cell r="ED577">
            <v>0</v>
          </cell>
          <cell r="EF577">
            <v>0</v>
          </cell>
          <cell r="EG577">
            <v>0</v>
          </cell>
          <cell r="EH577">
            <v>0</v>
          </cell>
          <cell r="EI577">
            <v>0</v>
          </cell>
          <cell r="EJ577">
            <v>0</v>
          </cell>
          <cell r="EK577" t="e">
            <v>#REF!</v>
          </cell>
          <cell r="EL577" t="e">
            <v>#REF!</v>
          </cell>
          <cell r="EM577" t="e">
            <v>#REF!</v>
          </cell>
          <cell r="EO577">
            <v>0</v>
          </cell>
          <cell r="EP577">
            <v>0</v>
          </cell>
          <cell r="EQ577">
            <v>0</v>
          </cell>
          <cell r="FA577">
            <v>0</v>
          </cell>
          <cell r="FB577">
            <v>0</v>
          </cell>
          <cell r="FD577">
            <v>0</v>
          </cell>
          <cell r="FE577">
            <v>1</v>
          </cell>
          <cell r="FF577">
            <v>0</v>
          </cell>
          <cell r="FG577">
            <v>0</v>
          </cell>
          <cell r="FH577">
            <v>1</v>
          </cell>
          <cell r="FI577">
            <v>0</v>
          </cell>
          <cell r="FJ577">
            <v>1</v>
          </cell>
          <cell r="FK577">
            <v>0</v>
          </cell>
          <cell r="FL577">
            <v>0</v>
          </cell>
          <cell r="FO577">
            <v>0</v>
          </cell>
          <cell r="FQ577">
            <v>0</v>
          </cell>
          <cell r="FR577">
            <v>0</v>
          </cell>
          <cell r="FS577">
            <v>0</v>
          </cell>
          <cell r="FT577">
            <v>0</v>
          </cell>
          <cell r="FU577">
            <v>0</v>
          </cell>
          <cell r="FV577">
            <v>0</v>
          </cell>
          <cell r="FW577">
            <v>0</v>
          </cell>
          <cell r="FX577" t="e">
            <v>#REF!</v>
          </cell>
          <cell r="FZ577">
            <v>1</v>
          </cell>
          <cell r="GB577">
            <v>1</v>
          </cell>
          <cell r="GC577">
            <v>0</v>
          </cell>
          <cell r="GD577">
            <v>0</v>
          </cell>
          <cell r="GE577">
            <v>1</v>
          </cell>
          <cell r="GF577">
            <v>1</v>
          </cell>
          <cell r="GG577" t="e">
            <v>#REF!</v>
          </cell>
          <cell r="GH577" t="e">
            <v>#REF!</v>
          </cell>
          <cell r="GI577">
            <v>0</v>
          </cell>
          <cell r="GJ577">
            <v>0</v>
          </cell>
          <cell r="GK577">
            <v>0</v>
          </cell>
          <cell r="GL577">
            <v>0</v>
          </cell>
          <cell r="GM577" t="e">
            <v>#REF!</v>
          </cell>
          <cell r="GN577">
            <v>0</v>
          </cell>
          <cell r="GO577">
            <v>0</v>
          </cell>
          <cell r="GP577">
            <v>0</v>
          </cell>
        </row>
        <row r="578">
          <cell r="Y578" t="str">
            <v>二次</v>
          </cell>
          <cell r="Z578" t="str">
            <v>一般</v>
          </cell>
          <cell r="AA578" t="str">
            <v>一般</v>
          </cell>
          <cell r="AK578" t="e">
            <v>#REF!</v>
          </cell>
          <cell r="BI578">
            <v>4</v>
          </cell>
          <cell r="BT578">
            <v>0.24</v>
          </cell>
          <cell r="DZ578">
            <v>0</v>
          </cell>
          <cell r="EA578">
            <v>0</v>
          </cell>
          <cell r="EB578">
            <v>0</v>
          </cell>
          <cell r="EC578">
            <v>0</v>
          </cell>
          <cell r="ED578">
            <v>0</v>
          </cell>
          <cell r="EF578">
            <v>0</v>
          </cell>
          <cell r="EG578">
            <v>0</v>
          </cell>
          <cell r="EH578">
            <v>0</v>
          </cell>
          <cell r="EI578">
            <v>0</v>
          </cell>
          <cell r="EJ578">
            <v>0</v>
          </cell>
          <cell r="EK578" t="e">
            <v>#REF!</v>
          </cell>
          <cell r="EL578" t="e">
            <v>#REF!</v>
          </cell>
          <cell r="EM578" t="e">
            <v>#REF!</v>
          </cell>
          <cell r="EO578">
            <v>0</v>
          </cell>
          <cell r="EP578">
            <v>0</v>
          </cell>
          <cell r="EQ578">
            <v>0</v>
          </cell>
          <cell r="FA578">
            <v>0</v>
          </cell>
          <cell r="FB578">
            <v>0</v>
          </cell>
          <cell r="FD578">
            <v>0</v>
          </cell>
          <cell r="FE578">
            <v>0</v>
          </cell>
          <cell r="FF578">
            <v>0</v>
          </cell>
          <cell r="FG578">
            <v>0</v>
          </cell>
          <cell r="FH578">
            <v>1</v>
          </cell>
          <cell r="FI578">
            <v>0</v>
          </cell>
          <cell r="FJ578">
            <v>1</v>
          </cell>
          <cell r="FK578">
            <v>0</v>
          </cell>
          <cell r="FL578">
            <v>0</v>
          </cell>
          <cell r="FO578">
            <v>1</v>
          </cell>
          <cell r="FQ578">
            <v>0</v>
          </cell>
          <cell r="FR578">
            <v>0</v>
          </cell>
          <cell r="FS578">
            <v>0</v>
          </cell>
          <cell r="FT578">
            <v>0</v>
          </cell>
          <cell r="FU578">
            <v>0</v>
          </cell>
          <cell r="FV578">
            <v>0</v>
          </cell>
          <cell r="FW578">
            <v>0</v>
          </cell>
          <cell r="FX578" t="e">
            <v>#REF!</v>
          </cell>
          <cell r="FZ578">
            <v>1</v>
          </cell>
          <cell r="GB578">
            <v>1</v>
          </cell>
          <cell r="GC578">
            <v>0</v>
          </cell>
          <cell r="GD578">
            <v>0</v>
          </cell>
          <cell r="GE578">
            <v>1</v>
          </cell>
          <cell r="GF578">
            <v>1</v>
          </cell>
          <cell r="GG578" t="e">
            <v>#REF!</v>
          </cell>
          <cell r="GH578" t="e">
            <v>#REF!</v>
          </cell>
          <cell r="GI578">
            <v>0</v>
          </cell>
          <cell r="GJ578">
            <v>0</v>
          </cell>
          <cell r="GK578">
            <v>0</v>
          </cell>
          <cell r="GL578">
            <v>0</v>
          </cell>
          <cell r="GM578" t="e">
            <v>#REF!</v>
          </cell>
          <cell r="GN578">
            <v>0</v>
          </cell>
          <cell r="GO578">
            <v>0</v>
          </cell>
          <cell r="GP578">
            <v>0</v>
          </cell>
        </row>
        <row r="579">
          <cell r="Y579" t="str">
            <v>二次</v>
          </cell>
          <cell r="Z579" t="str">
            <v>一般</v>
          </cell>
          <cell r="AA579" t="str">
            <v>一般</v>
          </cell>
          <cell r="AK579" t="e">
            <v>#REF!</v>
          </cell>
          <cell r="BT579">
            <v>0</v>
          </cell>
          <cell r="DZ579">
            <v>0</v>
          </cell>
          <cell r="EA579">
            <v>0</v>
          </cell>
          <cell r="EB579">
            <v>0</v>
          </cell>
          <cell r="EC579">
            <v>0</v>
          </cell>
          <cell r="ED579">
            <v>0</v>
          </cell>
          <cell r="EF579">
            <v>0</v>
          </cell>
          <cell r="EG579">
            <v>0</v>
          </cell>
          <cell r="EH579">
            <v>0</v>
          </cell>
          <cell r="EI579">
            <v>0</v>
          </cell>
          <cell r="EJ579">
            <v>0</v>
          </cell>
          <cell r="EK579" t="e">
            <v>#REF!</v>
          </cell>
          <cell r="EL579" t="e">
            <v>#REF!</v>
          </cell>
          <cell r="EM579" t="e">
            <v>#REF!</v>
          </cell>
          <cell r="EO579">
            <v>0</v>
          </cell>
          <cell r="EP579">
            <v>0</v>
          </cell>
          <cell r="EQ579">
            <v>0</v>
          </cell>
          <cell r="FA579">
            <v>0</v>
          </cell>
          <cell r="FB579">
            <v>0</v>
          </cell>
          <cell r="FD579">
            <v>0</v>
          </cell>
          <cell r="FE579">
            <v>0</v>
          </cell>
          <cell r="FF579">
            <v>0</v>
          </cell>
          <cell r="FG579">
            <v>0</v>
          </cell>
          <cell r="FH579">
            <v>0</v>
          </cell>
          <cell r="FI579">
            <v>0</v>
          </cell>
          <cell r="FJ579">
            <v>0</v>
          </cell>
          <cell r="FK579">
            <v>0</v>
          </cell>
          <cell r="FL579">
            <v>0</v>
          </cell>
          <cell r="FO579">
            <v>0</v>
          </cell>
          <cell r="FQ579">
            <v>0</v>
          </cell>
          <cell r="FR579">
            <v>0</v>
          </cell>
          <cell r="FS579">
            <v>0</v>
          </cell>
          <cell r="FT579">
            <v>0</v>
          </cell>
          <cell r="FU579">
            <v>0</v>
          </cell>
          <cell r="FV579">
            <v>0</v>
          </cell>
          <cell r="FW579">
            <v>0</v>
          </cell>
          <cell r="FX579" t="e">
            <v>#REF!</v>
          </cell>
          <cell r="FZ579">
            <v>0</v>
          </cell>
          <cell r="GB579">
            <v>0</v>
          </cell>
          <cell r="GC579">
            <v>0</v>
          </cell>
          <cell r="GD579">
            <v>0</v>
          </cell>
          <cell r="GE579">
            <v>0</v>
          </cell>
          <cell r="GF579">
            <v>0</v>
          </cell>
          <cell r="GG579" t="e">
            <v>#REF!</v>
          </cell>
          <cell r="GH579" t="e">
            <v>#REF!</v>
          </cell>
          <cell r="GI579">
            <v>0</v>
          </cell>
          <cell r="GJ579">
            <v>0</v>
          </cell>
          <cell r="GK579">
            <v>0</v>
          </cell>
          <cell r="GL579">
            <v>0</v>
          </cell>
          <cell r="GM579" t="e">
            <v>#REF!</v>
          </cell>
          <cell r="GN579">
            <v>0</v>
          </cell>
          <cell r="GO579">
            <v>0</v>
          </cell>
          <cell r="GP579">
            <v>0</v>
          </cell>
        </row>
        <row r="580">
          <cell r="Y580" t="str">
            <v>一次</v>
          </cell>
          <cell r="Z580" t="str">
            <v>一般</v>
          </cell>
          <cell r="AA580" t="str">
            <v>一般</v>
          </cell>
          <cell r="AK580" t="e">
            <v>#REF!</v>
          </cell>
          <cell r="BI580">
            <v>2</v>
          </cell>
          <cell r="BT580">
            <v>0</v>
          </cell>
          <cell r="DZ580">
            <v>0</v>
          </cell>
          <cell r="EA580">
            <v>0</v>
          </cell>
          <cell r="EB580">
            <v>0</v>
          </cell>
          <cell r="EC580">
            <v>0</v>
          </cell>
          <cell r="ED580">
            <v>0</v>
          </cell>
          <cell r="EF580">
            <v>0</v>
          </cell>
          <cell r="EG580">
            <v>0</v>
          </cell>
          <cell r="EH580">
            <v>0</v>
          </cell>
          <cell r="EI580">
            <v>0</v>
          </cell>
          <cell r="EJ580">
            <v>0</v>
          </cell>
          <cell r="EK580" t="e">
            <v>#REF!</v>
          </cell>
          <cell r="EL580" t="e">
            <v>#REF!</v>
          </cell>
          <cell r="EM580" t="e">
            <v>#REF!</v>
          </cell>
          <cell r="EO580">
            <v>0</v>
          </cell>
          <cell r="EP580">
            <v>0</v>
          </cell>
          <cell r="EQ580">
            <v>0</v>
          </cell>
          <cell r="FA580">
            <v>0</v>
          </cell>
          <cell r="FB580">
            <v>0</v>
          </cell>
          <cell r="FD580">
            <v>0</v>
          </cell>
          <cell r="FE580">
            <v>0</v>
          </cell>
          <cell r="FF580">
            <v>1</v>
          </cell>
          <cell r="FG580">
            <v>0</v>
          </cell>
          <cell r="FH580">
            <v>0</v>
          </cell>
          <cell r="FI580">
            <v>0</v>
          </cell>
          <cell r="FJ580">
            <v>0</v>
          </cell>
          <cell r="FK580">
            <v>0</v>
          </cell>
          <cell r="FL580">
            <v>0</v>
          </cell>
          <cell r="FO580">
            <v>0</v>
          </cell>
          <cell r="FQ580">
            <v>1</v>
          </cell>
          <cell r="FR580">
            <v>0</v>
          </cell>
          <cell r="FS580">
            <v>0</v>
          </cell>
          <cell r="FT580">
            <v>0</v>
          </cell>
          <cell r="FU580">
            <v>0</v>
          </cell>
          <cell r="FV580">
            <v>0</v>
          </cell>
          <cell r="FW580">
            <v>0</v>
          </cell>
          <cell r="FX580" t="e">
            <v>#REF!</v>
          </cell>
          <cell r="FZ580">
            <v>1</v>
          </cell>
          <cell r="GB580">
            <v>1</v>
          </cell>
          <cell r="GC580">
            <v>0</v>
          </cell>
          <cell r="GD580">
            <v>0</v>
          </cell>
          <cell r="GE580">
            <v>0</v>
          </cell>
          <cell r="GF580">
            <v>0</v>
          </cell>
          <cell r="GG580" t="e">
            <v>#REF!</v>
          </cell>
          <cell r="GH580" t="e">
            <v>#REF!</v>
          </cell>
          <cell r="GI580">
            <v>0</v>
          </cell>
          <cell r="GJ580">
            <v>0</v>
          </cell>
          <cell r="GK580">
            <v>0</v>
          </cell>
          <cell r="GL580">
            <v>0</v>
          </cell>
          <cell r="GM580" t="e">
            <v>#REF!</v>
          </cell>
          <cell r="GN580">
            <v>0</v>
          </cell>
          <cell r="GO580">
            <v>0</v>
          </cell>
          <cell r="GP580">
            <v>0</v>
          </cell>
        </row>
        <row r="581">
          <cell r="Y581" t="str">
            <v>耐震</v>
          </cell>
          <cell r="Z581" t="str">
            <v>一般</v>
          </cell>
          <cell r="AA581" t="str">
            <v>一般</v>
          </cell>
          <cell r="AK581" t="e">
            <v>#REF!</v>
          </cell>
          <cell r="BT581">
            <v>0</v>
          </cell>
          <cell r="DZ581">
            <v>0</v>
          </cell>
          <cell r="EA581">
            <v>0</v>
          </cell>
          <cell r="EB581">
            <v>0</v>
          </cell>
          <cell r="EC581">
            <v>0</v>
          </cell>
          <cell r="ED581">
            <v>0</v>
          </cell>
          <cell r="EF581">
            <v>0</v>
          </cell>
          <cell r="EG581">
            <v>0</v>
          </cell>
          <cell r="EH581">
            <v>0</v>
          </cell>
          <cell r="EI581">
            <v>0</v>
          </cell>
          <cell r="EJ581">
            <v>0</v>
          </cell>
          <cell r="EK581" t="e">
            <v>#REF!</v>
          </cell>
          <cell r="EL581" t="e">
            <v>#REF!</v>
          </cell>
          <cell r="EM581" t="e">
            <v>#REF!</v>
          </cell>
          <cell r="EO581">
            <v>0</v>
          </cell>
          <cell r="EP581">
            <v>0</v>
          </cell>
          <cell r="EQ581">
            <v>0</v>
          </cell>
          <cell r="FA581">
            <v>0</v>
          </cell>
          <cell r="FB581">
            <v>0</v>
          </cell>
          <cell r="FD581">
            <v>0</v>
          </cell>
          <cell r="FE581">
            <v>0</v>
          </cell>
          <cell r="FF581">
            <v>0</v>
          </cell>
          <cell r="FG581">
            <v>0</v>
          </cell>
          <cell r="FH581">
            <v>0</v>
          </cell>
          <cell r="FI581">
            <v>0</v>
          </cell>
          <cell r="FJ581">
            <v>0</v>
          </cell>
          <cell r="FK581">
            <v>0</v>
          </cell>
          <cell r="FL581">
            <v>0</v>
          </cell>
          <cell r="FO581">
            <v>0</v>
          </cell>
          <cell r="FQ581">
            <v>0</v>
          </cell>
          <cell r="FR581">
            <v>0</v>
          </cell>
          <cell r="FS581">
            <v>0</v>
          </cell>
          <cell r="FT581">
            <v>0</v>
          </cell>
          <cell r="FU581">
            <v>1</v>
          </cell>
          <cell r="FV581">
            <v>0</v>
          </cell>
          <cell r="FW581">
            <v>0</v>
          </cell>
          <cell r="FX581" t="e">
            <v>#REF!</v>
          </cell>
          <cell r="FZ581">
            <v>0</v>
          </cell>
          <cell r="GB581">
            <v>0</v>
          </cell>
          <cell r="GC581">
            <v>0</v>
          </cell>
          <cell r="GD581">
            <v>0</v>
          </cell>
          <cell r="GE581">
            <v>0</v>
          </cell>
          <cell r="GF581">
            <v>0</v>
          </cell>
          <cell r="GG581" t="e">
            <v>#REF!</v>
          </cell>
          <cell r="GH581" t="e">
            <v>#REF!</v>
          </cell>
          <cell r="GI581">
            <v>0</v>
          </cell>
          <cell r="GJ581">
            <v>0</v>
          </cell>
          <cell r="GK581">
            <v>0</v>
          </cell>
          <cell r="GL581">
            <v>0</v>
          </cell>
          <cell r="GM581" t="e">
            <v>#REF!</v>
          </cell>
          <cell r="GN581">
            <v>0</v>
          </cell>
          <cell r="GO581">
            <v>0</v>
          </cell>
          <cell r="GP581">
            <v>0</v>
          </cell>
        </row>
        <row r="582">
          <cell r="Y582" t="str">
            <v>沿環従来</v>
          </cell>
          <cell r="Z582" t="str">
            <v>一般</v>
          </cell>
          <cell r="AA582" t="str">
            <v>一般</v>
          </cell>
          <cell r="AK582" t="e">
            <v>#REF!</v>
          </cell>
          <cell r="BT582">
            <v>0</v>
          </cell>
          <cell r="DZ582">
            <v>0</v>
          </cell>
          <cell r="EA582">
            <v>0</v>
          </cell>
          <cell r="EB582">
            <v>0</v>
          </cell>
          <cell r="EC582">
            <v>0</v>
          </cell>
          <cell r="ED582">
            <v>0</v>
          </cell>
          <cell r="EF582">
            <v>0</v>
          </cell>
          <cell r="EG582">
            <v>0</v>
          </cell>
          <cell r="EH582">
            <v>0</v>
          </cell>
          <cell r="EI582">
            <v>0</v>
          </cell>
          <cell r="EJ582">
            <v>0</v>
          </cell>
          <cell r="EK582" t="e">
            <v>#REF!</v>
          </cell>
          <cell r="EL582" t="e">
            <v>#REF!</v>
          </cell>
          <cell r="EM582" t="e">
            <v>#REF!</v>
          </cell>
          <cell r="EO582">
            <v>0</v>
          </cell>
          <cell r="EP582">
            <v>0</v>
          </cell>
          <cell r="EQ582">
            <v>0</v>
          </cell>
          <cell r="FA582">
            <v>0</v>
          </cell>
          <cell r="FB582">
            <v>0</v>
          </cell>
          <cell r="FD582">
            <v>0</v>
          </cell>
          <cell r="FE582">
            <v>0</v>
          </cell>
          <cell r="FF582">
            <v>0</v>
          </cell>
          <cell r="FG582">
            <v>0</v>
          </cell>
          <cell r="FH582">
            <v>0</v>
          </cell>
          <cell r="FI582">
            <v>0</v>
          </cell>
          <cell r="FJ582">
            <v>0</v>
          </cell>
          <cell r="FK582">
            <v>0</v>
          </cell>
          <cell r="FL582">
            <v>0</v>
          </cell>
          <cell r="FO582">
            <v>0</v>
          </cell>
          <cell r="FQ582">
            <v>0</v>
          </cell>
          <cell r="FR582">
            <v>0</v>
          </cell>
          <cell r="FS582">
            <v>0</v>
          </cell>
          <cell r="FT582">
            <v>0</v>
          </cell>
          <cell r="FU582">
            <v>0</v>
          </cell>
          <cell r="FV582">
            <v>0</v>
          </cell>
          <cell r="FW582">
            <v>0</v>
          </cell>
          <cell r="FX582" t="e">
            <v>#REF!</v>
          </cell>
          <cell r="FZ582">
            <v>0</v>
          </cell>
          <cell r="GB582">
            <v>0</v>
          </cell>
          <cell r="GC582">
            <v>0</v>
          </cell>
          <cell r="GD582">
            <v>0</v>
          </cell>
          <cell r="GE582">
            <v>0</v>
          </cell>
          <cell r="GF582">
            <v>0</v>
          </cell>
          <cell r="GG582" t="e">
            <v>#REF!</v>
          </cell>
          <cell r="GH582" t="e">
            <v>#REF!</v>
          </cell>
          <cell r="GI582">
            <v>0</v>
          </cell>
          <cell r="GJ582">
            <v>0</v>
          </cell>
          <cell r="GK582">
            <v>0</v>
          </cell>
          <cell r="GL582">
            <v>0</v>
          </cell>
          <cell r="GM582" t="e">
            <v>#REF!</v>
          </cell>
          <cell r="GN582">
            <v>0</v>
          </cell>
          <cell r="GO582">
            <v>0</v>
          </cell>
          <cell r="GP582">
            <v>0</v>
          </cell>
        </row>
        <row r="583">
          <cell r="Y583" t="str">
            <v>沿環従来</v>
          </cell>
          <cell r="Z583" t="str">
            <v>一般</v>
          </cell>
          <cell r="AA583" t="str">
            <v>一般</v>
          </cell>
          <cell r="AK583" t="e">
            <v>#REF!</v>
          </cell>
          <cell r="BT583">
            <v>0</v>
          </cell>
          <cell r="DZ583">
            <v>0</v>
          </cell>
          <cell r="EA583">
            <v>0</v>
          </cell>
          <cell r="EB583">
            <v>0</v>
          </cell>
          <cell r="EC583">
            <v>0</v>
          </cell>
          <cell r="ED583">
            <v>0</v>
          </cell>
          <cell r="EF583">
            <v>0</v>
          </cell>
          <cell r="EG583">
            <v>0</v>
          </cell>
          <cell r="EH583">
            <v>0</v>
          </cell>
          <cell r="EI583">
            <v>0</v>
          </cell>
          <cell r="EJ583">
            <v>0</v>
          </cell>
          <cell r="EK583" t="e">
            <v>#REF!</v>
          </cell>
          <cell r="EL583" t="e">
            <v>#REF!</v>
          </cell>
          <cell r="EM583" t="e">
            <v>#REF!</v>
          </cell>
          <cell r="EO583">
            <v>0</v>
          </cell>
          <cell r="EP583">
            <v>0</v>
          </cell>
          <cell r="EQ583">
            <v>0</v>
          </cell>
          <cell r="FA583">
            <v>0</v>
          </cell>
          <cell r="FB583">
            <v>0</v>
          </cell>
          <cell r="FD583">
            <v>0</v>
          </cell>
          <cell r="FE583">
            <v>0</v>
          </cell>
          <cell r="FF583">
            <v>0</v>
          </cell>
          <cell r="FG583">
            <v>0</v>
          </cell>
          <cell r="FH583">
            <v>0</v>
          </cell>
          <cell r="FI583">
            <v>0</v>
          </cell>
          <cell r="FJ583">
            <v>0</v>
          </cell>
          <cell r="FK583">
            <v>0</v>
          </cell>
          <cell r="FL583">
            <v>0</v>
          </cell>
          <cell r="FO583">
            <v>0</v>
          </cell>
          <cell r="FQ583">
            <v>0</v>
          </cell>
          <cell r="FR583">
            <v>0</v>
          </cell>
          <cell r="FS583">
            <v>0</v>
          </cell>
          <cell r="FT583">
            <v>0</v>
          </cell>
          <cell r="FU583">
            <v>0</v>
          </cell>
          <cell r="FV583">
            <v>0</v>
          </cell>
          <cell r="FW583">
            <v>0</v>
          </cell>
          <cell r="FX583" t="e">
            <v>#REF!</v>
          </cell>
          <cell r="FZ583">
            <v>0</v>
          </cell>
          <cell r="GB583">
            <v>0</v>
          </cell>
          <cell r="GC583">
            <v>0</v>
          </cell>
          <cell r="GD583">
            <v>0</v>
          </cell>
          <cell r="GE583">
            <v>0</v>
          </cell>
          <cell r="GF583">
            <v>0</v>
          </cell>
          <cell r="GG583" t="e">
            <v>#REF!</v>
          </cell>
          <cell r="GH583" t="e">
            <v>#REF!</v>
          </cell>
          <cell r="GI583">
            <v>0</v>
          </cell>
          <cell r="GJ583">
            <v>0</v>
          </cell>
          <cell r="GK583">
            <v>0</v>
          </cell>
          <cell r="GL583">
            <v>0</v>
          </cell>
          <cell r="GM583" t="e">
            <v>#REF!</v>
          </cell>
          <cell r="GN583">
            <v>0</v>
          </cell>
          <cell r="GO583">
            <v>0</v>
          </cell>
          <cell r="GP583">
            <v>0</v>
          </cell>
        </row>
        <row r="584">
          <cell r="Y584" t="str">
            <v>沿環従来</v>
          </cell>
          <cell r="Z584" t="str">
            <v>一般</v>
          </cell>
          <cell r="AA584" t="str">
            <v>一般</v>
          </cell>
          <cell r="AK584" t="e">
            <v>#REF!</v>
          </cell>
          <cell r="BT584">
            <v>0</v>
          </cell>
          <cell r="DZ584">
            <v>0</v>
          </cell>
          <cell r="EA584">
            <v>0</v>
          </cell>
          <cell r="EB584">
            <v>0</v>
          </cell>
          <cell r="EC584">
            <v>0</v>
          </cell>
          <cell r="ED584">
            <v>0</v>
          </cell>
          <cell r="EF584">
            <v>0</v>
          </cell>
          <cell r="EG584">
            <v>0</v>
          </cell>
          <cell r="EH584">
            <v>0</v>
          </cell>
          <cell r="EI584">
            <v>0</v>
          </cell>
          <cell r="EJ584">
            <v>0</v>
          </cell>
          <cell r="EK584" t="e">
            <v>#REF!</v>
          </cell>
          <cell r="EL584" t="e">
            <v>#REF!</v>
          </cell>
          <cell r="EM584" t="e">
            <v>#REF!</v>
          </cell>
          <cell r="EO584">
            <v>0</v>
          </cell>
          <cell r="EP584">
            <v>0</v>
          </cell>
          <cell r="EQ584">
            <v>0</v>
          </cell>
          <cell r="FA584">
            <v>0</v>
          </cell>
          <cell r="FB584">
            <v>0</v>
          </cell>
          <cell r="FD584">
            <v>0</v>
          </cell>
          <cell r="FE584">
            <v>0</v>
          </cell>
          <cell r="FF584">
            <v>0</v>
          </cell>
          <cell r="FG584">
            <v>0</v>
          </cell>
          <cell r="FH584">
            <v>0</v>
          </cell>
          <cell r="FI584">
            <v>0</v>
          </cell>
          <cell r="FJ584">
            <v>0</v>
          </cell>
          <cell r="FK584">
            <v>0</v>
          </cell>
          <cell r="FL584">
            <v>0</v>
          </cell>
          <cell r="FO584">
            <v>0</v>
          </cell>
          <cell r="FQ584">
            <v>0</v>
          </cell>
          <cell r="FR584">
            <v>0</v>
          </cell>
          <cell r="FS584">
            <v>0</v>
          </cell>
          <cell r="FT584">
            <v>0</v>
          </cell>
          <cell r="FU584">
            <v>0</v>
          </cell>
          <cell r="FV584">
            <v>0</v>
          </cell>
          <cell r="FW584">
            <v>0</v>
          </cell>
          <cell r="FX584" t="e">
            <v>#REF!</v>
          </cell>
          <cell r="FZ584">
            <v>0</v>
          </cell>
          <cell r="GB584">
            <v>0</v>
          </cell>
          <cell r="GC584">
            <v>0</v>
          </cell>
          <cell r="GD584">
            <v>0</v>
          </cell>
          <cell r="GE584">
            <v>0</v>
          </cell>
          <cell r="GF584">
            <v>0</v>
          </cell>
          <cell r="GG584" t="e">
            <v>#REF!</v>
          </cell>
          <cell r="GH584" t="e">
            <v>#REF!</v>
          </cell>
          <cell r="GI584">
            <v>0</v>
          </cell>
          <cell r="GJ584">
            <v>0</v>
          </cell>
          <cell r="GK584">
            <v>0</v>
          </cell>
          <cell r="GL584">
            <v>0</v>
          </cell>
          <cell r="GM584" t="e">
            <v>#REF!</v>
          </cell>
          <cell r="GN584">
            <v>0</v>
          </cell>
          <cell r="GO584">
            <v>0</v>
          </cell>
          <cell r="GP584">
            <v>0</v>
          </cell>
        </row>
        <row r="585">
          <cell r="Y585" t="str">
            <v>地一</v>
          </cell>
          <cell r="Z585" t="str">
            <v>地高</v>
          </cell>
          <cell r="AA585" t="str">
            <v>地高</v>
          </cell>
          <cell r="AK585" t="e">
            <v>#REF!</v>
          </cell>
          <cell r="BI585">
            <v>2</v>
          </cell>
          <cell r="BT585">
            <v>0.12</v>
          </cell>
          <cell r="DZ585">
            <v>0</v>
          </cell>
          <cell r="EA585">
            <v>0</v>
          </cell>
          <cell r="EB585">
            <v>0</v>
          </cell>
          <cell r="EC585">
            <v>0</v>
          </cell>
          <cell r="ED585">
            <v>0</v>
          </cell>
          <cell r="EF585">
            <v>0</v>
          </cell>
          <cell r="EG585">
            <v>0</v>
          </cell>
          <cell r="EH585">
            <v>0</v>
          </cell>
          <cell r="EI585">
            <v>0</v>
          </cell>
          <cell r="EJ585">
            <v>0</v>
          </cell>
          <cell r="EK585" t="e">
            <v>#REF!</v>
          </cell>
          <cell r="EL585" t="e">
            <v>#REF!</v>
          </cell>
          <cell r="EM585" t="e">
            <v>#REF!</v>
          </cell>
          <cell r="EO585">
            <v>0</v>
          </cell>
          <cell r="EP585">
            <v>1</v>
          </cell>
          <cell r="EQ585">
            <v>0</v>
          </cell>
          <cell r="FA585">
            <v>0</v>
          </cell>
          <cell r="FB585">
            <v>1</v>
          </cell>
          <cell r="FD585">
            <v>0</v>
          </cell>
          <cell r="FE585">
            <v>0</v>
          </cell>
          <cell r="FF585">
            <v>0</v>
          </cell>
          <cell r="FG585">
            <v>0</v>
          </cell>
          <cell r="FH585">
            <v>0</v>
          </cell>
          <cell r="FI585">
            <v>0</v>
          </cell>
          <cell r="FJ585">
            <v>0</v>
          </cell>
          <cell r="FK585">
            <v>0</v>
          </cell>
          <cell r="FL585">
            <v>0</v>
          </cell>
          <cell r="FO585">
            <v>0</v>
          </cell>
          <cell r="FQ585">
            <v>0</v>
          </cell>
          <cell r="FR585">
            <v>0</v>
          </cell>
          <cell r="FS585">
            <v>0</v>
          </cell>
          <cell r="FT585">
            <v>0</v>
          </cell>
          <cell r="FU585">
            <v>0</v>
          </cell>
          <cell r="FV585">
            <v>0</v>
          </cell>
          <cell r="FW585">
            <v>0</v>
          </cell>
          <cell r="FX585" t="e">
            <v>#REF!</v>
          </cell>
          <cell r="FZ585">
            <v>0</v>
          </cell>
          <cell r="GB585">
            <v>0</v>
          </cell>
          <cell r="GC585">
            <v>0</v>
          </cell>
          <cell r="GD585">
            <v>0</v>
          </cell>
          <cell r="GE585">
            <v>0</v>
          </cell>
          <cell r="GF585">
            <v>1</v>
          </cell>
          <cell r="GG585" t="e">
            <v>#REF!</v>
          </cell>
          <cell r="GH585" t="e">
            <v>#REF!</v>
          </cell>
          <cell r="GI585">
            <v>0</v>
          </cell>
          <cell r="GJ585">
            <v>0</v>
          </cell>
          <cell r="GK585">
            <v>0</v>
          </cell>
          <cell r="GL585">
            <v>0</v>
          </cell>
          <cell r="GM585" t="e">
            <v>#REF!</v>
          </cell>
          <cell r="GN585">
            <v>0</v>
          </cell>
          <cell r="GO585">
            <v>0</v>
          </cell>
          <cell r="GP585">
            <v>0</v>
          </cell>
        </row>
        <row r="586">
          <cell r="Y586" t="str">
            <v>地一</v>
          </cell>
          <cell r="Z586" t="str">
            <v>地高</v>
          </cell>
          <cell r="AA586" t="str">
            <v>地高</v>
          </cell>
          <cell r="AK586" t="e">
            <v>#REF!</v>
          </cell>
          <cell r="BI586">
            <v>2</v>
          </cell>
          <cell r="BT586">
            <v>0.1</v>
          </cell>
          <cell r="DZ586">
            <v>0</v>
          </cell>
          <cell r="EA586">
            <v>0</v>
          </cell>
          <cell r="EB586">
            <v>0</v>
          </cell>
          <cell r="EC586">
            <v>0</v>
          </cell>
          <cell r="ED586">
            <v>0</v>
          </cell>
          <cell r="EF586">
            <v>0</v>
          </cell>
          <cell r="EG586">
            <v>0</v>
          </cell>
          <cell r="EH586">
            <v>0</v>
          </cell>
          <cell r="EI586">
            <v>0</v>
          </cell>
          <cell r="EJ586">
            <v>0</v>
          </cell>
          <cell r="EK586" t="e">
            <v>#REF!</v>
          </cell>
          <cell r="EL586" t="e">
            <v>#REF!</v>
          </cell>
          <cell r="EM586" t="e">
            <v>#REF!</v>
          </cell>
          <cell r="EO586">
            <v>0</v>
          </cell>
          <cell r="EP586">
            <v>1</v>
          </cell>
          <cell r="EQ586">
            <v>0</v>
          </cell>
          <cell r="FA586">
            <v>0</v>
          </cell>
          <cell r="FB586">
            <v>0</v>
          </cell>
          <cell r="FD586">
            <v>0</v>
          </cell>
          <cell r="FE586">
            <v>1</v>
          </cell>
          <cell r="FF586">
            <v>0</v>
          </cell>
          <cell r="FG586">
            <v>0</v>
          </cell>
          <cell r="FH586">
            <v>0</v>
          </cell>
          <cell r="FI586">
            <v>0</v>
          </cell>
          <cell r="FJ586">
            <v>0</v>
          </cell>
          <cell r="FK586">
            <v>0</v>
          </cell>
          <cell r="FL586">
            <v>0</v>
          </cell>
          <cell r="FO586">
            <v>0</v>
          </cell>
          <cell r="FQ586">
            <v>0</v>
          </cell>
          <cell r="FR586">
            <v>0</v>
          </cell>
          <cell r="FS586">
            <v>0</v>
          </cell>
          <cell r="FT586">
            <v>0</v>
          </cell>
          <cell r="FU586">
            <v>0</v>
          </cell>
          <cell r="FV586">
            <v>0</v>
          </cell>
          <cell r="FW586">
            <v>0</v>
          </cell>
          <cell r="FX586" t="e">
            <v>#REF!</v>
          </cell>
          <cell r="FZ586">
            <v>0</v>
          </cell>
          <cell r="GB586">
            <v>0</v>
          </cell>
          <cell r="GC586">
            <v>0</v>
          </cell>
          <cell r="GD586">
            <v>0</v>
          </cell>
          <cell r="GE586">
            <v>0</v>
          </cell>
          <cell r="GF586">
            <v>1</v>
          </cell>
          <cell r="GG586" t="e">
            <v>#REF!</v>
          </cell>
          <cell r="GH586" t="e">
            <v>#REF!</v>
          </cell>
          <cell r="GI586">
            <v>0</v>
          </cell>
          <cell r="GJ586">
            <v>0</v>
          </cell>
          <cell r="GK586">
            <v>0</v>
          </cell>
          <cell r="GL586">
            <v>0</v>
          </cell>
          <cell r="GM586" t="e">
            <v>#REF!</v>
          </cell>
          <cell r="GN586">
            <v>0</v>
          </cell>
          <cell r="GO586">
            <v>0</v>
          </cell>
          <cell r="GP586">
            <v>0</v>
          </cell>
        </row>
        <row r="587">
          <cell r="Y587" t="str">
            <v>B</v>
          </cell>
          <cell r="Z587" t="str">
            <v>高規格</v>
          </cell>
          <cell r="AA587" t="str">
            <v>高規格</v>
          </cell>
          <cell r="AK587" t="e">
            <v>#REF!</v>
          </cell>
          <cell r="AL587" t="str">
            <v>京奈和（ｽﾓｰﾙ）</v>
          </cell>
          <cell r="BT587">
            <v>0.08</v>
          </cell>
          <cell r="DZ587">
            <v>0</v>
          </cell>
          <cell r="EA587">
            <v>0</v>
          </cell>
          <cell r="EB587">
            <v>0</v>
          </cell>
          <cell r="EC587">
            <v>0</v>
          </cell>
          <cell r="ED587">
            <v>1</v>
          </cell>
          <cell r="EF587">
            <v>0</v>
          </cell>
          <cell r="EG587">
            <v>1</v>
          </cell>
          <cell r="EH587">
            <v>0</v>
          </cell>
          <cell r="EI587">
            <v>0</v>
          </cell>
          <cell r="EJ587">
            <v>0</v>
          </cell>
          <cell r="EK587" t="e">
            <v>#REF!</v>
          </cell>
          <cell r="EL587" t="e">
            <v>#REF!</v>
          </cell>
          <cell r="EM587" t="e">
            <v>#REF!</v>
          </cell>
          <cell r="EO587">
            <v>0</v>
          </cell>
          <cell r="EP587">
            <v>1</v>
          </cell>
          <cell r="EQ587">
            <v>0</v>
          </cell>
          <cell r="FA587">
            <v>0</v>
          </cell>
          <cell r="FB587">
            <v>0</v>
          </cell>
          <cell r="FD587">
            <v>0</v>
          </cell>
          <cell r="FE587">
            <v>1</v>
          </cell>
          <cell r="FF587">
            <v>0</v>
          </cell>
          <cell r="FG587">
            <v>0</v>
          </cell>
          <cell r="FH587">
            <v>0</v>
          </cell>
          <cell r="FI587">
            <v>0</v>
          </cell>
          <cell r="FJ587">
            <v>0</v>
          </cell>
          <cell r="FK587">
            <v>0</v>
          </cell>
          <cell r="FL587">
            <v>0</v>
          </cell>
          <cell r="FO587">
            <v>0</v>
          </cell>
          <cell r="FQ587">
            <v>0</v>
          </cell>
          <cell r="FR587">
            <v>0</v>
          </cell>
          <cell r="FS587">
            <v>0</v>
          </cell>
          <cell r="FT587">
            <v>0</v>
          </cell>
          <cell r="FU587">
            <v>0</v>
          </cell>
          <cell r="FV587">
            <v>0</v>
          </cell>
          <cell r="FW587">
            <v>0</v>
          </cell>
          <cell r="FX587" t="e">
            <v>#REF!</v>
          </cell>
          <cell r="FZ587">
            <v>0</v>
          </cell>
          <cell r="GB587">
            <v>0</v>
          </cell>
          <cell r="GC587">
            <v>0</v>
          </cell>
          <cell r="GD587">
            <v>0</v>
          </cell>
          <cell r="GE587">
            <v>0</v>
          </cell>
          <cell r="GF587">
            <v>1</v>
          </cell>
          <cell r="GG587" t="e">
            <v>#REF!</v>
          </cell>
          <cell r="GH587" t="e">
            <v>#REF!</v>
          </cell>
          <cell r="GI587">
            <v>0</v>
          </cell>
          <cell r="GJ587">
            <v>0</v>
          </cell>
          <cell r="GK587">
            <v>0</v>
          </cell>
          <cell r="GL587">
            <v>0</v>
          </cell>
          <cell r="GM587" t="e">
            <v>#REF!</v>
          </cell>
          <cell r="GN587">
            <v>0</v>
          </cell>
          <cell r="GO587">
            <v>0</v>
          </cell>
          <cell r="GP587">
            <v>0</v>
          </cell>
        </row>
        <row r="588">
          <cell r="Y588" t="str">
            <v>B</v>
          </cell>
          <cell r="Z588" t="str">
            <v>高規格</v>
          </cell>
          <cell r="AA588" t="str">
            <v>高規格</v>
          </cell>
          <cell r="AK588" t="e">
            <v>#REF!</v>
          </cell>
          <cell r="BT588">
            <v>0</v>
          </cell>
          <cell r="DZ588">
            <v>0</v>
          </cell>
          <cell r="EA588">
            <v>0</v>
          </cell>
          <cell r="EB588">
            <v>0</v>
          </cell>
          <cell r="EC588">
            <v>0</v>
          </cell>
          <cell r="ED588">
            <v>1</v>
          </cell>
          <cell r="EF588">
            <v>0</v>
          </cell>
          <cell r="EG588">
            <v>1</v>
          </cell>
          <cell r="EH588">
            <v>0</v>
          </cell>
          <cell r="EI588">
            <v>0</v>
          </cell>
          <cell r="EJ588">
            <v>0</v>
          </cell>
          <cell r="EK588" t="e">
            <v>#REF!</v>
          </cell>
          <cell r="EL588" t="e">
            <v>#REF!</v>
          </cell>
          <cell r="EM588" t="e">
            <v>#REF!</v>
          </cell>
          <cell r="EO588">
            <v>0</v>
          </cell>
          <cell r="EP588">
            <v>1</v>
          </cell>
          <cell r="EQ588">
            <v>0</v>
          </cell>
          <cell r="FA588">
            <v>0</v>
          </cell>
          <cell r="FB588">
            <v>0</v>
          </cell>
          <cell r="FD588">
            <v>0</v>
          </cell>
          <cell r="FE588">
            <v>1</v>
          </cell>
          <cell r="FF588">
            <v>0</v>
          </cell>
          <cell r="FG588">
            <v>0</v>
          </cell>
          <cell r="FH588">
            <v>0</v>
          </cell>
          <cell r="FI588">
            <v>0</v>
          </cell>
          <cell r="FJ588">
            <v>0</v>
          </cell>
          <cell r="FK588">
            <v>0</v>
          </cell>
          <cell r="FL588">
            <v>0</v>
          </cell>
          <cell r="FO588">
            <v>0</v>
          </cell>
          <cell r="FQ588">
            <v>0</v>
          </cell>
          <cell r="FR588">
            <v>0</v>
          </cell>
          <cell r="FS588">
            <v>0</v>
          </cell>
          <cell r="FT588">
            <v>0</v>
          </cell>
          <cell r="FU588">
            <v>0</v>
          </cell>
          <cell r="FV588">
            <v>0</v>
          </cell>
          <cell r="FW588">
            <v>0</v>
          </cell>
          <cell r="FX588" t="e">
            <v>#REF!</v>
          </cell>
          <cell r="FZ588">
            <v>0</v>
          </cell>
          <cell r="GB588">
            <v>1</v>
          </cell>
          <cell r="GC588">
            <v>0</v>
          </cell>
          <cell r="GD588">
            <v>0</v>
          </cell>
          <cell r="GE588">
            <v>0</v>
          </cell>
          <cell r="GF588">
            <v>0</v>
          </cell>
          <cell r="GG588" t="e">
            <v>#REF!</v>
          </cell>
          <cell r="GH588" t="e">
            <v>#REF!</v>
          </cell>
          <cell r="GI588">
            <v>0</v>
          </cell>
          <cell r="GJ588">
            <v>0</v>
          </cell>
          <cell r="GK588">
            <v>0</v>
          </cell>
          <cell r="GL588">
            <v>0</v>
          </cell>
          <cell r="GM588" t="e">
            <v>#REF!</v>
          </cell>
          <cell r="GN588">
            <v>0</v>
          </cell>
          <cell r="GO588">
            <v>0</v>
          </cell>
          <cell r="GP588">
            <v>0</v>
          </cell>
        </row>
        <row r="589">
          <cell r="Y589" t="str">
            <v>地二</v>
          </cell>
          <cell r="Z589" t="str">
            <v>地高</v>
          </cell>
          <cell r="AA589" t="str">
            <v>地高</v>
          </cell>
          <cell r="AK589" t="e">
            <v>#REF!</v>
          </cell>
          <cell r="BI589">
            <v>1</v>
          </cell>
          <cell r="BT589">
            <v>0.28000000000000003</v>
          </cell>
          <cell r="DZ589">
            <v>0</v>
          </cell>
          <cell r="EA589">
            <v>0</v>
          </cell>
          <cell r="EB589">
            <v>0</v>
          </cell>
          <cell r="EC589">
            <v>0</v>
          </cell>
          <cell r="ED589">
            <v>0</v>
          </cell>
          <cell r="EF589">
            <v>0</v>
          </cell>
          <cell r="EG589">
            <v>0</v>
          </cell>
          <cell r="EH589">
            <v>0</v>
          </cell>
          <cell r="EI589">
            <v>0</v>
          </cell>
          <cell r="EJ589">
            <v>0</v>
          </cell>
          <cell r="EK589" t="e">
            <v>#REF!</v>
          </cell>
          <cell r="EL589" t="e">
            <v>#REF!</v>
          </cell>
          <cell r="EM589" t="e">
            <v>#REF!</v>
          </cell>
          <cell r="EO589">
            <v>0</v>
          </cell>
          <cell r="EP589">
            <v>1</v>
          </cell>
          <cell r="EQ589">
            <v>0</v>
          </cell>
          <cell r="FA589">
            <v>0</v>
          </cell>
          <cell r="FB589">
            <v>0</v>
          </cell>
          <cell r="FD589">
            <v>0</v>
          </cell>
          <cell r="FE589">
            <v>1</v>
          </cell>
          <cell r="FF589">
            <v>0</v>
          </cell>
          <cell r="FG589">
            <v>0</v>
          </cell>
          <cell r="FH589">
            <v>2</v>
          </cell>
          <cell r="FI589">
            <v>0</v>
          </cell>
          <cell r="FJ589">
            <v>0</v>
          </cell>
          <cell r="FK589">
            <v>0</v>
          </cell>
          <cell r="FL589">
            <v>0</v>
          </cell>
          <cell r="FO589">
            <v>0</v>
          </cell>
          <cell r="FQ589">
            <v>0</v>
          </cell>
          <cell r="FR589">
            <v>0</v>
          </cell>
          <cell r="FS589">
            <v>0</v>
          </cell>
          <cell r="FT589">
            <v>0</v>
          </cell>
          <cell r="FU589">
            <v>0</v>
          </cell>
          <cell r="FV589">
            <v>0</v>
          </cell>
          <cell r="FW589">
            <v>0</v>
          </cell>
          <cell r="FX589" t="e">
            <v>#REF!</v>
          </cell>
          <cell r="FZ589">
            <v>0</v>
          </cell>
          <cell r="GB589">
            <v>1</v>
          </cell>
          <cell r="GC589">
            <v>0</v>
          </cell>
          <cell r="GD589">
            <v>0</v>
          </cell>
          <cell r="GE589">
            <v>1</v>
          </cell>
          <cell r="GF589">
            <v>1</v>
          </cell>
          <cell r="GG589" t="e">
            <v>#REF!</v>
          </cell>
          <cell r="GH589" t="e">
            <v>#REF!</v>
          </cell>
          <cell r="GI589">
            <v>0</v>
          </cell>
          <cell r="GJ589">
            <v>0</v>
          </cell>
          <cell r="GK589">
            <v>0</v>
          </cell>
          <cell r="GL589">
            <v>0</v>
          </cell>
          <cell r="GM589" t="e">
            <v>#REF!</v>
          </cell>
          <cell r="GN589">
            <v>0</v>
          </cell>
          <cell r="GO589">
            <v>0</v>
          </cell>
          <cell r="GP589">
            <v>0</v>
          </cell>
        </row>
        <row r="590">
          <cell r="Y590" t="str">
            <v>二次</v>
          </cell>
          <cell r="Z590" t="str">
            <v>一般</v>
          </cell>
          <cell r="AA590" t="str">
            <v>一般</v>
          </cell>
          <cell r="AK590" t="e">
            <v>#REF!</v>
          </cell>
          <cell r="BI590">
            <v>1</v>
          </cell>
          <cell r="BT590">
            <v>0.2</v>
          </cell>
          <cell r="DZ590">
            <v>0</v>
          </cell>
          <cell r="EA590">
            <v>0</v>
          </cell>
          <cell r="EB590">
            <v>0</v>
          </cell>
          <cell r="EC590">
            <v>0</v>
          </cell>
          <cell r="ED590">
            <v>0</v>
          </cell>
          <cell r="EF590">
            <v>0</v>
          </cell>
          <cell r="EG590">
            <v>0</v>
          </cell>
          <cell r="EH590">
            <v>0</v>
          </cell>
          <cell r="EI590">
            <v>1</v>
          </cell>
          <cell r="EJ590">
            <v>0</v>
          </cell>
          <cell r="EK590" t="e">
            <v>#REF!</v>
          </cell>
          <cell r="EL590" t="e">
            <v>#REF!</v>
          </cell>
          <cell r="EM590" t="e">
            <v>#REF!</v>
          </cell>
          <cell r="EO590">
            <v>0</v>
          </cell>
          <cell r="EP590">
            <v>0</v>
          </cell>
          <cell r="EQ590">
            <v>0</v>
          </cell>
          <cell r="FA590">
            <v>0</v>
          </cell>
          <cell r="FB590">
            <v>0</v>
          </cell>
          <cell r="FD590">
            <v>0</v>
          </cell>
          <cell r="FE590">
            <v>1</v>
          </cell>
          <cell r="FF590">
            <v>1</v>
          </cell>
          <cell r="FG590">
            <v>0</v>
          </cell>
          <cell r="FH590">
            <v>1</v>
          </cell>
          <cell r="FI590">
            <v>1</v>
          </cell>
          <cell r="FJ590">
            <v>0</v>
          </cell>
          <cell r="FK590">
            <v>0</v>
          </cell>
          <cell r="FL590">
            <v>0</v>
          </cell>
          <cell r="FO590">
            <v>0</v>
          </cell>
          <cell r="FQ590">
            <v>0</v>
          </cell>
          <cell r="FR590">
            <v>0</v>
          </cell>
          <cell r="FS590">
            <v>0</v>
          </cell>
          <cell r="FT590">
            <v>0</v>
          </cell>
          <cell r="FU590">
            <v>0</v>
          </cell>
          <cell r="FV590">
            <v>0</v>
          </cell>
          <cell r="FW590">
            <v>0</v>
          </cell>
          <cell r="FX590" t="e">
            <v>#REF!</v>
          </cell>
          <cell r="FZ590">
            <v>1</v>
          </cell>
          <cell r="GB590">
            <v>1</v>
          </cell>
          <cell r="GC590">
            <v>0</v>
          </cell>
          <cell r="GD590">
            <v>0</v>
          </cell>
          <cell r="GE590">
            <v>1</v>
          </cell>
          <cell r="GF590">
            <v>1</v>
          </cell>
          <cell r="GG590" t="e">
            <v>#REF!</v>
          </cell>
          <cell r="GH590" t="e">
            <v>#REF!</v>
          </cell>
          <cell r="GI590">
            <v>0</v>
          </cell>
          <cell r="GJ590">
            <v>0</v>
          </cell>
          <cell r="GK590">
            <v>0</v>
          </cell>
          <cell r="GL590">
            <v>0</v>
          </cell>
          <cell r="GM590" t="e">
            <v>#REF!</v>
          </cell>
          <cell r="GN590">
            <v>0</v>
          </cell>
          <cell r="GO590">
            <v>0</v>
          </cell>
          <cell r="GP590">
            <v>0</v>
          </cell>
        </row>
        <row r="591">
          <cell r="Y591" t="str">
            <v>二次</v>
          </cell>
          <cell r="Z591" t="str">
            <v>一般</v>
          </cell>
          <cell r="AA591" t="str">
            <v>一般</v>
          </cell>
          <cell r="AK591" t="e">
            <v>#REF!</v>
          </cell>
          <cell r="BI591">
            <v>2</v>
          </cell>
          <cell r="BT591">
            <v>0.31</v>
          </cell>
          <cell r="DZ591">
            <v>1</v>
          </cell>
          <cell r="EA591">
            <v>0</v>
          </cell>
          <cell r="EB591">
            <v>1</v>
          </cell>
          <cell r="EC591">
            <v>0</v>
          </cell>
          <cell r="ED591">
            <v>0</v>
          </cell>
          <cell r="EF591">
            <v>0</v>
          </cell>
          <cell r="EG591">
            <v>1</v>
          </cell>
          <cell r="EH591">
            <v>0</v>
          </cell>
          <cell r="EI591">
            <v>0</v>
          </cell>
          <cell r="EJ591">
            <v>0</v>
          </cell>
          <cell r="EK591" t="e">
            <v>#REF!</v>
          </cell>
          <cell r="EL591" t="e">
            <v>#REF!</v>
          </cell>
          <cell r="EM591" t="e">
            <v>#REF!</v>
          </cell>
          <cell r="EO591">
            <v>0</v>
          </cell>
          <cell r="EP591">
            <v>0</v>
          </cell>
          <cell r="EQ591">
            <v>0</v>
          </cell>
          <cell r="FA591">
            <v>1</v>
          </cell>
          <cell r="FB591">
            <v>0</v>
          </cell>
          <cell r="FD591">
            <v>0</v>
          </cell>
          <cell r="FE591">
            <v>0</v>
          </cell>
          <cell r="FF591">
            <v>1</v>
          </cell>
          <cell r="FG591">
            <v>0</v>
          </cell>
          <cell r="FH591">
            <v>1</v>
          </cell>
          <cell r="FI591">
            <v>1</v>
          </cell>
          <cell r="FJ591">
            <v>0</v>
          </cell>
          <cell r="FK591">
            <v>0</v>
          </cell>
          <cell r="FL591">
            <v>0</v>
          </cell>
          <cell r="FO591">
            <v>0</v>
          </cell>
          <cell r="FQ591">
            <v>0</v>
          </cell>
          <cell r="FR591">
            <v>0</v>
          </cell>
          <cell r="FS591">
            <v>0</v>
          </cell>
          <cell r="FT591">
            <v>0</v>
          </cell>
          <cell r="FU591">
            <v>0</v>
          </cell>
          <cell r="FV591">
            <v>0</v>
          </cell>
          <cell r="FW591">
            <v>0</v>
          </cell>
          <cell r="FX591" t="e">
            <v>#REF!</v>
          </cell>
          <cell r="FZ591">
            <v>1</v>
          </cell>
          <cell r="GB591">
            <v>1</v>
          </cell>
          <cell r="GC591">
            <v>0</v>
          </cell>
          <cell r="GD591">
            <v>1</v>
          </cell>
          <cell r="GE591">
            <v>1</v>
          </cell>
          <cell r="GF591">
            <v>1</v>
          </cell>
          <cell r="GG591" t="e">
            <v>#REF!</v>
          </cell>
          <cell r="GH591" t="e">
            <v>#REF!</v>
          </cell>
          <cell r="GI591">
            <v>0</v>
          </cell>
          <cell r="GJ591">
            <v>0</v>
          </cell>
          <cell r="GK591">
            <v>0</v>
          </cell>
          <cell r="GL591">
            <v>0</v>
          </cell>
          <cell r="GM591" t="e">
            <v>#REF!</v>
          </cell>
          <cell r="GN591">
            <v>0</v>
          </cell>
          <cell r="GO591">
            <v>0</v>
          </cell>
          <cell r="GP591">
            <v>0</v>
          </cell>
        </row>
        <row r="592">
          <cell r="Y592" t="str">
            <v>二次</v>
          </cell>
          <cell r="Z592" t="str">
            <v>一般</v>
          </cell>
          <cell r="AA592" t="str">
            <v>一般</v>
          </cell>
          <cell r="AK592" t="e">
            <v>#REF!</v>
          </cell>
          <cell r="BI592">
            <v>2</v>
          </cell>
          <cell r="BT592">
            <v>0.28999999999999998</v>
          </cell>
          <cell r="DZ592">
            <v>0</v>
          </cell>
          <cell r="EA592">
            <v>0</v>
          </cell>
          <cell r="EB592">
            <v>0</v>
          </cell>
          <cell r="EC592">
            <v>0</v>
          </cell>
          <cell r="ED592">
            <v>0</v>
          </cell>
          <cell r="EF592">
            <v>0</v>
          </cell>
          <cell r="EG592">
            <v>0</v>
          </cell>
          <cell r="EH592">
            <v>0</v>
          </cell>
          <cell r="EI592">
            <v>0</v>
          </cell>
          <cell r="EJ592">
            <v>0</v>
          </cell>
          <cell r="EK592" t="e">
            <v>#REF!</v>
          </cell>
          <cell r="EL592" t="e">
            <v>#REF!</v>
          </cell>
          <cell r="EM592" t="e">
            <v>#REF!</v>
          </cell>
          <cell r="EO592">
            <v>0</v>
          </cell>
          <cell r="EP592">
            <v>0</v>
          </cell>
          <cell r="EQ592">
            <v>0</v>
          </cell>
          <cell r="FA592">
            <v>0</v>
          </cell>
          <cell r="FB592">
            <v>0</v>
          </cell>
          <cell r="FD592">
            <v>0</v>
          </cell>
          <cell r="FE592">
            <v>1</v>
          </cell>
          <cell r="FF592">
            <v>0</v>
          </cell>
          <cell r="FG592">
            <v>0</v>
          </cell>
          <cell r="FH592">
            <v>1</v>
          </cell>
          <cell r="FI592">
            <v>0</v>
          </cell>
          <cell r="FJ592">
            <v>0</v>
          </cell>
          <cell r="FK592">
            <v>0</v>
          </cell>
          <cell r="FL592">
            <v>0</v>
          </cell>
          <cell r="FO592">
            <v>0</v>
          </cell>
          <cell r="FQ592">
            <v>1</v>
          </cell>
          <cell r="FR592">
            <v>1</v>
          </cell>
          <cell r="FS592">
            <v>0</v>
          </cell>
          <cell r="FT592">
            <v>0</v>
          </cell>
          <cell r="FU592">
            <v>0</v>
          </cell>
          <cell r="FV592">
            <v>1</v>
          </cell>
          <cell r="FW592">
            <v>0</v>
          </cell>
          <cell r="FX592" t="e">
            <v>#REF!</v>
          </cell>
          <cell r="FZ592">
            <v>1</v>
          </cell>
          <cell r="GB592">
            <v>1</v>
          </cell>
          <cell r="GC592">
            <v>0</v>
          </cell>
          <cell r="GD592">
            <v>0</v>
          </cell>
          <cell r="GE592">
            <v>0</v>
          </cell>
          <cell r="GF592">
            <v>1</v>
          </cell>
          <cell r="GG592" t="e">
            <v>#REF!</v>
          </cell>
          <cell r="GH592" t="e">
            <v>#REF!</v>
          </cell>
          <cell r="GI592">
            <v>0</v>
          </cell>
          <cell r="GJ592">
            <v>0</v>
          </cell>
          <cell r="GK592">
            <v>0</v>
          </cell>
          <cell r="GL592">
            <v>0</v>
          </cell>
          <cell r="GM592" t="e">
            <v>#REF!</v>
          </cell>
          <cell r="GN592">
            <v>0</v>
          </cell>
          <cell r="GO592">
            <v>0</v>
          </cell>
          <cell r="GP592">
            <v>0</v>
          </cell>
        </row>
        <row r="593">
          <cell r="Y593" t="str">
            <v>地一</v>
          </cell>
          <cell r="Z593" t="str">
            <v>地高</v>
          </cell>
          <cell r="AA593" t="str">
            <v>地高</v>
          </cell>
          <cell r="AK593" t="e">
            <v>#REF!</v>
          </cell>
          <cell r="BI593">
            <v>2</v>
          </cell>
          <cell r="BT593">
            <v>0.1</v>
          </cell>
          <cell r="DZ593">
            <v>0</v>
          </cell>
          <cell r="EA593">
            <v>0</v>
          </cell>
          <cell r="EB593">
            <v>0</v>
          </cell>
          <cell r="EC593">
            <v>0</v>
          </cell>
          <cell r="ED593">
            <v>0</v>
          </cell>
          <cell r="EF593">
            <v>0</v>
          </cell>
          <cell r="EG593">
            <v>0</v>
          </cell>
          <cell r="EH593">
            <v>0</v>
          </cell>
          <cell r="EI593">
            <v>0</v>
          </cell>
          <cell r="EJ593">
            <v>0</v>
          </cell>
          <cell r="EK593" t="e">
            <v>#REF!</v>
          </cell>
          <cell r="EL593" t="e">
            <v>#REF!</v>
          </cell>
          <cell r="EM593" t="e">
            <v>#REF!</v>
          </cell>
          <cell r="EO593">
            <v>0</v>
          </cell>
          <cell r="EP593">
            <v>1</v>
          </cell>
          <cell r="EQ593">
            <v>0</v>
          </cell>
          <cell r="FA593">
            <v>0</v>
          </cell>
          <cell r="FB593">
            <v>0</v>
          </cell>
          <cell r="FD593">
            <v>0</v>
          </cell>
          <cell r="FE593">
            <v>1</v>
          </cell>
          <cell r="FF593">
            <v>0</v>
          </cell>
          <cell r="FG593">
            <v>0</v>
          </cell>
          <cell r="FH593">
            <v>0</v>
          </cell>
          <cell r="FI593">
            <v>0</v>
          </cell>
          <cell r="FJ593">
            <v>0</v>
          </cell>
          <cell r="FK593">
            <v>0</v>
          </cell>
          <cell r="FL593">
            <v>0</v>
          </cell>
          <cell r="FO593">
            <v>0</v>
          </cell>
          <cell r="FQ593">
            <v>0</v>
          </cell>
          <cell r="FR593">
            <v>0</v>
          </cell>
          <cell r="FS593">
            <v>0</v>
          </cell>
          <cell r="FT593">
            <v>0</v>
          </cell>
          <cell r="FU593">
            <v>0</v>
          </cell>
          <cell r="FV593">
            <v>0</v>
          </cell>
          <cell r="FW593">
            <v>0</v>
          </cell>
          <cell r="FX593" t="e">
            <v>#REF!</v>
          </cell>
          <cell r="FZ593">
            <v>0</v>
          </cell>
          <cell r="GB593">
            <v>1</v>
          </cell>
          <cell r="GC593">
            <v>0</v>
          </cell>
          <cell r="GD593">
            <v>0</v>
          </cell>
          <cell r="GE593">
            <v>0</v>
          </cell>
          <cell r="GF593">
            <v>1</v>
          </cell>
          <cell r="GG593" t="e">
            <v>#REF!</v>
          </cell>
          <cell r="GH593" t="e">
            <v>#REF!</v>
          </cell>
          <cell r="GI593">
            <v>0</v>
          </cell>
          <cell r="GJ593">
            <v>0</v>
          </cell>
          <cell r="GK593">
            <v>0</v>
          </cell>
          <cell r="GL593">
            <v>0</v>
          </cell>
          <cell r="GM593" t="e">
            <v>#REF!</v>
          </cell>
          <cell r="GN593">
            <v>0</v>
          </cell>
          <cell r="GO593">
            <v>0</v>
          </cell>
          <cell r="GP593">
            <v>0</v>
          </cell>
        </row>
        <row r="594">
          <cell r="Y594" t="str">
            <v>B</v>
          </cell>
          <cell r="Z594" t="str">
            <v>高規格</v>
          </cell>
          <cell r="AA594" t="str">
            <v>高規格</v>
          </cell>
          <cell r="AK594" t="e">
            <v>#REF!</v>
          </cell>
          <cell r="AL594" t="str">
            <v>京奈和（ｽﾓｰﾙ）</v>
          </cell>
          <cell r="BT594">
            <v>0</v>
          </cell>
          <cell r="DZ594">
            <v>0</v>
          </cell>
          <cell r="EA594">
            <v>0</v>
          </cell>
          <cell r="EB594">
            <v>0</v>
          </cell>
          <cell r="EC594">
            <v>0</v>
          </cell>
          <cell r="ED594">
            <v>1</v>
          </cell>
          <cell r="EF594">
            <v>0</v>
          </cell>
          <cell r="EG594">
            <v>1</v>
          </cell>
          <cell r="EH594">
            <v>0</v>
          </cell>
          <cell r="EI594">
            <v>0</v>
          </cell>
          <cell r="EJ594">
            <v>0</v>
          </cell>
          <cell r="EK594" t="e">
            <v>#REF!</v>
          </cell>
          <cell r="EL594" t="e">
            <v>#REF!</v>
          </cell>
          <cell r="EM594" t="e">
            <v>#REF!</v>
          </cell>
          <cell r="EO594">
            <v>0</v>
          </cell>
          <cell r="EP594">
            <v>1</v>
          </cell>
          <cell r="EQ594">
            <v>0</v>
          </cell>
          <cell r="FA594">
            <v>0</v>
          </cell>
          <cell r="FB594">
            <v>0</v>
          </cell>
          <cell r="FD594">
            <v>0</v>
          </cell>
          <cell r="FE594">
            <v>1</v>
          </cell>
          <cell r="FF594">
            <v>0</v>
          </cell>
          <cell r="FG594">
            <v>0</v>
          </cell>
          <cell r="FH594">
            <v>0</v>
          </cell>
          <cell r="FI594">
            <v>0</v>
          </cell>
          <cell r="FJ594">
            <v>0</v>
          </cell>
          <cell r="FK594">
            <v>0</v>
          </cell>
          <cell r="FL594">
            <v>0</v>
          </cell>
          <cell r="FO594">
            <v>0</v>
          </cell>
          <cell r="FQ594">
            <v>0</v>
          </cell>
          <cell r="FR594">
            <v>0</v>
          </cell>
          <cell r="FS594">
            <v>0</v>
          </cell>
          <cell r="FT594">
            <v>0</v>
          </cell>
          <cell r="FU594">
            <v>0</v>
          </cell>
          <cell r="FV594">
            <v>0</v>
          </cell>
          <cell r="FW594">
            <v>0</v>
          </cell>
          <cell r="FX594" t="e">
            <v>#REF!</v>
          </cell>
          <cell r="FZ594">
            <v>0</v>
          </cell>
          <cell r="GB594">
            <v>0</v>
          </cell>
          <cell r="GC594">
            <v>0</v>
          </cell>
          <cell r="GD594">
            <v>0</v>
          </cell>
          <cell r="GE594">
            <v>0</v>
          </cell>
          <cell r="GF594">
            <v>0</v>
          </cell>
          <cell r="GG594" t="e">
            <v>#REF!</v>
          </cell>
          <cell r="GH594" t="e">
            <v>#REF!</v>
          </cell>
          <cell r="GI594">
            <v>0</v>
          </cell>
          <cell r="GJ594">
            <v>0</v>
          </cell>
          <cell r="GK594">
            <v>0</v>
          </cell>
          <cell r="GL594">
            <v>0</v>
          </cell>
          <cell r="GM594" t="e">
            <v>#REF!</v>
          </cell>
          <cell r="GN594">
            <v>0</v>
          </cell>
          <cell r="GO594">
            <v>0</v>
          </cell>
          <cell r="GP594">
            <v>0</v>
          </cell>
        </row>
        <row r="595">
          <cell r="Y595" t="str">
            <v>沿環従来</v>
          </cell>
          <cell r="Z595" t="str">
            <v>一般</v>
          </cell>
          <cell r="AA595" t="str">
            <v>一般</v>
          </cell>
          <cell r="AK595" t="e">
            <v>#REF!</v>
          </cell>
          <cell r="BT595">
            <v>0</v>
          </cell>
          <cell r="DZ595">
            <v>0</v>
          </cell>
          <cell r="EA595">
            <v>0</v>
          </cell>
          <cell r="EB595">
            <v>0</v>
          </cell>
          <cell r="EC595">
            <v>0</v>
          </cell>
          <cell r="ED595">
            <v>0</v>
          </cell>
          <cell r="EF595">
            <v>0</v>
          </cell>
          <cell r="EG595">
            <v>0</v>
          </cell>
          <cell r="EH595">
            <v>0</v>
          </cell>
          <cell r="EI595">
            <v>0</v>
          </cell>
          <cell r="EJ595">
            <v>0</v>
          </cell>
          <cell r="EK595" t="e">
            <v>#REF!</v>
          </cell>
          <cell r="EL595" t="e">
            <v>#REF!</v>
          </cell>
          <cell r="EM595" t="e">
            <v>#REF!</v>
          </cell>
          <cell r="EO595">
            <v>0</v>
          </cell>
          <cell r="EP595">
            <v>0</v>
          </cell>
          <cell r="EQ595">
            <v>0</v>
          </cell>
          <cell r="FA595">
            <v>0</v>
          </cell>
          <cell r="FB595">
            <v>0</v>
          </cell>
          <cell r="FD595">
            <v>0</v>
          </cell>
          <cell r="FE595">
            <v>0</v>
          </cell>
          <cell r="FF595">
            <v>0</v>
          </cell>
          <cell r="FG595">
            <v>0</v>
          </cell>
          <cell r="FH595">
            <v>0</v>
          </cell>
          <cell r="FI595">
            <v>0</v>
          </cell>
          <cell r="FJ595">
            <v>0</v>
          </cell>
          <cell r="FK595">
            <v>0</v>
          </cell>
          <cell r="FL595">
            <v>0</v>
          </cell>
          <cell r="FO595">
            <v>0</v>
          </cell>
          <cell r="FQ595">
            <v>0</v>
          </cell>
          <cell r="FR595">
            <v>0</v>
          </cell>
          <cell r="FS595">
            <v>0</v>
          </cell>
          <cell r="FT595">
            <v>0</v>
          </cell>
          <cell r="FU595">
            <v>0</v>
          </cell>
          <cell r="FV595">
            <v>0</v>
          </cell>
          <cell r="FW595">
            <v>0</v>
          </cell>
          <cell r="FX595" t="e">
            <v>#REF!</v>
          </cell>
          <cell r="FZ595">
            <v>0</v>
          </cell>
          <cell r="GB595">
            <v>0</v>
          </cell>
          <cell r="GC595">
            <v>0</v>
          </cell>
          <cell r="GD595">
            <v>0</v>
          </cell>
          <cell r="GE595">
            <v>0</v>
          </cell>
          <cell r="GF595">
            <v>0</v>
          </cell>
          <cell r="GG595" t="e">
            <v>#REF!</v>
          </cell>
          <cell r="GH595" t="e">
            <v>#REF!</v>
          </cell>
          <cell r="GI595">
            <v>0</v>
          </cell>
          <cell r="GJ595">
            <v>0</v>
          </cell>
          <cell r="GK595">
            <v>0</v>
          </cell>
          <cell r="GL595">
            <v>0</v>
          </cell>
          <cell r="GM595" t="e">
            <v>#REF!</v>
          </cell>
          <cell r="GN595">
            <v>0</v>
          </cell>
          <cell r="GO595">
            <v>0</v>
          </cell>
          <cell r="GP595">
            <v>0</v>
          </cell>
        </row>
        <row r="596">
          <cell r="Y596" t="str">
            <v>沿環従来</v>
          </cell>
          <cell r="Z596" t="str">
            <v>一般</v>
          </cell>
          <cell r="AA596" t="str">
            <v>一般</v>
          </cell>
          <cell r="AK596" t="e">
            <v>#REF!</v>
          </cell>
          <cell r="BT596">
            <v>0</v>
          </cell>
          <cell r="DZ596">
            <v>0</v>
          </cell>
          <cell r="EA596">
            <v>0</v>
          </cell>
          <cell r="EB596">
            <v>0</v>
          </cell>
          <cell r="EC596">
            <v>0</v>
          </cell>
          <cell r="ED596">
            <v>0</v>
          </cell>
          <cell r="EF596">
            <v>0</v>
          </cell>
          <cell r="EG596">
            <v>0</v>
          </cell>
          <cell r="EH596">
            <v>0</v>
          </cell>
          <cell r="EI596">
            <v>0</v>
          </cell>
          <cell r="EJ596">
            <v>0</v>
          </cell>
          <cell r="EK596" t="e">
            <v>#REF!</v>
          </cell>
          <cell r="EL596" t="e">
            <v>#REF!</v>
          </cell>
          <cell r="EM596" t="e">
            <v>#REF!</v>
          </cell>
          <cell r="EO596">
            <v>0</v>
          </cell>
          <cell r="EP596">
            <v>0</v>
          </cell>
          <cell r="EQ596">
            <v>0</v>
          </cell>
          <cell r="FA596">
            <v>0</v>
          </cell>
          <cell r="FB596">
            <v>0</v>
          </cell>
          <cell r="FD596">
            <v>0</v>
          </cell>
          <cell r="FE596">
            <v>0</v>
          </cell>
          <cell r="FF596">
            <v>0</v>
          </cell>
          <cell r="FG596">
            <v>0</v>
          </cell>
          <cell r="FH596">
            <v>0</v>
          </cell>
          <cell r="FI596">
            <v>0</v>
          </cell>
          <cell r="FJ596">
            <v>0</v>
          </cell>
          <cell r="FK596">
            <v>0</v>
          </cell>
          <cell r="FL596">
            <v>0</v>
          </cell>
          <cell r="FO596">
            <v>0</v>
          </cell>
          <cell r="FQ596">
            <v>0</v>
          </cell>
          <cell r="FR596">
            <v>0</v>
          </cell>
          <cell r="FS596">
            <v>0</v>
          </cell>
          <cell r="FT596">
            <v>0</v>
          </cell>
          <cell r="FU596">
            <v>0</v>
          </cell>
          <cell r="FV596">
            <v>0</v>
          </cell>
          <cell r="FW596">
            <v>0</v>
          </cell>
          <cell r="FX596" t="e">
            <v>#REF!</v>
          </cell>
          <cell r="FZ596">
            <v>0</v>
          </cell>
          <cell r="GB596">
            <v>0</v>
          </cell>
          <cell r="GC596">
            <v>0</v>
          </cell>
          <cell r="GD596">
            <v>0</v>
          </cell>
          <cell r="GE596">
            <v>0</v>
          </cell>
          <cell r="GF596">
            <v>0</v>
          </cell>
          <cell r="GG596" t="e">
            <v>#REF!</v>
          </cell>
          <cell r="GH596" t="e">
            <v>#REF!</v>
          </cell>
          <cell r="GI596">
            <v>0</v>
          </cell>
          <cell r="GJ596">
            <v>0</v>
          </cell>
          <cell r="GK596">
            <v>0</v>
          </cell>
          <cell r="GL596">
            <v>0</v>
          </cell>
          <cell r="GM596" t="e">
            <v>#REF!</v>
          </cell>
          <cell r="GN596">
            <v>0</v>
          </cell>
          <cell r="GO596">
            <v>0</v>
          </cell>
          <cell r="GP596">
            <v>0</v>
          </cell>
        </row>
        <row r="597">
          <cell r="Y597" t="str">
            <v>沿環従来</v>
          </cell>
          <cell r="Z597" t="str">
            <v>一般</v>
          </cell>
          <cell r="AA597" t="str">
            <v>一般</v>
          </cell>
          <cell r="AK597" t="e">
            <v>#REF!</v>
          </cell>
          <cell r="BT597">
            <v>0</v>
          </cell>
          <cell r="DZ597">
            <v>0</v>
          </cell>
          <cell r="EA597">
            <v>0</v>
          </cell>
          <cell r="EB597">
            <v>0</v>
          </cell>
          <cell r="EC597">
            <v>0</v>
          </cell>
          <cell r="ED597">
            <v>0</v>
          </cell>
          <cell r="EF597">
            <v>0</v>
          </cell>
          <cell r="EG597">
            <v>0</v>
          </cell>
          <cell r="EH597">
            <v>0</v>
          </cell>
          <cell r="EI597">
            <v>0</v>
          </cell>
          <cell r="EJ597">
            <v>0</v>
          </cell>
          <cell r="EK597" t="e">
            <v>#REF!</v>
          </cell>
          <cell r="EL597" t="e">
            <v>#REF!</v>
          </cell>
          <cell r="EM597" t="e">
            <v>#REF!</v>
          </cell>
          <cell r="EO597">
            <v>0</v>
          </cell>
          <cell r="EP597">
            <v>0</v>
          </cell>
          <cell r="EQ597">
            <v>0</v>
          </cell>
          <cell r="FA597">
            <v>0</v>
          </cell>
          <cell r="FB597">
            <v>0</v>
          </cell>
          <cell r="FD597">
            <v>0</v>
          </cell>
          <cell r="FE597">
            <v>0</v>
          </cell>
          <cell r="FF597">
            <v>0</v>
          </cell>
          <cell r="FG597">
            <v>0</v>
          </cell>
          <cell r="FH597">
            <v>0</v>
          </cell>
          <cell r="FI597">
            <v>0</v>
          </cell>
          <cell r="FJ597">
            <v>0</v>
          </cell>
          <cell r="FK597">
            <v>0</v>
          </cell>
          <cell r="FL597">
            <v>0</v>
          </cell>
          <cell r="FO597">
            <v>0</v>
          </cell>
          <cell r="FQ597">
            <v>0</v>
          </cell>
          <cell r="FR597">
            <v>0</v>
          </cell>
          <cell r="FS597">
            <v>0</v>
          </cell>
          <cell r="FT597">
            <v>0</v>
          </cell>
          <cell r="FU597">
            <v>0</v>
          </cell>
          <cell r="FV597">
            <v>0</v>
          </cell>
          <cell r="FW597">
            <v>0</v>
          </cell>
          <cell r="FX597" t="e">
            <v>#REF!</v>
          </cell>
          <cell r="FZ597">
            <v>0</v>
          </cell>
          <cell r="GB597">
            <v>0</v>
          </cell>
          <cell r="GC597">
            <v>0</v>
          </cell>
          <cell r="GD597">
            <v>0</v>
          </cell>
          <cell r="GE597">
            <v>0</v>
          </cell>
          <cell r="GF597">
            <v>0</v>
          </cell>
          <cell r="GG597" t="e">
            <v>#REF!</v>
          </cell>
          <cell r="GH597" t="e">
            <v>#REF!</v>
          </cell>
          <cell r="GI597">
            <v>0</v>
          </cell>
          <cell r="GJ597">
            <v>0</v>
          </cell>
          <cell r="GK597">
            <v>0</v>
          </cell>
          <cell r="GL597">
            <v>0</v>
          </cell>
          <cell r="GM597" t="e">
            <v>#REF!</v>
          </cell>
          <cell r="GN597">
            <v>0</v>
          </cell>
          <cell r="GO597">
            <v>0</v>
          </cell>
          <cell r="GP597">
            <v>0</v>
          </cell>
        </row>
        <row r="598">
          <cell r="Y598" t="str">
            <v>沿環従来</v>
          </cell>
          <cell r="Z598" t="str">
            <v>一般</v>
          </cell>
          <cell r="AA598" t="str">
            <v>一般</v>
          </cell>
          <cell r="AK598" t="e">
            <v>#REF!</v>
          </cell>
          <cell r="BT598">
            <v>0</v>
          </cell>
          <cell r="DZ598">
            <v>0</v>
          </cell>
          <cell r="EA598">
            <v>0</v>
          </cell>
          <cell r="EB598">
            <v>0</v>
          </cell>
          <cell r="EC598">
            <v>0</v>
          </cell>
          <cell r="ED598">
            <v>0</v>
          </cell>
          <cell r="EF598">
            <v>0</v>
          </cell>
          <cell r="EG598">
            <v>0</v>
          </cell>
          <cell r="EH598">
            <v>0</v>
          </cell>
          <cell r="EI598">
            <v>0</v>
          </cell>
          <cell r="EJ598">
            <v>0</v>
          </cell>
          <cell r="EK598" t="e">
            <v>#REF!</v>
          </cell>
          <cell r="EL598" t="e">
            <v>#REF!</v>
          </cell>
          <cell r="EM598" t="e">
            <v>#REF!</v>
          </cell>
          <cell r="EO598">
            <v>0</v>
          </cell>
          <cell r="EP598">
            <v>0</v>
          </cell>
          <cell r="EQ598">
            <v>0</v>
          </cell>
          <cell r="FA598">
            <v>0</v>
          </cell>
          <cell r="FB598">
            <v>0</v>
          </cell>
          <cell r="FD598">
            <v>0</v>
          </cell>
          <cell r="FE598">
            <v>0</v>
          </cell>
          <cell r="FF598">
            <v>0</v>
          </cell>
          <cell r="FG598">
            <v>0</v>
          </cell>
          <cell r="FH598">
            <v>0</v>
          </cell>
          <cell r="FI598">
            <v>0</v>
          </cell>
          <cell r="FJ598">
            <v>0</v>
          </cell>
          <cell r="FK598">
            <v>0</v>
          </cell>
          <cell r="FL598">
            <v>0</v>
          </cell>
          <cell r="FO598">
            <v>0</v>
          </cell>
          <cell r="FQ598">
            <v>0</v>
          </cell>
          <cell r="FR598">
            <v>0</v>
          </cell>
          <cell r="FS598">
            <v>0</v>
          </cell>
          <cell r="FT598">
            <v>0</v>
          </cell>
          <cell r="FU598">
            <v>0</v>
          </cell>
          <cell r="FV598">
            <v>0</v>
          </cell>
          <cell r="FW598">
            <v>0</v>
          </cell>
          <cell r="FX598" t="e">
            <v>#REF!</v>
          </cell>
          <cell r="FZ598">
            <v>0</v>
          </cell>
          <cell r="GB598">
            <v>0</v>
          </cell>
          <cell r="GC598">
            <v>0</v>
          </cell>
          <cell r="GD598">
            <v>0</v>
          </cell>
          <cell r="GE598">
            <v>0</v>
          </cell>
          <cell r="GF598">
            <v>0</v>
          </cell>
          <cell r="GG598" t="e">
            <v>#REF!</v>
          </cell>
          <cell r="GH598" t="e">
            <v>#REF!</v>
          </cell>
          <cell r="GI598">
            <v>0</v>
          </cell>
          <cell r="GJ598">
            <v>0</v>
          </cell>
          <cell r="GK598">
            <v>0</v>
          </cell>
          <cell r="GL598">
            <v>0</v>
          </cell>
          <cell r="GM598" t="e">
            <v>#REF!</v>
          </cell>
          <cell r="GN598">
            <v>0</v>
          </cell>
          <cell r="GO598">
            <v>0</v>
          </cell>
          <cell r="GP598">
            <v>0</v>
          </cell>
        </row>
        <row r="599">
          <cell r="Y599" t="str">
            <v>沿環従来</v>
          </cell>
          <cell r="Z599" t="str">
            <v>一般</v>
          </cell>
          <cell r="AA599" t="str">
            <v>一般</v>
          </cell>
          <cell r="AK599" t="e">
            <v>#REF!</v>
          </cell>
          <cell r="BT599">
            <v>0</v>
          </cell>
          <cell r="DZ599">
            <v>0</v>
          </cell>
          <cell r="EA599">
            <v>0</v>
          </cell>
          <cell r="EB599">
            <v>0</v>
          </cell>
          <cell r="EC599">
            <v>0</v>
          </cell>
          <cell r="ED599">
            <v>0</v>
          </cell>
          <cell r="EF599">
            <v>0</v>
          </cell>
          <cell r="EG599">
            <v>0</v>
          </cell>
          <cell r="EH599">
            <v>0</v>
          </cell>
          <cell r="EI599">
            <v>0</v>
          </cell>
          <cell r="EJ599">
            <v>0</v>
          </cell>
          <cell r="EK599" t="e">
            <v>#REF!</v>
          </cell>
          <cell r="EL599" t="e">
            <v>#REF!</v>
          </cell>
          <cell r="EM599" t="e">
            <v>#REF!</v>
          </cell>
          <cell r="EO599">
            <v>0</v>
          </cell>
          <cell r="EP599">
            <v>0</v>
          </cell>
          <cell r="EQ599">
            <v>0</v>
          </cell>
          <cell r="FA599">
            <v>0</v>
          </cell>
          <cell r="FB599">
            <v>0</v>
          </cell>
          <cell r="FD599">
            <v>0</v>
          </cell>
          <cell r="FE599">
            <v>0</v>
          </cell>
          <cell r="FF599">
            <v>0</v>
          </cell>
          <cell r="FG599">
            <v>0</v>
          </cell>
          <cell r="FH599">
            <v>0</v>
          </cell>
          <cell r="FI599">
            <v>0</v>
          </cell>
          <cell r="FJ599">
            <v>0</v>
          </cell>
          <cell r="FK599">
            <v>0</v>
          </cell>
          <cell r="FL599">
            <v>0</v>
          </cell>
          <cell r="FO599">
            <v>0</v>
          </cell>
          <cell r="FQ599">
            <v>0</v>
          </cell>
          <cell r="FR599">
            <v>0</v>
          </cell>
          <cell r="FS599">
            <v>0</v>
          </cell>
          <cell r="FT599">
            <v>0</v>
          </cell>
          <cell r="FU599">
            <v>0</v>
          </cell>
          <cell r="FV599">
            <v>0</v>
          </cell>
          <cell r="FW599">
            <v>0</v>
          </cell>
          <cell r="FX599" t="e">
            <v>#REF!</v>
          </cell>
          <cell r="FZ599">
            <v>0</v>
          </cell>
          <cell r="GB599">
            <v>0</v>
          </cell>
          <cell r="GC599">
            <v>0</v>
          </cell>
          <cell r="GD599">
            <v>0</v>
          </cell>
          <cell r="GE599">
            <v>0</v>
          </cell>
          <cell r="GF599">
            <v>0</v>
          </cell>
          <cell r="GG599" t="e">
            <v>#REF!</v>
          </cell>
          <cell r="GH599" t="e">
            <v>#REF!</v>
          </cell>
          <cell r="GI599">
            <v>0</v>
          </cell>
          <cell r="GJ599">
            <v>0</v>
          </cell>
          <cell r="GK599">
            <v>0</v>
          </cell>
          <cell r="GL599">
            <v>0</v>
          </cell>
          <cell r="GM599" t="e">
            <v>#REF!</v>
          </cell>
          <cell r="GN599">
            <v>0</v>
          </cell>
          <cell r="GO599">
            <v>0</v>
          </cell>
          <cell r="GP599">
            <v>0</v>
          </cell>
        </row>
        <row r="600">
          <cell r="Y600" t="str">
            <v>沿環従来</v>
          </cell>
          <cell r="Z600" t="str">
            <v>一般</v>
          </cell>
          <cell r="AA600" t="str">
            <v>一般</v>
          </cell>
          <cell r="AK600" t="e">
            <v>#REF!</v>
          </cell>
          <cell r="BT600">
            <v>0</v>
          </cell>
          <cell r="DZ600">
            <v>0</v>
          </cell>
          <cell r="EA600">
            <v>0</v>
          </cell>
          <cell r="EB600">
            <v>0</v>
          </cell>
          <cell r="EC600">
            <v>0</v>
          </cell>
          <cell r="ED600">
            <v>0</v>
          </cell>
          <cell r="EF600">
            <v>0</v>
          </cell>
          <cell r="EG600">
            <v>0</v>
          </cell>
          <cell r="EH600">
            <v>0</v>
          </cell>
          <cell r="EI600">
            <v>0</v>
          </cell>
          <cell r="EJ600">
            <v>0</v>
          </cell>
          <cell r="EK600" t="e">
            <v>#REF!</v>
          </cell>
          <cell r="EL600" t="e">
            <v>#REF!</v>
          </cell>
          <cell r="EM600" t="e">
            <v>#REF!</v>
          </cell>
          <cell r="EO600">
            <v>0</v>
          </cell>
          <cell r="EP600">
            <v>0</v>
          </cell>
          <cell r="EQ600">
            <v>0</v>
          </cell>
          <cell r="FA600">
            <v>0</v>
          </cell>
          <cell r="FB600">
            <v>0</v>
          </cell>
          <cell r="FD600">
            <v>0</v>
          </cell>
          <cell r="FE600">
            <v>0</v>
          </cell>
          <cell r="FF600">
            <v>0</v>
          </cell>
          <cell r="FG600">
            <v>0</v>
          </cell>
          <cell r="FH600">
            <v>0</v>
          </cell>
          <cell r="FI600">
            <v>0</v>
          </cell>
          <cell r="FJ600">
            <v>0</v>
          </cell>
          <cell r="FK600">
            <v>0</v>
          </cell>
          <cell r="FL600">
            <v>0</v>
          </cell>
          <cell r="FO600">
            <v>0</v>
          </cell>
          <cell r="FQ600">
            <v>0</v>
          </cell>
          <cell r="FR600">
            <v>0</v>
          </cell>
          <cell r="FS600">
            <v>0</v>
          </cell>
          <cell r="FT600">
            <v>0</v>
          </cell>
          <cell r="FU600">
            <v>0</v>
          </cell>
          <cell r="FV600">
            <v>0</v>
          </cell>
          <cell r="FW600">
            <v>0</v>
          </cell>
          <cell r="FX600" t="e">
            <v>#REF!</v>
          </cell>
          <cell r="FZ600">
            <v>0</v>
          </cell>
          <cell r="GB600">
            <v>0</v>
          </cell>
          <cell r="GC600">
            <v>0</v>
          </cell>
          <cell r="GD600">
            <v>0</v>
          </cell>
          <cell r="GE600">
            <v>0</v>
          </cell>
          <cell r="GF600">
            <v>0</v>
          </cell>
          <cell r="GG600" t="e">
            <v>#REF!</v>
          </cell>
          <cell r="GH600" t="e">
            <v>#REF!</v>
          </cell>
          <cell r="GI600">
            <v>0</v>
          </cell>
          <cell r="GJ600">
            <v>0</v>
          </cell>
          <cell r="GK600">
            <v>0</v>
          </cell>
          <cell r="GL600">
            <v>0</v>
          </cell>
          <cell r="GM600" t="e">
            <v>#REF!</v>
          </cell>
          <cell r="GN600">
            <v>0</v>
          </cell>
          <cell r="GO600">
            <v>0</v>
          </cell>
          <cell r="GP600">
            <v>0</v>
          </cell>
        </row>
        <row r="601">
          <cell r="Y601" t="str">
            <v>沿環従来</v>
          </cell>
          <cell r="Z601" t="str">
            <v>一般</v>
          </cell>
          <cell r="AA601" t="str">
            <v>一般</v>
          </cell>
          <cell r="AK601" t="e">
            <v>#REF!</v>
          </cell>
          <cell r="BT601">
            <v>0</v>
          </cell>
          <cell r="DZ601">
            <v>0</v>
          </cell>
          <cell r="EA601">
            <v>0</v>
          </cell>
          <cell r="EB601">
            <v>0</v>
          </cell>
          <cell r="EC601">
            <v>0</v>
          </cell>
          <cell r="ED601">
            <v>0</v>
          </cell>
          <cell r="EF601">
            <v>0</v>
          </cell>
          <cell r="EG601">
            <v>0</v>
          </cell>
          <cell r="EH601">
            <v>0</v>
          </cell>
          <cell r="EI601">
            <v>0</v>
          </cell>
          <cell r="EJ601">
            <v>0</v>
          </cell>
          <cell r="EK601" t="e">
            <v>#REF!</v>
          </cell>
          <cell r="EL601" t="e">
            <v>#REF!</v>
          </cell>
          <cell r="EM601" t="e">
            <v>#REF!</v>
          </cell>
          <cell r="EO601">
            <v>0</v>
          </cell>
          <cell r="EP601">
            <v>0</v>
          </cell>
          <cell r="EQ601">
            <v>0</v>
          </cell>
          <cell r="FA601">
            <v>0</v>
          </cell>
          <cell r="FB601">
            <v>0</v>
          </cell>
          <cell r="FD601">
            <v>0</v>
          </cell>
          <cell r="FE601">
            <v>0</v>
          </cell>
          <cell r="FF601">
            <v>0</v>
          </cell>
          <cell r="FG601">
            <v>0</v>
          </cell>
          <cell r="FH601">
            <v>0</v>
          </cell>
          <cell r="FI601">
            <v>0</v>
          </cell>
          <cell r="FJ601">
            <v>0</v>
          </cell>
          <cell r="FK601">
            <v>0</v>
          </cell>
          <cell r="FL601">
            <v>0</v>
          </cell>
          <cell r="FO601">
            <v>0</v>
          </cell>
          <cell r="FQ601">
            <v>0</v>
          </cell>
          <cell r="FR601">
            <v>0</v>
          </cell>
          <cell r="FS601">
            <v>0</v>
          </cell>
          <cell r="FT601">
            <v>0</v>
          </cell>
          <cell r="FU601">
            <v>0</v>
          </cell>
          <cell r="FV601">
            <v>0</v>
          </cell>
          <cell r="FW601">
            <v>0</v>
          </cell>
          <cell r="FX601" t="e">
            <v>#REF!</v>
          </cell>
          <cell r="FZ601">
            <v>0</v>
          </cell>
          <cell r="GB601">
            <v>0</v>
          </cell>
          <cell r="GC601">
            <v>0</v>
          </cell>
          <cell r="GD601">
            <v>0</v>
          </cell>
          <cell r="GE601">
            <v>0</v>
          </cell>
          <cell r="GF601">
            <v>0</v>
          </cell>
          <cell r="GG601" t="e">
            <v>#REF!</v>
          </cell>
          <cell r="GH601" t="e">
            <v>#REF!</v>
          </cell>
          <cell r="GI601">
            <v>0</v>
          </cell>
          <cell r="GJ601">
            <v>0</v>
          </cell>
          <cell r="GK601">
            <v>0</v>
          </cell>
          <cell r="GL601">
            <v>0</v>
          </cell>
          <cell r="GM601" t="e">
            <v>#REF!</v>
          </cell>
          <cell r="GN601">
            <v>0</v>
          </cell>
          <cell r="GO601">
            <v>0</v>
          </cell>
          <cell r="GP601">
            <v>0</v>
          </cell>
        </row>
        <row r="602">
          <cell r="Y602" t="str">
            <v>沿環従来</v>
          </cell>
          <cell r="Z602" t="str">
            <v>一般</v>
          </cell>
          <cell r="AA602" t="str">
            <v>一般</v>
          </cell>
          <cell r="AK602" t="e">
            <v>#REF!</v>
          </cell>
          <cell r="BT602">
            <v>0</v>
          </cell>
          <cell r="DZ602">
            <v>0</v>
          </cell>
          <cell r="EA602">
            <v>0</v>
          </cell>
          <cell r="EB602">
            <v>0</v>
          </cell>
          <cell r="EC602">
            <v>0</v>
          </cell>
          <cell r="ED602">
            <v>0</v>
          </cell>
          <cell r="EF602">
            <v>0</v>
          </cell>
          <cell r="EG602">
            <v>0</v>
          </cell>
          <cell r="EH602">
            <v>0</v>
          </cell>
          <cell r="EI602">
            <v>0</v>
          </cell>
          <cell r="EJ602">
            <v>0</v>
          </cell>
          <cell r="EK602" t="e">
            <v>#REF!</v>
          </cell>
          <cell r="EL602" t="e">
            <v>#REF!</v>
          </cell>
          <cell r="EM602" t="e">
            <v>#REF!</v>
          </cell>
          <cell r="EO602">
            <v>0</v>
          </cell>
          <cell r="EP602">
            <v>0</v>
          </cell>
          <cell r="EQ602">
            <v>0</v>
          </cell>
          <cell r="FA602">
            <v>0</v>
          </cell>
          <cell r="FB602">
            <v>0</v>
          </cell>
          <cell r="FD602">
            <v>0</v>
          </cell>
          <cell r="FE602">
            <v>0</v>
          </cell>
          <cell r="FF602">
            <v>0</v>
          </cell>
          <cell r="FG602">
            <v>0</v>
          </cell>
          <cell r="FH602">
            <v>0</v>
          </cell>
          <cell r="FI602">
            <v>0</v>
          </cell>
          <cell r="FJ602">
            <v>0</v>
          </cell>
          <cell r="FK602">
            <v>0</v>
          </cell>
          <cell r="FL602">
            <v>0</v>
          </cell>
          <cell r="FO602">
            <v>0</v>
          </cell>
          <cell r="FQ602">
            <v>0</v>
          </cell>
          <cell r="FR602">
            <v>0</v>
          </cell>
          <cell r="FS602">
            <v>0</v>
          </cell>
          <cell r="FT602">
            <v>0</v>
          </cell>
          <cell r="FU602">
            <v>0</v>
          </cell>
          <cell r="FV602">
            <v>0</v>
          </cell>
          <cell r="FW602">
            <v>0</v>
          </cell>
          <cell r="FX602" t="e">
            <v>#REF!</v>
          </cell>
          <cell r="FZ602">
            <v>0</v>
          </cell>
          <cell r="GB602">
            <v>0</v>
          </cell>
          <cell r="GC602">
            <v>0</v>
          </cell>
          <cell r="GD602">
            <v>0</v>
          </cell>
          <cell r="GE602">
            <v>0</v>
          </cell>
          <cell r="GF602">
            <v>0</v>
          </cell>
          <cell r="GG602" t="e">
            <v>#REF!</v>
          </cell>
          <cell r="GH602" t="e">
            <v>#REF!</v>
          </cell>
          <cell r="GI602">
            <v>0</v>
          </cell>
          <cell r="GJ602">
            <v>0</v>
          </cell>
          <cell r="GK602">
            <v>0</v>
          </cell>
          <cell r="GL602">
            <v>0</v>
          </cell>
          <cell r="GM602" t="e">
            <v>#REF!</v>
          </cell>
          <cell r="GN602">
            <v>0</v>
          </cell>
          <cell r="GO602">
            <v>0</v>
          </cell>
          <cell r="GP602">
            <v>0</v>
          </cell>
        </row>
        <row r="603">
          <cell r="Y603" t="str">
            <v>沿環従来</v>
          </cell>
          <cell r="Z603" t="str">
            <v>一般</v>
          </cell>
          <cell r="AA603" t="str">
            <v>一般</v>
          </cell>
          <cell r="AK603" t="e">
            <v>#REF!</v>
          </cell>
          <cell r="BT603">
            <v>0</v>
          </cell>
          <cell r="DZ603">
            <v>0</v>
          </cell>
          <cell r="EA603">
            <v>0</v>
          </cell>
          <cell r="EB603">
            <v>0</v>
          </cell>
          <cell r="EC603">
            <v>0</v>
          </cell>
          <cell r="ED603">
            <v>0</v>
          </cell>
          <cell r="EF603">
            <v>0</v>
          </cell>
          <cell r="EG603">
            <v>0</v>
          </cell>
          <cell r="EH603">
            <v>0</v>
          </cell>
          <cell r="EI603">
            <v>0</v>
          </cell>
          <cell r="EJ603">
            <v>0</v>
          </cell>
          <cell r="EK603" t="e">
            <v>#REF!</v>
          </cell>
          <cell r="EL603" t="e">
            <v>#REF!</v>
          </cell>
          <cell r="EM603" t="e">
            <v>#REF!</v>
          </cell>
          <cell r="EO603">
            <v>0</v>
          </cell>
          <cell r="EP603">
            <v>0</v>
          </cell>
          <cell r="EQ603">
            <v>0</v>
          </cell>
          <cell r="FA603">
            <v>0</v>
          </cell>
          <cell r="FB603">
            <v>0</v>
          </cell>
          <cell r="FD603">
            <v>0</v>
          </cell>
          <cell r="FE603">
            <v>0</v>
          </cell>
          <cell r="FF603">
            <v>0</v>
          </cell>
          <cell r="FG603">
            <v>0</v>
          </cell>
          <cell r="FH603">
            <v>0</v>
          </cell>
          <cell r="FI603">
            <v>0</v>
          </cell>
          <cell r="FJ603">
            <v>0</v>
          </cell>
          <cell r="FK603">
            <v>0</v>
          </cell>
          <cell r="FL603">
            <v>0</v>
          </cell>
          <cell r="FO603">
            <v>0</v>
          </cell>
          <cell r="FQ603">
            <v>0</v>
          </cell>
          <cell r="FR603">
            <v>0</v>
          </cell>
          <cell r="FS603">
            <v>0</v>
          </cell>
          <cell r="FT603">
            <v>0</v>
          </cell>
          <cell r="FU603">
            <v>0</v>
          </cell>
          <cell r="FV603">
            <v>0</v>
          </cell>
          <cell r="FW603">
            <v>0</v>
          </cell>
          <cell r="FX603" t="e">
            <v>#REF!</v>
          </cell>
          <cell r="FZ603">
            <v>0</v>
          </cell>
          <cell r="GB603">
            <v>0</v>
          </cell>
          <cell r="GC603">
            <v>0</v>
          </cell>
          <cell r="GD603">
            <v>0</v>
          </cell>
          <cell r="GE603">
            <v>0</v>
          </cell>
          <cell r="GF603">
            <v>0</v>
          </cell>
          <cell r="GG603" t="e">
            <v>#REF!</v>
          </cell>
          <cell r="GH603" t="e">
            <v>#REF!</v>
          </cell>
          <cell r="GI603">
            <v>0</v>
          </cell>
          <cell r="GJ603">
            <v>0</v>
          </cell>
          <cell r="GK603">
            <v>0</v>
          </cell>
          <cell r="GL603">
            <v>0</v>
          </cell>
          <cell r="GM603" t="e">
            <v>#REF!</v>
          </cell>
          <cell r="GN603">
            <v>0</v>
          </cell>
          <cell r="GO603">
            <v>0</v>
          </cell>
          <cell r="GP603">
            <v>0</v>
          </cell>
        </row>
        <row r="604">
          <cell r="Y604" t="str">
            <v>沿環従来</v>
          </cell>
          <cell r="Z604" t="str">
            <v>一般</v>
          </cell>
          <cell r="AA604" t="str">
            <v>一般</v>
          </cell>
          <cell r="AK604" t="e">
            <v>#REF!</v>
          </cell>
          <cell r="BT604">
            <v>0</v>
          </cell>
          <cell r="DZ604">
            <v>0</v>
          </cell>
          <cell r="EA604">
            <v>0</v>
          </cell>
          <cell r="EB604">
            <v>0</v>
          </cell>
          <cell r="EC604">
            <v>0</v>
          </cell>
          <cell r="ED604">
            <v>0</v>
          </cell>
          <cell r="EF604">
            <v>0</v>
          </cell>
          <cell r="EG604">
            <v>0</v>
          </cell>
          <cell r="EH604">
            <v>0</v>
          </cell>
          <cell r="EI604">
            <v>0</v>
          </cell>
          <cell r="EJ604">
            <v>0</v>
          </cell>
          <cell r="EK604" t="e">
            <v>#REF!</v>
          </cell>
          <cell r="EL604" t="e">
            <v>#REF!</v>
          </cell>
          <cell r="EM604" t="e">
            <v>#REF!</v>
          </cell>
          <cell r="EO604">
            <v>0</v>
          </cell>
          <cell r="EP604">
            <v>0</v>
          </cell>
          <cell r="EQ604">
            <v>0</v>
          </cell>
          <cell r="FA604">
            <v>0</v>
          </cell>
          <cell r="FB604">
            <v>0</v>
          </cell>
          <cell r="FD604">
            <v>0</v>
          </cell>
          <cell r="FE604">
            <v>1</v>
          </cell>
          <cell r="FF604">
            <v>0</v>
          </cell>
          <cell r="FG604">
            <v>0</v>
          </cell>
          <cell r="FH604">
            <v>0</v>
          </cell>
          <cell r="FI604">
            <v>0</v>
          </cell>
          <cell r="FJ604">
            <v>0</v>
          </cell>
          <cell r="FK604">
            <v>0</v>
          </cell>
          <cell r="FL604">
            <v>0</v>
          </cell>
          <cell r="FO604">
            <v>0</v>
          </cell>
          <cell r="FQ604">
            <v>0</v>
          </cell>
          <cell r="FR604">
            <v>0</v>
          </cell>
          <cell r="FS604">
            <v>0</v>
          </cell>
          <cell r="FT604">
            <v>0</v>
          </cell>
          <cell r="FU604">
            <v>0</v>
          </cell>
          <cell r="FV604">
            <v>0</v>
          </cell>
          <cell r="FW604">
            <v>0</v>
          </cell>
          <cell r="FX604" t="e">
            <v>#REF!</v>
          </cell>
          <cell r="FZ604">
            <v>0</v>
          </cell>
          <cell r="GB604">
            <v>1</v>
          </cell>
          <cell r="GC604">
            <v>0</v>
          </cell>
          <cell r="GD604">
            <v>0</v>
          </cell>
          <cell r="GE604">
            <v>0</v>
          </cell>
          <cell r="GF604">
            <v>0</v>
          </cell>
          <cell r="GG604" t="e">
            <v>#REF!</v>
          </cell>
          <cell r="GH604" t="e">
            <v>#REF!</v>
          </cell>
          <cell r="GI604">
            <v>0</v>
          </cell>
          <cell r="GJ604">
            <v>0</v>
          </cell>
          <cell r="GK604">
            <v>0</v>
          </cell>
          <cell r="GL604">
            <v>0</v>
          </cell>
          <cell r="GM604" t="e">
            <v>#REF!</v>
          </cell>
          <cell r="GN604">
            <v>0</v>
          </cell>
          <cell r="GO604">
            <v>0</v>
          </cell>
          <cell r="GP604">
            <v>0</v>
          </cell>
        </row>
        <row r="605">
          <cell r="Y605" t="str">
            <v>沿環従来</v>
          </cell>
          <cell r="Z605" t="str">
            <v>一般</v>
          </cell>
          <cell r="AA605" t="str">
            <v>一般</v>
          </cell>
          <cell r="AK605" t="e">
            <v>#REF!</v>
          </cell>
          <cell r="BT605">
            <v>0</v>
          </cell>
          <cell r="DZ605">
            <v>0</v>
          </cell>
          <cell r="EA605">
            <v>0</v>
          </cell>
          <cell r="EB605">
            <v>0</v>
          </cell>
          <cell r="EC605">
            <v>0</v>
          </cell>
          <cell r="ED605">
            <v>0</v>
          </cell>
          <cell r="EF605">
            <v>0</v>
          </cell>
          <cell r="EG605">
            <v>0</v>
          </cell>
          <cell r="EH605">
            <v>0</v>
          </cell>
          <cell r="EI605">
            <v>0</v>
          </cell>
          <cell r="EJ605">
            <v>0</v>
          </cell>
          <cell r="EK605" t="e">
            <v>#REF!</v>
          </cell>
          <cell r="EL605" t="e">
            <v>#REF!</v>
          </cell>
          <cell r="EM605" t="e">
            <v>#REF!</v>
          </cell>
          <cell r="EO605">
            <v>0</v>
          </cell>
          <cell r="EP605">
            <v>0</v>
          </cell>
          <cell r="EQ605">
            <v>0</v>
          </cell>
          <cell r="FA605">
            <v>0</v>
          </cell>
          <cell r="FB605">
            <v>0</v>
          </cell>
          <cell r="FD605">
            <v>0</v>
          </cell>
          <cell r="FE605">
            <v>1</v>
          </cell>
          <cell r="FF605">
            <v>0</v>
          </cell>
          <cell r="FG605">
            <v>0</v>
          </cell>
          <cell r="FH605">
            <v>0</v>
          </cell>
          <cell r="FI605">
            <v>0</v>
          </cell>
          <cell r="FJ605">
            <v>0</v>
          </cell>
          <cell r="FK605">
            <v>0</v>
          </cell>
          <cell r="FL605">
            <v>0</v>
          </cell>
          <cell r="FO605">
            <v>0</v>
          </cell>
          <cell r="FQ605">
            <v>0</v>
          </cell>
          <cell r="FR605">
            <v>0</v>
          </cell>
          <cell r="FS605">
            <v>0</v>
          </cell>
          <cell r="FT605">
            <v>0</v>
          </cell>
          <cell r="FU605">
            <v>0</v>
          </cell>
          <cell r="FV605">
            <v>0</v>
          </cell>
          <cell r="FW605">
            <v>0</v>
          </cell>
          <cell r="FX605" t="e">
            <v>#REF!</v>
          </cell>
          <cell r="FZ605">
            <v>0</v>
          </cell>
          <cell r="GB605">
            <v>1</v>
          </cell>
          <cell r="GC605">
            <v>0</v>
          </cell>
          <cell r="GD605">
            <v>0</v>
          </cell>
          <cell r="GE605">
            <v>0</v>
          </cell>
          <cell r="GF605">
            <v>0</v>
          </cell>
          <cell r="GG605" t="e">
            <v>#REF!</v>
          </cell>
          <cell r="GH605" t="e">
            <v>#REF!</v>
          </cell>
          <cell r="GI605">
            <v>0</v>
          </cell>
          <cell r="GJ605">
            <v>0</v>
          </cell>
          <cell r="GK605">
            <v>0</v>
          </cell>
          <cell r="GL605">
            <v>0</v>
          </cell>
          <cell r="GM605" t="e">
            <v>#REF!</v>
          </cell>
          <cell r="GN605">
            <v>0</v>
          </cell>
          <cell r="GO605">
            <v>0</v>
          </cell>
          <cell r="GP605">
            <v>0</v>
          </cell>
        </row>
        <row r="606">
          <cell r="Y606" t="str">
            <v>地一</v>
          </cell>
          <cell r="Z606" t="str">
            <v>地高</v>
          </cell>
          <cell r="AA606" t="str">
            <v>地高</v>
          </cell>
          <cell r="AK606" t="e">
            <v>#REF!</v>
          </cell>
          <cell r="AL606" t="str">
            <v>京奈和（ｽﾓｰﾙ）</v>
          </cell>
          <cell r="BI606">
            <v>2</v>
          </cell>
          <cell r="BT606">
            <v>0.12</v>
          </cell>
          <cell r="DZ606">
            <v>1</v>
          </cell>
          <cell r="EA606">
            <v>1</v>
          </cell>
          <cell r="EB606">
            <v>0</v>
          </cell>
          <cell r="EC606">
            <v>0</v>
          </cell>
          <cell r="ED606">
            <v>0</v>
          </cell>
          <cell r="EF606">
            <v>0</v>
          </cell>
          <cell r="EG606">
            <v>1</v>
          </cell>
          <cell r="EH606">
            <v>0</v>
          </cell>
          <cell r="EI606">
            <v>1</v>
          </cell>
          <cell r="EJ606">
            <v>0</v>
          </cell>
          <cell r="EK606" t="e">
            <v>#REF!</v>
          </cell>
          <cell r="EL606" t="e">
            <v>#REF!</v>
          </cell>
          <cell r="EM606" t="e">
            <v>#REF!</v>
          </cell>
          <cell r="EO606">
            <v>0</v>
          </cell>
          <cell r="EP606">
            <v>0</v>
          </cell>
          <cell r="EQ606">
            <v>0</v>
          </cell>
          <cell r="FA606">
            <v>1</v>
          </cell>
          <cell r="FB606">
            <v>0</v>
          </cell>
          <cell r="FD606">
            <v>0</v>
          </cell>
          <cell r="FE606">
            <v>0</v>
          </cell>
          <cell r="FF606">
            <v>0</v>
          </cell>
          <cell r="FG606">
            <v>0</v>
          </cell>
          <cell r="FH606">
            <v>0</v>
          </cell>
          <cell r="FI606">
            <v>0</v>
          </cell>
          <cell r="FJ606">
            <v>0</v>
          </cell>
          <cell r="FK606">
            <v>0</v>
          </cell>
          <cell r="FL606">
            <v>0</v>
          </cell>
          <cell r="FO606">
            <v>0</v>
          </cell>
          <cell r="FQ606">
            <v>0</v>
          </cell>
          <cell r="FR606">
            <v>0</v>
          </cell>
          <cell r="FS606">
            <v>0</v>
          </cell>
          <cell r="FT606">
            <v>0</v>
          </cell>
          <cell r="FU606">
            <v>0</v>
          </cell>
          <cell r="FV606">
            <v>0</v>
          </cell>
          <cell r="FW606">
            <v>0</v>
          </cell>
          <cell r="FX606" t="e">
            <v>#REF!</v>
          </cell>
          <cell r="FZ606">
            <v>0</v>
          </cell>
          <cell r="GB606">
            <v>1</v>
          </cell>
          <cell r="GC606">
            <v>0</v>
          </cell>
          <cell r="GD606">
            <v>0</v>
          </cell>
          <cell r="GE606">
            <v>1</v>
          </cell>
          <cell r="GF606">
            <v>1</v>
          </cell>
          <cell r="GG606" t="e">
            <v>#REF!</v>
          </cell>
          <cell r="GH606" t="e">
            <v>#REF!</v>
          </cell>
          <cell r="GI606">
            <v>0</v>
          </cell>
          <cell r="GJ606">
            <v>0</v>
          </cell>
          <cell r="GK606">
            <v>0</v>
          </cell>
          <cell r="GL606">
            <v>0</v>
          </cell>
          <cell r="GM606" t="e">
            <v>#REF!</v>
          </cell>
          <cell r="GN606">
            <v>0</v>
          </cell>
          <cell r="GO606">
            <v>0</v>
          </cell>
          <cell r="GP606">
            <v>0</v>
          </cell>
        </row>
        <row r="607">
          <cell r="Y607" t="str">
            <v>地二</v>
          </cell>
          <cell r="Z607" t="str">
            <v>地高</v>
          </cell>
          <cell r="AA607" t="str">
            <v>地高</v>
          </cell>
          <cell r="AK607" t="e">
            <v>#REF!</v>
          </cell>
          <cell r="BI607">
            <v>2</v>
          </cell>
          <cell r="BT607">
            <v>0.34</v>
          </cell>
          <cell r="DZ607">
            <v>1</v>
          </cell>
          <cell r="EA607">
            <v>1</v>
          </cell>
          <cell r="EB607">
            <v>0</v>
          </cell>
          <cell r="EC607">
            <v>1</v>
          </cell>
          <cell r="ED607">
            <v>1</v>
          </cell>
          <cell r="EF607">
            <v>0</v>
          </cell>
          <cell r="EG607">
            <v>1</v>
          </cell>
          <cell r="EH607">
            <v>1</v>
          </cell>
          <cell r="EI607">
            <v>0</v>
          </cell>
          <cell r="EJ607">
            <v>0</v>
          </cell>
          <cell r="EK607" t="e">
            <v>#REF!</v>
          </cell>
          <cell r="EL607" t="e">
            <v>#REF!</v>
          </cell>
          <cell r="EM607" t="e">
            <v>#REF!</v>
          </cell>
          <cell r="EO607">
            <v>1</v>
          </cell>
          <cell r="EP607">
            <v>1</v>
          </cell>
          <cell r="EQ607">
            <v>0</v>
          </cell>
          <cell r="FA607">
            <v>1</v>
          </cell>
          <cell r="FB607">
            <v>0</v>
          </cell>
          <cell r="FD607">
            <v>0</v>
          </cell>
          <cell r="FE607">
            <v>0</v>
          </cell>
          <cell r="FF607">
            <v>0</v>
          </cell>
          <cell r="FG607">
            <v>0</v>
          </cell>
          <cell r="FH607">
            <v>2</v>
          </cell>
          <cell r="FI607">
            <v>0</v>
          </cell>
          <cell r="FJ607">
            <v>0</v>
          </cell>
          <cell r="FK607">
            <v>0</v>
          </cell>
          <cell r="FL607">
            <v>0</v>
          </cell>
          <cell r="FO607">
            <v>0</v>
          </cell>
          <cell r="FQ607">
            <v>0</v>
          </cell>
          <cell r="FR607">
            <v>0</v>
          </cell>
          <cell r="FS607">
            <v>0</v>
          </cell>
          <cell r="FT607">
            <v>0</v>
          </cell>
          <cell r="FU607">
            <v>0</v>
          </cell>
          <cell r="FV607">
            <v>0</v>
          </cell>
          <cell r="FW607">
            <v>0</v>
          </cell>
          <cell r="FX607" t="e">
            <v>#REF!</v>
          </cell>
          <cell r="FZ607">
            <v>0</v>
          </cell>
          <cell r="GB607">
            <v>1</v>
          </cell>
          <cell r="GC607">
            <v>0</v>
          </cell>
          <cell r="GD607">
            <v>0</v>
          </cell>
          <cell r="GE607">
            <v>0</v>
          </cell>
          <cell r="GF607">
            <v>1</v>
          </cell>
          <cell r="GG607" t="e">
            <v>#REF!</v>
          </cell>
          <cell r="GH607" t="e">
            <v>#REF!</v>
          </cell>
          <cell r="GI607">
            <v>0</v>
          </cell>
          <cell r="GJ607">
            <v>0</v>
          </cell>
          <cell r="GK607">
            <v>0</v>
          </cell>
          <cell r="GL607">
            <v>0</v>
          </cell>
          <cell r="GM607" t="e">
            <v>#REF!</v>
          </cell>
          <cell r="GN607">
            <v>0</v>
          </cell>
          <cell r="GO607">
            <v>0</v>
          </cell>
          <cell r="GP607">
            <v>0</v>
          </cell>
        </row>
        <row r="608">
          <cell r="Y608" t="str">
            <v>地二</v>
          </cell>
          <cell r="Z608" t="str">
            <v>地高</v>
          </cell>
          <cell r="AA608" t="str">
            <v>地高</v>
          </cell>
          <cell r="AK608" t="e">
            <v>#REF!</v>
          </cell>
          <cell r="BI608">
            <v>2</v>
          </cell>
          <cell r="BT608">
            <v>0</v>
          </cell>
          <cell r="DZ608">
            <v>1</v>
          </cell>
          <cell r="EA608">
            <v>0</v>
          </cell>
          <cell r="EB608">
            <v>1</v>
          </cell>
          <cell r="EC608">
            <v>1</v>
          </cell>
          <cell r="ED608">
            <v>1</v>
          </cell>
          <cell r="EF608">
            <v>0</v>
          </cell>
          <cell r="EG608">
            <v>1</v>
          </cell>
          <cell r="EH608">
            <v>1</v>
          </cell>
          <cell r="EI608">
            <v>0</v>
          </cell>
          <cell r="EJ608">
            <v>0</v>
          </cell>
          <cell r="EK608" t="e">
            <v>#REF!</v>
          </cell>
          <cell r="EL608" t="e">
            <v>#REF!</v>
          </cell>
          <cell r="EM608" t="e">
            <v>#REF!</v>
          </cell>
          <cell r="EO608">
            <v>1</v>
          </cell>
          <cell r="EP608">
            <v>1</v>
          </cell>
          <cell r="EQ608">
            <v>0</v>
          </cell>
          <cell r="FA608">
            <v>1</v>
          </cell>
          <cell r="FB608">
            <v>0</v>
          </cell>
          <cell r="FD608">
            <v>0</v>
          </cell>
          <cell r="FE608">
            <v>0</v>
          </cell>
          <cell r="FF608">
            <v>0</v>
          </cell>
          <cell r="FG608">
            <v>0</v>
          </cell>
          <cell r="FH608">
            <v>2</v>
          </cell>
          <cell r="FI608">
            <v>0</v>
          </cell>
          <cell r="FJ608">
            <v>0</v>
          </cell>
          <cell r="FK608">
            <v>0</v>
          </cell>
          <cell r="FL608">
            <v>0</v>
          </cell>
          <cell r="FO608">
            <v>0</v>
          </cell>
          <cell r="FQ608">
            <v>0</v>
          </cell>
          <cell r="FR608">
            <v>0</v>
          </cell>
          <cell r="FS608">
            <v>0</v>
          </cell>
          <cell r="FT608">
            <v>0</v>
          </cell>
          <cell r="FU608">
            <v>0</v>
          </cell>
          <cell r="FV608">
            <v>0</v>
          </cell>
          <cell r="FW608">
            <v>0</v>
          </cell>
          <cell r="FX608" t="e">
            <v>#REF!</v>
          </cell>
          <cell r="FZ608">
            <v>0</v>
          </cell>
          <cell r="GB608">
            <v>1</v>
          </cell>
          <cell r="GC608">
            <v>0</v>
          </cell>
          <cell r="GD608">
            <v>0</v>
          </cell>
          <cell r="GE608">
            <v>0</v>
          </cell>
          <cell r="GF608">
            <v>0</v>
          </cell>
          <cell r="GG608" t="e">
            <v>#REF!</v>
          </cell>
          <cell r="GH608" t="e">
            <v>#REF!</v>
          </cell>
          <cell r="GI608">
            <v>0</v>
          </cell>
          <cell r="GJ608">
            <v>0</v>
          </cell>
          <cell r="GK608">
            <v>0</v>
          </cell>
          <cell r="GL608">
            <v>0</v>
          </cell>
          <cell r="GM608" t="e">
            <v>#REF!</v>
          </cell>
          <cell r="GN608">
            <v>0</v>
          </cell>
          <cell r="GO608">
            <v>0</v>
          </cell>
          <cell r="GP608">
            <v>0</v>
          </cell>
        </row>
        <row r="609">
          <cell r="Y609" t="str">
            <v>地二</v>
          </cell>
          <cell r="Z609" t="str">
            <v>地高</v>
          </cell>
          <cell r="AA609" t="str">
            <v>地高</v>
          </cell>
          <cell r="AK609" t="e">
            <v>#REF!</v>
          </cell>
          <cell r="BI609">
            <v>2</v>
          </cell>
          <cell r="BT609">
            <v>0.2</v>
          </cell>
          <cell r="DZ609">
            <v>0</v>
          </cell>
          <cell r="EA609">
            <v>0</v>
          </cell>
          <cell r="EB609">
            <v>0</v>
          </cell>
          <cell r="EC609">
            <v>0</v>
          </cell>
          <cell r="ED609">
            <v>0</v>
          </cell>
          <cell r="EF609">
            <v>0</v>
          </cell>
          <cell r="EG609">
            <v>0</v>
          </cell>
          <cell r="EH609">
            <v>0</v>
          </cell>
          <cell r="EI609">
            <v>0</v>
          </cell>
          <cell r="EJ609">
            <v>0</v>
          </cell>
          <cell r="EK609" t="e">
            <v>#REF!</v>
          </cell>
          <cell r="EL609" t="e">
            <v>#REF!</v>
          </cell>
          <cell r="EM609" t="e">
            <v>#REF!</v>
          </cell>
          <cell r="EO609">
            <v>0</v>
          </cell>
          <cell r="EP609">
            <v>1</v>
          </cell>
          <cell r="EQ609">
            <v>0</v>
          </cell>
          <cell r="FA609">
            <v>0</v>
          </cell>
          <cell r="FB609">
            <v>0</v>
          </cell>
          <cell r="FD609">
            <v>0</v>
          </cell>
          <cell r="FE609">
            <v>1</v>
          </cell>
          <cell r="FF609">
            <v>0</v>
          </cell>
          <cell r="FG609">
            <v>0</v>
          </cell>
          <cell r="FH609">
            <v>2</v>
          </cell>
          <cell r="FI609">
            <v>0</v>
          </cell>
          <cell r="FJ609">
            <v>0</v>
          </cell>
          <cell r="FK609">
            <v>0</v>
          </cell>
          <cell r="FL609">
            <v>0</v>
          </cell>
          <cell r="FO609">
            <v>0</v>
          </cell>
          <cell r="FQ609">
            <v>0</v>
          </cell>
          <cell r="FR609">
            <v>0</v>
          </cell>
          <cell r="FS609">
            <v>0</v>
          </cell>
          <cell r="FT609">
            <v>0</v>
          </cell>
          <cell r="FU609">
            <v>0</v>
          </cell>
          <cell r="FV609">
            <v>0</v>
          </cell>
          <cell r="FW609">
            <v>0</v>
          </cell>
          <cell r="FX609" t="e">
            <v>#REF!</v>
          </cell>
          <cell r="FZ609">
            <v>0</v>
          </cell>
          <cell r="GB609">
            <v>0</v>
          </cell>
          <cell r="GC609">
            <v>0</v>
          </cell>
          <cell r="GD609">
            <v>0</v>
          </cell>
          <cell r="GE609">
            <v>0</v>
          </cell>
          <cell r="GF609">
            <v>0</v>
          </cell>
          <cell r="GG609" t="e">
            <v>#REF!</v>
          </cell>
          <cell r="GH609" t="e">
            <v>#REF!</v>
          </cell>
          <cell r="GI609">
            <v>0</v>
          </cell>
          <cell r="GJ609">
            <v>0</v>
          </cell>
          <cell r="GK609">
            <v>0</v>
          </cell>
          <cell r="GL609">
            <v>0</v>
          </cell>
          <cell r="GM609" t="e">
            <v>#REF!</v>
          </cell>
          <cell r="GN609">
            <v>0</v>
          </cell>
          <cell r="GO609">
            <v>0</v>
          </cell>
          <cell r="GP609">
            <v>0</v>
          </cell>
        </row>
        <row r="610">
          <cell r="Y610" t="str">
            <v>一次</v>
          </cell>
          <cell r="Z610" t="str">
            <v>一般</v>
          </cell>
          <cell r="AA610" t="str">
            <v>一般</v>
          </cell>
          <cell r="AK610" t="e">
            <v>#REF!</v>
          </cell>
          <cell r="BI610">
            <v>2</v>
          </cell>
          <cell r="BT610">
            <v>0</v>
          </cell>
          <cell r="DZ610">
            <v>0</v>
          </cell>
          <cell r="EA610">
            <v>0</v>
          </cell>
          <cell r="EB610">
            <v>0</v>
          </cell>
          <cell r="EC610">
            <v>0</v>
          </cell>
          <cell r="ED610">
            <v>0</v>
          </cell>
          <cell r="EF610">
            <v>0</v>
          </cell>
          <cell r="EG610">
            <v>0</v>
          </cell>
          <cell r="EH610">
            <v>0</v>
          </cell>
          <cell r="EI610">
            <v>0</v>
          </cell>
          <cell r="EJ610">
            <v>0</v>
          </cell>
          <cell r="EK610" t="e">
            <v>#REF!</v>
          </cell>
          <cell r="EL610" t="e">
            <v>#REF!</v>
          </cell>
          <cell r="EM610" t="e">
            <v>#REF!</v>
          </cell>
          <cell r="EO610">
            <v>0</v>
          </cell>
          <cell r="EP610">
            <v>0</v>
          </cell>
          <cell r="EQ610">
            <v>0</v>
          </cell>
          <cell r="FA610">
            <v>0</v>
          </cell>
          <cell r="FB610">
            <v>0</v>
          </cell>
          <cell r="FD610">
            <v>0</v>
          </cell>
          <cell r="FE610">
            <v>0</v>
          </cell>
          <cell r="FF610">
            <v>1</v>
          </cell>
          <cell r="FG610">
            <v>0</v>
          </cell>
          <cell r="FH610">
            <v>0</v>
          </cell>
          <cell r="FI610">
            <v>0</v>
          </cell>
          <cell r="FJ610">
            <v>0</v>
          </cell>
          <cell r="FK610">
            <v>0</v>
          </cell>
          <cell r="FL610">
            <v>0</v>
          </cell>
          <cell r="FO610">
            <v>0</v>
          </cell>
          <cell r="FQ610">
            <v>0</v>
          </cell>
          <cell r="FR610">
            <v>0</v>
          </cell>
          <cell r="FS610">
            <v>0</v>
          </cell>
          <cell r="FT610">
            <v>0</v>
          </cell>
          <cell r="FU610">
            <v>0</v>
          </cell>
          <cell r="FV610">
            <v>1</v>
          </cell>
          <cell r="FW610">
            <v>0</v>
          </cell>
          <cell r="FX610" t="e">
            <v>#REF!</v>
          </cell>
          <cell r="FZ610">
            <v>0</v>
          </cell>
          <cell r="GB610">
            <v>0</v>
          </cell>
          <cell r="GC610">
            <v>0</v>
          </cell>
          <cell r="GD610">
            <v>0</v>
          </cell>
          <cell r="GE610">
            <v>0</v>
          </cell>
          <cell r="GF610">
            <v>0</v>
          </cell>
          <cell r="GG610" t="e">
            <v>#REF!</v>
          </cell>
          <cell r="GH610" t="e">
            <v>#REF!</v>
          </cell>
          <cell r="GI610">
            <v>0</v>
          </cell>
          <cell r="GJ610">
            <v>0</v>
          </cell>
          <cell r="GK610">
            <v>0</v>
          </cell>
          <cell r="GL610">
            <v>0</v>
          </cell>
          <cell r="GM610" t="e">
            <v>#REF!</v>
          </cell>
          <cell r="GN610">
            <v>0</v>
          </cell>
          <cell r="GO610">
            <v>0</v>
          </cell>
          <cell r="GP610">
            <v>0</v>
          </cell>
        </row>
        <row r="611">
          <cell r="Y611" t="str">
            <v>二次</v>
          </cell>
          <cell r="Z611" t="str">
            <v>一般</v>
          </cell>
          <cell r="AA611" t="str">
            <v>一般</v>
          </cell>
          <cell r="AK611" t="e">
            <v>#REF!</v>
          </cell>
          <cell r="BT611">
            <v>0</v>
          </cell>
          <cell r="DZ611">
            <v>1</v>
          </cell>
          <cell r="EA611">
            <v>1</v>
          </cell>
          <cell r="EB611">
            <v>0</v>
          </cell>
          <cell r="EC611">
            <v>0</v>
          </cell>
          <cell r="ED611">
            <v>0</v>
          </cell>
          <cell r="EF611">
            <v>0</v>
          </cell>
          <cell r="EG611">
            <v>1</v>
          </cell>
          <cell r="EH611">
            <v>0</v>
          </cell>
          <cell r="EI611">
            <v>0</v>
          </cell>
          <cell r="EJ611">
            <v>0</v>
          </cell>
          <cell r="EK611" t="e">
            <v>#REF!</v>
          </cell>
          <cell r="EL611" t="e">
            <v>#REF!</v>
          </cell>
          <cell r="EM611" t="e">
            <v>#REF!</v>
          </cell>
          <cell r="EO611">
            <v>0</v>
          </cell>
          <cell r="EP611">
            <v>0</v>
          </cell>
          <cell r="EQ611">
            <v>0</v>
          </cell>
          <cell r="FA611">
            <v>1</v>
          </cell>
          <cell r="FB611">
            <v>0</v>
          </cell>
          <cell r="FD611">
            <v>0</v>
          </cell>
          <cell r="FE611">
            <v>0</v>
          </cell>
          <cell r="FF611">
            <v>0</v>
          </cell>
          <cell r="FG611">
            <v>0</v>
          </cell>
          <cell r="FH611">
            <v>0</v>
          </cell>
          <cell r="FI611">
            <v>0</v>
          </cell>
          <cell r="FJ611">
            <v>0</v>
          </cell>
          <cell r="FK611">
            <v>0</v>
          </cell>
          <cell r="FL611">
            <v>0</v>
          </cell>
          <cell r="FO611">
            <v>0</v>
          </cell>
          <cell r="FQ611">
            <v>0</v>
          </cell>
          <cell r="FR611">
            <v>0</v>
          </cell>
          <cell r="FS611">
            <v>0</v>
          </cell>
          <cell r="FT611">
            <v>0</v>
          </cell>
          <cell r="FU611">
            <v>0</v>
          </cell>
          <cell r="FV611">
            <v>0</v>
          </cell>
          <cell r="FW611">
            <v>0</v>
          </cell>
          <cell r="FX611" t="e">
            <v>#REF!</v>
          </cell>
          <cell r="FZ611">
            <v>0</v>
          </cell>
          <cell r="GB611">
            <v>0</v>
          </cell>
          <cell r="GC611">
            <v>0</v>
          </cell>
          <cell r="GD611">
            <v>0</v>
          </cell>
          <cell r="GE611">
            <v>0</v>
          </cell>
          <cell r="GF611">
            <v>0</v>
          </cell>
          <cell r="GG611" t="e">
            <v>#REF!</v>
          </cell>
          <cell r="GH611" t="e">
            <v>#REF!</v>
          </cell>
          <cell r="GI611">
            <v>0</v>
          </cell>
          <cell r="GJ611">
            <v>0</v>
          </cell>
          <cell r="GK611">
            <v>0</v>
          </cell>
          <cell r="GL611">
            <v>0</v>
          </cell>
          <cell r="GM611" t="e">
            <v>#REF!</v>
          </cell>
          <cell r="GN611">
            <v>0</v>
          </cell>
          <cell r="GO611">
            <v>0</v>
          </cell>
          <cell r="GP611">
            <v>0</v>
          </cell>
        </row>
        <row r="612">
          <cell r="Y612" t="str">
            <v>二次</v>
          </cell>
          <cell r="Z612" t="str">
            <v>一般</v>
          </cell>
          <cell r="AA612" t="str">
            <v>一般</v>
          </cell>
          <cell r="AK612" t="e">
            <v>#REF!</v>
          </cell>
          <cell r="BI612">
            <v>1</v>
          </cell>
          <cell r="BT612">
            <v>0.41</v>
          </cell>
          <cell r="DZ612">
            <v>1</v>
          </cell>
          <cell r="EA612">
            <v>1</v>
          </cell>
          <cell r="EB612">
            <v>1</v>
          </cell>
          <cell r="EC612">
            <v>0</v>
          </cell>
          <cell r="ED612">
            <v>0</v>
          </cell>
          <cell r="EF612">
            <v>0</v>
          </cell>
          <cell r="EG612">
            <v>1</v>
          </cell>
          <cell r="EH612">
            <v>0</v>
          </cell>
          <cell r="EI612">
            <v>0</v>
          </cell>
          <cell r="EJ612">
            <v>0</v>
          </cell>
          <cell r="EK612" t="e">
            <v>#REF!</v>
          </cell>
          <cell r="EL612" t="e">
            <v>#REF!</v>
          </cell>
          <cell r="EM612" t="e">
            <v>#REF!</v>
          </cell>
          <cell r="EO612">
            <v>0</v>
          </cell>
          <cell r="EP612">
            <v>0</v>
          </cell>
          <cell r="EQ612">
            <v>0</v>
          </cell>
          <cell r="FA612">
            <v>1</v>
          </cell>
          <cell r="FB612">
            <v>0</v>
          </cell>
          <cell r="FD612">
            <v>0</v>
          </cell>
          <cell r="FE612">
            <v>0</v>
          </cell>
          <cell r="FF612">
            <v>0</v>
          </cell>
          <cell r="FG612">
            <v>0</v>
          </cell>
          <cell r="FH612">
            <v>0</v>
          </cell>
          <cell r="FI612">
            <v>0</v>
          </cell>
          <cell r="FJ612">
            <v>0</v>
          </cell>
          <cell r="FK612">
            <v>0</v>
          </cell>
          <cell r="FL612">
            <v>0</v>
          </cell>
          <cell r="FO612">
            <v>0</v>
          </cell>
          <cell r="FQ612">
            <v>0</v>
          </cell>
          <cell r="FR612">
            <v>0</v>
          </cell>
          <cell r="FS612">
            <v>0</v>
          </cell>
          <cell r="FT612">
            <v>0</v>
          </cell>
          <cell r="FU612">
            <v>0</v>
          </cell>
          <cell r="FV612">
            <v>0</v>
          </cell>
          <cell r="FW612">
            <v>0</v>
          </cell>
          <cell r="FX612" t="e">
            <v>#REF!</v>
          </cell>
          <cell r="FZ612">
            <v>1</v>
          </cell>
          <cell r="GB612">
            <v>1</v>
          </cell>
          <cell r="GC612">
            <v>0</v>
          </cell>
          <cell r="GD612">
            <v>1</v>
          </cell>
          <cell r="GE612">
            <v>1</v>
          </cell>
          <cell r="GF612">
            <v>1</v>
          </cell>
          <cell r="GG612" t="e">
            <v>#REF!</v>
          </cell>
          <cell r="GH612" t="e">
            <v>#REF!</v>
          </cell>
          <cell r="GI612">
            <v>0</v>
          </cell>
          <cell r="GJ612">
            <v>0</v>
          </cell>
          <cell r="GK612">
            <v>0</v>
          </cell>
          <cell r="GL612">
            <v>0</v>
          </cell>
          <cell r="GM612" t="e">
            <v>#REF!</v>
          </cell>
          <cell r="GN612">
            <v>0</v>
          </cell>
          <cell r="GO612">
            <v>0</v>
          </cell>
          <cell r="GP612">
            <v>0</v>
          </cell>
        </row>
        <row r="613">
          <cell r="Y613" t="str">
            <v>二次</v>
          </cell>
          <cell r="Z613" t="str">
            <v>一般</v>
          </cell>
          <cell r="AA613" t="str">
            <v>一般</v>
          </cell>
          <cell r="AK613" t="e">
            <v>#REF!</v>
          </cell>
          <cell r="BT613">
            <v>0.27</v>
          </cell>
          <cell r="DZ613">
            <v>1</v>
          </cell>
          <cell r="EA613">
            <v>1</v>
          </cell>
          <cell r="EB613">
            <v>0</v>
          </cell>
          <cell r="EC613">
            <v>0</v>
          </cell>
          <cell r="ED613">
            <v>0</v>
          </cell>
          <cell r="EF613">
            <v>0</v>
          </cell>
          <cell r="EG613">
            <v>1</v>
          </cell>
          <cell r="EH613">
            <v>0</v>
          </cell>
          <cell r="EI613">
            <v>0</v>
          </cell>
          <cell r="EJ613">
            <v>0</v>
          </cell>
          <cell r="EK613" t="e">
            <v>#REF!</v>
          </cell>
          <cell r="EL613" t="e">
            <v>#REF!</v>
          </cell>
          <cell r="EM613" t="e">
            <v>#REF!</v>
          </cell>
          <cell r="EO613">
            <v>0</v>
          </cell>
          <cell r="EP613">
            <v>0</v>
          </cell>
          <cell r="EQ613">
            <v>0</v>
          </cell>
          <cell r="FA613">
            <v>1</v>
          </cell>
          <cell r="FB613">
            <v>0</v>
          </cell>
          <cell r="FD613">
            <v>0</v>
          </cell>
          <cell r="FE613">
            <v>0</v>
          </cell>
          <cell r="FF613">
            <v>0</v>
          </cell>
          <cell r="FG613">
            <v>0</v>
          </cell>
          <cell r="FH613">
            <v>1</v>
          </cell>
          <cell r="FI613">
            <v>0</v>
          </cell>
          <cell r="FJ613">
            <v>0</v>
          </cell>
          <cell r="FK613">
            <v>0</v>
          </cell>
          <cell r="FL613">
            <v>0</v>
          </cell>
          <cell r="FO613">
            <v>0</v>
          </cell>
          <cell r="FQ613">
            <v>0</v>
          </cell>
          <cell r="FR613">
            <v>0</v>
          </cell>
          <cell r="FS613">
            <v>0</v>
          </cell>
          <cell r="FT613">
            <v>0</v>
          </cell>
          <cell r="FU613">
            <v>0</v>
          </cell>
          <cell r="FV613">
            <v>0</v>
          </cell>
          <cell r="FW613">
            <v>0</v>
          </cell>
          <cell r="FX613" t="e">
            <v>#REF!</v>
          </cell>
          <cell r="FZ613">
            <v>1</v>
          </cell>
          <cell r="GB613">
            <v>1</v>
          </cell>
          <cell r="GC613">
            <v>0</v>
          </cell>
          <cell r="GD613">
            <v>1</v>
          </cell>
          <cell r="GE613">
            <v>0</v>
          </cell>
          <cell r="GF613">
            <v>1</v>
          </cell>
          <cell r="GG613" t="e">
            <v>#REF!</v>
          </cell>
          <cell r="GH613" t="e">
            <v>#REF!</v>
          </cell>
          <cell r="GI613">
            <v>0</v>
          </cell>
          <cell r="GJ613">
            <v>0</v>
          </cell>
          <cell r="GK613">
            <v>0</v>
          </cell>
          <cell r="GL613">
            <v>0</v>
          </cell>
          <cell r="GM613" t="e">
            <v>#REF!</v>
          </cell>
          <cell r="GN613">
            <v>0</v>
          </cell>
          <cell r="GO613">
            <v>0</v>
          </cell>
          <cell r="GP613">
            <v>0</v>
          </cell>
        </row>
        <row r="614">
          <cell r="Y614" t="str">
            <v>二次</v>
          </cell>
          <cell r="Z614" t="str">
            <v>一般</v>
          </cell>
          <cell r="AA614" t="str">
            <v>一般</v>
          </cell>
          <cell r="AK614" t="e">
            <v>#REF!</v>
          </cell>
          <cell r="BT614">
            <v>0</v>
          </cell>
          <cell r="DZ614">
            <v>1</v>
          </cell>
          <cell r="EA614">
            <v>0</v>
          </cell>
          <cell r="EB614">
            <v>1</v>
          </cell>
          <cell r="EC614">
            <v>0</v>
          </cell>
          <cell r="ED614">
            <v>0</v>
          </cell>
          <cell r="EF614">
            <v>0</v>
          </cell>
          <cell r="EG614">
            <v>1</v>
          </cell>
          <cell r="EH614">
            <v>0</v>
          </cell>
          <cell r="EI614">
            <v>0</v>
          </cell>
          <cell r="EJ614">
            <v>0</v>
          </cell>
          <cell r="EK614" t="e">
            <v>#REF!</v>
          </cell>
          <cell r="EL614" t="e">
            <v>#REF!</v>
          </cell>
          <cell r="EM614" t="e">
            <v>#REF!</v>
          </cell>
          <cell r="EO614">
            <v>1</v>
          </cell>
          <cell r="EP614">
            <v>0</v>
          </cell>
          <cell r="EQ614">
            <v>0</v>
          </cell>
          <cell r="FA614">
            <v>1</v>
          </cell>
          <cell r="FB614">
            <v>0</v>
          </cell>
          <cell r="FD614">
            <v>0</v>
          </cell>
          <cell r="FE614">
            <v>0</v>
          </cell>
          <cell r="FF614">
            <v>0</v>
          </cell>
          <cell r="FG614">
            <v>0</v>
          </cell>
          <cell r="FH614">
            <v>0</v>
          </cell>
          <cell r="FI614">
            <v>0</v>
          </cell>
          <cell r="FJ614">
            <v>0</v>
          </cell>
          <cell r="FK614">
            <v>0</v>
          </cell>
          <cell r="FL614">
            <v>0</v>
          </cell>
          <cell r="FO614">
            <v>0</v>
          </cell>
          <cell r="FQ614">
            <v>0</v>
          </cell>
          <cell r="FR614">
            <v>0</v>
          </cell>
          <cell r="FS614">
            <v>0</v>
          </cell>
          <cell r="FT614">
            <v>0</v>
          </cell>
          <cell r="FU614">
            <v>0</v>
          </cell>
          <cell r="FV614">
            <v>0</v>
          </cell>
          <cell r="FW614">
            <v>0</v>
          </cell>
          <cell r="FX614" t="e">
            <v>#REF!</v>
          </cell>
          <cell r="FZ614">
            <v>1</v>
          </cell>
          <cell r="GB614">
            <v>1</v>
          </cell>
          <cell r="GC614">
            <v>0</v>
          </cell>
          <cell r="GD614">
            <v>0</v>
          </cell>
          <cell r="GE614">
            <v>0</v>
          </cell>
          <cell r="GF614">
            <v>0</v>
          </cell>
          <cell r="GG614" t="e">
            <v>#REF!</v>
          </cell>
          <cell r="GH614" t="e">
            <v>#REF!</v>
          </cell>
          <cell r="GI614">
            <v>0</v>
          </cell>
          <cell r="GJ614">
            <v>0</v>
          </cell>
          <cell r="GK614">
            <v>0</v>
          </cell>
          <cell r="GL614">
            <v>0</v>
          </cell>
          <cell r="GM614" t="e">
            <v>#REF!</v>
          </cell>
          <cell r="GN614">
            <v>0</v>
          </cell>
          <cell r="GO614">
            <v>0</v>
          </cell>
          <cell r="GP614">
            <v>0</v>
          </cell>
        </row>
        <row r="615">
          <cell r="Y615" t="str">
            <v>二次</v>
          </cell>
          <cell r="Z615" t="str">
            <v>一般</v>
          </cell>
          <cell r="AA615" t="str">
            <v>一般</v>
          </cell>
          <cell r="AK615" t="e">
            <v>#REF!</v>
          </cell>
          <cell r="BT615">
            <v>0</v>
          </cell>
          <cell r="CD615">
            <v>2</v>
          </cell>
          <cell r="DZ615">
            <v>0</v>
          </cell>
          <cell r="EA615">
            <v>0</v>
          </cell>
          <cell r="EB615">
            <v>0</v>
          </cell>
          <cell r="EC615">
            <v>0</v>
          </cell>
          <cell r="ED615">
            <v>0</v>
          </cell>
          <cell r="EF615">
            <v>0</v>
          </cell>
          <cell r="EG615">
            <v>0</v>
          </cell>
          <cell r="EH615">
            <v>0</v>
          </cell>
          <cell r="EI615">
            <v>0</v>
          </cell>
          <cell r="EJ615">
            <v>0</v>
          </cell>
          <cell r="EK615" t="e">
            <v>#REF!</v>
          </cell>
          <cell r="EL615" t="e">
            <v>#REF!</v>
          </cell>
          <cell r="EM615" t="e">
            <v>#REF!</v>
          </cell>
          <cell r="EO615">
            <v>0</v>
          </cell>
          <cell r="EP615">
            <v>0</v>
          </cell>
          <cell r="EQ615">
            <v>0</v>
          </cell>
          <cell r="FA615">
            <v>0</v>
          </cell>
          <cell r="FB615">
            <v>0</v>
          </cell>
          <cell r="FD615">
            <v>0</v>
          </cell>
          <cell r="FE615">
            <v>0</v>
          </cell>
          <cell r="FF615">
            <v>0</v>
          </cell>
          <cell r="FG615">
            <v>0</v>
          </cell>
          <cell r="FH615">
            <v>0</v>
          </cell>
          <cell r="FI615">
            <v>0</v>
          </cell>
          <cell r="FJ615">
            <v>0</v>
          </cell>
          <cell r="FK615">
            <v>0</v>
          </cell>
          <cell r="FL615">
            <v>0</v>
          </cell>
          <cell r="FO615">
            <v>0</v>
          </cell>
          <cell r="FQ615">
            <v>0</v>
          </cell>
          <cell r="FR615">
            <v>0</v>
          </cell>
          <cell r="FS615">
            <v>0</v>
          </cell>
          <cell r="FT615">
            <v>0</v>
          </cell>
          <cell r="FU615">
            <v>0</v>
          </cell>
          <cell r="FV615">
            <v>0</v>
          </cell>
          <cell r="FW615">
            <v>0</v>
          </cell>
          <cell r="FX615" t="e">
            <v>#REF!</v>
          </cell>
          <cell r="FZ615">
            <v>0</v>
          </cell>
          <cell r="GB615">
            <v>0</v>
          </cell>
          <cell r="GC615">
            <v>0</v>
          </cell>
          <cell r="GD615">
            <v>0</v>
          </cell>
          <cell r="GE615">
            <v>0</v>
          </cell>
          <cell r="GF615">
            <v>0</v>
          </cell>
          <cell r="GG615" t="e">
            <v>#REF!</v>
          </cell>
          <cell r="GH615" t="e">
            <v>#REF!</v>
          </cell>
          <cell r="GI615">
            <v>0</v>
          </cell>
          <cell r="GJ615">
            <v>0</v>
          </cell>
          <cell r="GK615">
            <v>0</v>
          </cell>
          <cell r="GL615">
            <v>0</v>
          </cell>
          <cell r="GM615" t="e">
            <v>#REF!</v>
          </cell>
          <cell r="GN615">
            <v>0</v>
          </cell>
          <cell r="GO615">
            <v>0</v>
          </cell>
          <cell r="GP615">
            <v>0</v>
          </cell>
        </row>
        <row r="616">
          <cell r="Y616" t="str">
            <v>沿環従来</v>
          </cell>
          <cell r="Z616" t="str">
            <v>一般</v>
          </cell>
          <cell r="AA616" t="str">
            <v>一般</v>
          </cell>
          <cell r="AK616" t="e">
            <v>#REF!</v>
          </cell>
          <cell r="BT616">
            <v>0</v>
          </cell>
          <cell r="DZ616">
            <v>0</v>
          </cell>
          <cell r="EA616">
            <v>0</v>
          </cell>
          <cell r="EB616">
            <v>0</v>
          </cell>
          <cell r="EC616">
            <v>0</v>
          </cell>
          <cell r="ED616">
            <v>0</v>
          </cell>
          <cell r="EF616">
            <v>0</v>
          </cell>
          <cell r="EG616">
            <v>0</v>
          </cell>
          <cell r="EH616">
            <v>0</v>
          </cell>
          <cell r="EI616">
            <v>0</v>
          </cell>
          <cell r="EJ616">
            <v>0</v>
          </cell>
          <cell r="EK616" t="e">
            <v>#REF!</v>
          </cell>
          <cell r="EL616" t="e">
            <v>#REF!</v>
          </cell>
          <cell r="EM616" t="e">
            <v>#REF!</v>
          </cell>
          <cell r="EO616">
            <v>0</v>
          </cell>
          <cell r="EP616">
            <v>0</v>
          </cell>
          <cell r="EQ616">
            <v>0</v>
          </cell>
          <cell r="FA616">
            <v>0</v>
          </cell>
          <cell r="FB616">
            <v>0</v>
          </cell>
          <cell r="FD616">
            <v>0</v>
          </cell>
          <cell r="FE616">
            <v>0</v>
          </cell>
          <cell r="FF616">
            <v>0</v>
          </cell>
          <cell r="FG616">
            <v>0</v>
          </cell>
          <cell r="FH616">
            <v>0</v>
          </cell>
          <cell r="FI616">
            <v>0</v>
          </cell>
          <cell r="FJ616">
            <v>0</v>
          </cell>
          <cell r="FK616">
            <v>0</v>
          </cell>
          <cell r="FL616">
            <v>0</v>
          </cell>
          <cell r="FO616">
            <v>0</v>
          </cell>
          <cell r="FQ616">
            <v>0</v>
          </cell>
          <cell r="FR616">
            <v>0</v>
          </cell>
          <cell r="FS616">
            <v>0</v>
          </cell>
          <cell r="FT616">
            <v>0</v>
          </cell>
          <cell r="FU616">
            <v>0</v>
          </cell>
          <cell r="FV616">
            <v>0</v>
          </cell>
          <cell r="FW616">
            <v>0</v>
          </cell>
          <cell r="FX616" t="e">
            <v>#REF!</v>
          </cell>
          <cell r="FZ616">
            <v>0</v>
          </cell>
          <cell r="GB616">
            <v>0</v>
          </cell>
          <cell r="GC616">
            <v>0</v>
          </cell>
          <cell r="GD616">
            <v>0</v>
          </cell>
          <cell r="GE616">
            <v>0</v>
          </cell>
          <cell r="GF616">
            <v>0</v>
          </cell>
          <cell r="GG616" t="e">
            <v>#REF!</v>
          </cell>
          <cell r="GH616" t="e">
            <v>#REF!</v>
          </cell>
          <cell r="GI616">
            <v>0</v>
          </cell>
          <cell r="GJ616">
            <v>0</v>
          </cell>
          <cell r="GK616">
            <v>0</v>
          </cell>
          <cell r="GL616">
            <v>0</v>
          </cell>
          <cell r="GM616" t="e">
            <v>#REF!</v>
          </cell>
          <cell r="GN616">
            <v>0</v>
          </cell>
          <cell r="GO616">
            <v>0</v>
          </cell>
          <cell r="GP616">
            <v>0</v>
          </cell>
        </row>
        <row r="617">
          <cell r="Y617" t="str">
            <v>沿環従来</v>
          </cell>
          <cell r="Z617" t="str">
            <v>一般</v>
          </cell>
          <cell r="AA617" t="str">
            <v>一般</v>
          </cell>
          <cell r="AK617" t="e">
            <v>#REF!</v>
          </cell>
          <cell r="BT617">
            <v>0</v>
          </cell>
          <cell r="DZ617">
            <v>0</v>
          </cell>
          <cell r="EA617">
            <v>0</v>
          </cell>
          <cell r="EB617">
            <v>0</v>
          </cell>
          <cell r="EC617">
            <v>0</v>
          </cell>
          <cell r="ED617">
            <v>0</v>
          </cell>
          <cell r="EF617">
            <v>0</v>
          </cell>
          <cell r="EG617">
            <v>0</v>
          </cell>
          <cell r="EH617">
            <v>0</v>
          </cell>
          <cell r="EI617">
            <v>0</v>
          </cell>
          <cell r="EJ617">
            <v>0</v>
          </cell>
          <cell r="EK617" t="e">
            <v>#REF!</v>
          </cell>
          <cell r="EL617" t="e">
            <v>#REF!</v>
          </cell>
          <cell r="EM617" t="e">
            <v>#REF!</v>
          </cell>
          <cell r="EO617">
            <v>0</v>
          </cell>
          <cell r="EP617">
            <v>0</v>
          </cell>
          <cell r="EQ617">
            <v>0</v>
          </cell>
          <cell r="FA617">
            <v>0</v>
          </cell>
          <cell r="FB617">
            <v>0</v>
          </cell>
          <cell r="FD617">
            <v>0</v>
          </cell>
          <cell r="FE617">
            <v>0</v>
          </cell>
          <cell r="FF617">
            <v>0</v>
          </cell>
          <cell r="FG617">
            <v>0</v>
          </cell>
          <cell r="FH617">
            <v>0</v>
          </cell>
          <cell r="FI617">
            <v>0</v>
          </cell>
          <cell r="FJ617">
            <v>0</v>
          </cell>
          <cell r="FK617">
            <v>0</v>
          </cell>
          <cell r="FL617">
            <v>0</v>
          </cell>
          <cell r="FO617">
            <v>0</v>
          </cell>
          <cell r="FQ617">
            <v>0</v>
          </cell>
          <cell r="FR617">
            <v>0</v>
          </cell>
          <cell r="FS617">
            <v>0</v>
          </cell>
          <cell r="FT617">
            <v>0</v>
          </cell>
          <cell r="FU617">
            <v>0</v>
          </cell>
          <cell r="FV617">
            <v>0</v>
          </cell>
          <cell r="FW617">
            <v>0</v>
          </cell>
          <cell r="FX617" t="e">
            <v>#REF!</v>
          </cell>
          <cell r="FZ617">
            <v>0</v>
          </cell>
          <cell r="GB617">
            <v>0</v>
          </cell>
          <cell r="GC617">
            <v>0</v>
          </cell>
          <cell r="GD617">
            <v>0</v>
          </cell>
          <cell r="GE617">
            <v>0</v>
          </cell>
          <cell r="GF617">
            <v>0</v>
          </cell>
          <cell r="GG617" t="e">
            <v>#REF!</v>
          </cell>
          <cell r="GH617" t="e">
            <v>#REF!</v>
          </cell>
          <cell r="GI617">
            <v>0</v>
          </cell>
          <cell r="GJ617">
            <v>0</v>
          </cell>
          <cell r="GK617">
            <v>0</v>
          </cell>
          <cell r="GL617">
            <v>0</v>
          </cell>
          <cell r="GM617" t="e">
            <v>#REF!</v>
          </cell>
          <cell r="GN617">
            <v>0</v>
          </cell>
          <cell r="GO617">
            <v>0</v>
          </cell>
          <cell r="GP617">
            <v>0</v>
          </cell>
        </row>
        <row r="618">
          <cell r="Y618" t="str">
            <v>沿環従来</v>
          </cell>
          <cell r="Z618" t="str">
            <v>一般</v>
          </cell>
          <cell r="AA618" t="str">
            <v>一般</v>
          </cell>
          <cell r="AK618" t="e">
            <v>#REF!</v>
          </cell>
          <cell r="BT618">
            <v>0</v>
          </cell>
          <cell r="DZ618">
            <v>0</v>
          </cell>
          <cell r="EA618">
            <v>0</v>
          </cell>
          <cell r="EB618">
            <v>0</v>
          </cell>
          <cell r="EC618">
            <v>0</v>
          </cell>
          <cell r="ED618">
            <v>0</v>
          </cell>
          <cell r="EF618">
            <v>0</v>
          </cell>
          <cell r="EG618">
            <v>0</v>
          </cell>
          <cell r="EH618">
            <v>0</v>
          </cell>
          <cell r="EI618">
            <v>0</v>
          </cell>
          <cell r="EJ618">
            <v>0</v>
          </cell>
          <cell r="EK618" t="e">
            <v>#REF!</v>
          </cell>
          <cell r="EL618" t="e">
            <v>#REF!</v>
          </cell>
          <cell r="EM618" t="e">
            <v>#REF!</v>
          </cell>
          <cell r="EO618">
            <v>0</v>
          </cell>
          <cell r="EP618">
            <v>0</v>
          </cell>
          <cell r="EQ618">
            <v>0</v>
          </cell>
          <cell r="FA618">
            <v>0</v>
          </cell>
          <cell r="FB618">
            <v>0</v>
          </cell>
          <cell r="FD618">
            <v>0</v>
          </cell>
          <cell r="FE618">
            <v>0</v>
          </cell>
          <cell r="FF618">
            <v>0</v>
          </cell>
          <cell r="FG618">
            <v>0</v>
          </cell>
          <cell r="FH618">
            <v>0</v>
          </cell>
          <cell r="FI618">
            <v>0</v>
          </cell>
          <cell r="FJ618">
            <v>0</v>
          </cell>
          <cell r="FK618">
            <v>0</v>
          </cell>
          <cell r="FL618">
            <v>0</v>
          </cell>
          <cell r="FO618">
            <v>0</v>
          </cell>
          <cell r="FQ618">
            <v>0</v>
          </cell>
          <cell r="FR618">
            <v>0</v>
          </cell>
          <cell r="FS618">
            <v>0</v>
          </cell>
          <cell r="FT618">
            <v>0</v>
          </cell>
          <cell r="FU618">
            <v>0</v>
          </cell>
          <cell r="FV618">
            <v>0</v>
          </cell>
          <cell r="FW618">
            <v>0</v>
          </cell>
          <cell r="FX618" t="e">
            <v>#REF!</v>
          </cell>
          <cell r="FZ618">
            <v>0</v>
          </cell>
          <cell r="GB618">
            <v>0</v>
          </cell>
          <cell r="GC618">
            <v>0</v>
          </cell>
          <cell r="GD618">
            <v>0</v>
          </cell>
          <cell r="GE618">
            <v>0</v>
          </cell>
          <cell r="GF618">
            <v>0</v>
          </cell>
          <cell r="GG618" t="e">
            <v>#REF!</v>
          </cell>
          <cell r="GH618" t="e">
            <v>#REF!</v>
          </cell>
          <cell r="GI618">
            <v>0</v>
          </cell>
          <cell r="GJ618">
            <v>0</v>
          </cell>
          <cell r="GK618">
            <v>0</v>
          </cell>
          <cell r="GL618">
            <v>0</v>
          </cell>
          <cell r="GM618" t="e">
            <v>#REF!</v>
          </cell>
          <cell r="GN618">
            <v>0</v>
          </cell>
          <cell r="GO618">
            <v>0</v>
          </cell>
          <cell r="GP618">
            <v>0</v>
          </cell>
        </row>
        <row r="619">
          <cell r="Y619" t="str">
            <v>沿環従来</v>
          </cell>
          <cell r="Z619" t="str">
            <v>一般</v>
          </cell>
          <cell r="AA619" t="str">
            <v>一般</v>
          </cell>
          <cell r="AK619" t="e">
            <v>#REF!</v>
          </cell>
          <cell r="BT619">
            <v>0</v>
          </cell>
          <cell r="DZ619">
            <v>0</v>
          </cell>
          <cell r="EA619">
            <v>0</v>
          </cell>
          <cell r="EB619">
            <v>0</v>
          </cell>
          <cell r="EC619">
            <v>0</v>
          </cell>
          <cell r="ED619">
            <v>0</v>
          </cell>
          <cell r="EF619">
            <v>0</v>
          </cell>
          <cell r="EG619">
            <v>0</v>
          </cell>
          <cell r="EH619">
            <v>0</v>
          </cell>
          <cell r="EI619">
            <v>0</v>
          </cell>
          <cell r="EJ619">
            <v>0</v>
          </cell>
          <cell r="EK619" t="e">
            <v>#REF!</v>
          </cell>
          <cell r="EL619" t="e">
            <v>#REF!</v>
          </cell>
          <cell r="EM619" t="e">
            <v>#REF!</v>
          </cell>
          <cell r="EO619">
            <v>0</v>
          </cell>
          <cell r="EP619">
            <v>0</v>
          </cell>
          <cell r="EQ619">
            <v>0</v>
          </cell>
          <cell r="FA619">
            <v>0</v>
          </cell>
          <cell r="FB619">
            <v>0</v>
          </cell>
          <cell r="FD619">
            <v>0</v>
          </cell>
          <cell r="FE619">
            <v>0</v>
          </cell>
          <cell r="FF619">
            <v>0</v>
          </cell>
          <cell r="FG619">
            <v>0</v>
          </cell>
          <cell r="FH619">
            <v>0</v>
          </cell>
          <cell r="FI619">
            <v>0</v>
          </cell>
          <cell r="FJ619">
            <v>0</v>
          </cell>
          <cell r="FK619">
            <v>0</v>
          </cell>
          <cell r="FL619">
            <v>0</v>
          </cell>
          <cell r="FO619">
            <v>0</v>
          </cell>
          <cell r="FQ619">
            <v>0</v>
          </cell>
          <cell r="FR619">
            <v>0</v>
          </cell>
          <cell r="FS619">
            <v>0</v>
          </cell>
          <cell r="FT619">
            <v>0</v>
          </cell>
          <cell r="FU619">
            <v>0</v>
          </cell>
          <cell r="FV619">
            <v>0</v>
          </cell>
          <cell r="FW619">
            <v>0</v>
          </cell>
          <cell r="FX619" t="e">
            <v>#REF!</v>
          </cell>
          <cell r="FZ619">
            <v>0</v>
          </cell>
          <cell r="GB619">
            <v>0</v>
          </cell>
          <cell r="GC619">
            <v>0</v>
          </cell>
          <cell r="GD619">
            <v>0</v>
          </cell>
          <cell r="GE619">
            <v>0</v>
          </cell>
          <cell r="GF619">
            <v>0</v>
          </cell>
          <cell r="GG619" t="e">
            <v>#REF!</v>
          </cell>
          <cell r="GH619" t="e">
            <v>#REF!</v>
          </cell>
          <cell r="GI619">
            <v>0</v>
          </cell>
          <cell r="GJ619">
            <v>0</v>
          </cell>
          <cell r="GK619">
            <v>0</v>
          </cell>
          <cell r="GL619">
            <v>0</v>
          </cell>
          <cell r="GM619" t="e">
            <v>#REF!</v>
          </cell>
          <cell r="GN619">
            <v>0</v>
          </cell>
          <cell r="GO619">
            <v>0</v>
          </cell>
          <cell r="GP619">
            <v>0</v>
          </cell>
        </row>
        <row r="620">
          <cell r="Y620" t="str">
            <v>沿環従来</v>
          </cell>
          <cell r="Z620" t="str">
            <v>一般</v>
          </cell>
          <cell r="AA620" t="str">
            <v>一般</v>
          </cell>
          <cell r="AK620" t="e">
            <v>#REF!</v>
          </cell>
          <cell r="BT620">
            <v>0</v>
          </cell>
          <cell r="DZ620">
            <v>0</v>
          </cell>
          <cell r="EA620">
            <v>0</v>
          </cell>
          <cell r="EB620">
            <v>0</v>
          </cell>
          <cell r="EC620">
            <v>0</v>
          </cell>
          <cell r="ED620">
            <v>0</v>
          </cell>
          <cell r="EF620">
            <v>0</v>
          </cell>
          <cell r="EG620">
            <v>0</v>
          </cell>
          <cell r="EH620">
            <v>0</v>
          </cell>
          <cell r="EI620">
            <v>0</v>
          </cell>
          <cell r="EJ620">
            <v>0</v>
          </cell>
          <cell r="EK620" t="e">
            <v>#REF!</v>
          </cell>
          <cell r="EL620" t="e">
            <v>#REF!</v>
          </cell>
          <cell r="EM620" t="e">
            <v>#REF!</v>
          </cell>
          <cell r="EO620">
            <v>0</v>
          </cell>
          <cell r="EP620">
            <v>0</v>
          </cell>
          <cell r="EQ620">
            <v>0</v>
          </cell>
          <cell r="FA620">
            <v>0</v>
          </cell>
          <cell r="FB620">
            <v>0</v>
          </cell>
          <cell r="FD620">
            <v>0</v>
          </cell>
          <cell r="FE620">
            <v>0</v>
          </cell>
          <cell r="FF620">
            <v>0</v>
          </cell>
          <cell r="FG620">
            <v>0</v>
          </cell>
          <cell r="FH620">
            <v>0</v>
          </cell>
          <cell r="FI620">
            <v>0</v>
          </cell>
          <cell r="FJ620">
            <v>0</v>
          </cell>
          <cell r="FK620">
            <v>0</v>
          </cell>
          <cell r="FL620">
            <v>0</v>
          </cell>
          <cell r="FO620">
            <v>0</v>
          </cell>
          <cell r="FQ620">
            <v>0</v>
          </cell>
          <cell r="FR620">
            <v>0</v>
          </cell>
          <cell r="FS620">
            <v>0</v>
          </cell>
          <cell r="FT620">
            <v>0</v>
          </cell>
          <cell r="FU620">
            <v>0</v>
          </cell>
          <cell r="FV620">
            <v>0</v>
          </cell>
          <cell r="FW620">
            <v>0</v>
          </cell>
          <cell r="FX620" t="e">
            <v>#REF!</v>
          </cell>
          <cell r="FZ620">
            <v>0</v>
          </cell>
          <cell r="GB620">
            <v>0</v>
          </cell>
          <cell r="GC620">
            <v>0</v>
          </cell>
          <cell r="GD620">
            <v>0</v>
          </cell>
          <cell r="GE620">
            <v>0</v>
          </cell>
          <cell r="GF620">
            <v>0</v>
          </cell>
          <cell r="GG620" t="e">
            <v>#REF!</v>
          </cell>
          <cell r="GH620" t="e">
            <v>#REF!</v>
          </cell>
          <cell r="GI620">
            <v>0</v>
          </cell>
          <cell r="GJ620">
            <v>0</v>
          </cell>
          <cell r="GK620">
            <v>0</v>
          </cell>
          <cell r="GL620">
            <v>0</v>
          </cell>
          <cell r="GM620" t="e">
            <v>#REF!</v>
          </cell>
          <cell r="GN620">
            <v>0</v>
          </cell>
          <cell r="GO620">
            <v>0</v>
          </cell>
          <cell r="GP620">
            <v>0</v>
          </cell>
        </row>
        <row r="621">
          <cell r="Y621" t="str">
            <v>沿環従来</v>
          </cell>
          <cell r="Z621" t="str">
            <v>一般</v>
          </cell>
          <cell r="AA621" t="str">
            <v>一般</v>
          </cell>
          <cell r="AK621" t="e">
            <v>#REF!</v>
          </cell>
          <cell r="BT621">
            <v>0</v>
          </cell>
          <cell r="DZ621">
            <v>0</v>
          </cell>
          <cell r="EA621">
            <v>0</v>
          </cell>
          <cell r="EB621">
            <v>0</v>
          </cell>
          <cell r="EC621">
            <v>0</v>
          </cell>
          <cell r="ED621">
            <v>0</v>
          </cell>
          <cell r="EF621">
            <v>0</v>
          </cell>
          <cell r="EG621">
            <v>0</v>
          </cell>
          <cell r="EH621">
            <v>0</v>
          </cell>
          <cell r="EI621">
            <v>0</v>
          </cell>
          <cell r="EJ621">
            <v>0</v>
          </cell>
          <cell r="EK621" t="e">
            <v>#REF!</v>
          </cell>
          <cell r="EL621" t="e">
            <v>#REF!</v>
          </cell>
          <cell r="EM621" t="e">
            <v>#REF!</v>
          </cell>
          <cell r="EO621">
            <v>0</v>
          </cell>
          <cell r="EP621">
            <v>0</v>
          </cell>
          <cell r="EQ621">
            <v>0</v>
          </cell>
          <cell r="FA621">
            <v>0</v>
          </cell>
          <cell r="FB621">
            <v>0</v>
          </cell>
          <cell r="FD621">
            <v>0</v>
          </cell>
          <cell r="FE621">
            <v>0</v>
          </cell>
          <cell r="FF621">
            <v>0</v>
          </cell>
          <cell r="FG621">
            <v>0</v>
          </cell>
          <cell r="FH621">
            <v>0</v>
          </cell>
          <cell r="FI621">
            <v>0</v>
          </cell>
          <cell r="FJ621">
            <v>0</v>
          </cell>
          <cell r="FK621">
            <v>0</v>
          </cell>
          <cell r="FL621">
            <v>0</v>
          </cell>
          <cell r="FO621">
            <v>0</v>
          </cell>
          <cell r="FQ621">
            <v>0</v>
          </cell>
          <cell r="FR621">
            <v>0</v>
          </cell>
          <cell r="FS621">
            <v>0</v>
          </cell>
          <cell r="FT621">
            <v>0</v>
          </cell>
          <cell r="FU621">
            <v>0</v>
          </cell>
          <cell r="FV621">
            <v>0</v>
          </cell>
          <cell r="FW621">
            <v>0</v>
          </cell>
          <cell r="FX621" t="e">
            <v>#REF!</v>
          </cell>
          <cell r="FZ621">
            <v>0</v>
          </cell>
          <cell r="GB621">
            <v>0</v>
          </cell>
          <cell r="GC621">
            <v>0</v>
          </cell>
          <cell r="GD621">
            <v>0</v>
          </cell>
          <cell r="GE621">
            <v>0</v>
          </cell>
          <cell r="GF621">
            <v>0</v>
          </cell>
          <cell r="GG621" t="e">
            <v>#REF!</v>
          </cell>
          <cell r="GH621" t="e">
            <v>#REF!</v>
          </cell>
          <cell r="GI621">
            <v>0</v>
          </cell>
          <cell r="GJ621">
            <v>0</v>
          </cell>
          <cell r="GK621">
            <v>0</v>
          </cell>
          <cell r="GL621">
            <v>0</v>
          </cell>
          <cell r="GM621" t="e">
            <v>#REF!</v>
          </cell>
          <cell r="GN621">
            <v>0</v>
          </cell>
          <cell r="GO621">
            <v>0</v>
          </cell>
          <cell r="GP621">
            <v>0</v>
          </cell>
        </row>
        <row r="622">
          <cell r="Y622" t="str">
            <v>沿環従来</v>
          </cell>
          <cell r="Z622" t="str">
            <v>一般</v>
          </cell>
          <cell r="AA622" t="str">
            <v>一般</v>
          </cell>
          <cell r="AK622" t="e">
            <v>#REF!</v>
          </cell>
          <cell r="BT622">
            <v>0</v>
          </cell>
          <cell r="DZ622">
            <v>0</v>
          </cell>
          <cell r="EA622">
            <v>0</v>
          </cell>
          <cell r="EB622">
            <v>0</v>
          </cell>
          <cell r="EC622">
            <v>0</v>
          </cell>
          <cell r="ED622">
            <v>0</v>
          </cell>
          <cell r="EF622">
            <v>0</v>
          </cell>
          <cell r="EG622">
            <v>0</v>
          </cell>
          <cell r="EH622">
            <v>0</v>
          </cell>
          <cell r="EI622">
            <v>0</v>
          </cell>
          <cell r="EJ622">
            <v>0</v>
          </cell>
          <cell r="EK622" t="e">
            <v>#REF!</v>
          </cell>
          <cell r="EL622" t="e">
            <v>#REF!</v>
          </cell>
          <cell r="EM622" t="e">
            <v>#REF!</v>
          </cell>
          <cell r="EO622">
            <v>0</v>
          </cell>
          <cell r="EP622">
            <v>0</v>
          </cell>
          <cell r="EQ622">
            <v>0</v>
          </cell>
          <cell r="FA622">
            <v>0</v>
          </cell>
          <cell r="FB622">
            <v>0</v>
          </cell>
          <cell r="FD622">
            <v>0</v>
          </cell>
          <cell r="FE622">
            <v>0</v>
          </cell>
          <cell r="FF622">
            <v>0</v>
          </cell>
          <cell r="FG622">
            <v>0</v>
          </cell>
          <cell r="FH622">
            <v>0</v>
          </cell>
          <cell r="FI622">
            <v>0</v>
          </cell>
          <cell r="FJ622">
            <v>0</v>
          </cell>
          <cell r="FK622">
            <v>0</v>
          </cell>
          <cell r="FL622">
            <v>0</v>
          </cell>
          <cell r="FO622">
            <v>0</v>
          </cell>
          <cell r="FQ622">
            <v>0</v>
          </cell>
          <cell r="FR622">
            <v>0</v>
          </cell>
          <cell r="FS622">
            <v>0</v>
          </cell>
          <cell r="FT622">
            <v>0</v>
          </cell>
          <cell r="FU622">
            <v>0</v>
          </cell>
          <cell r="FV622">
            <v>0</v>
          </cell>
          <cell r="FW622">
            <v>0</v>
          </cell>
          <cell r="FX622" t="e">
            <v>#REF!</v>
          </cell>
          <cell r="FZ622">
            <v>0</v>
          </cell>
          <cell r="GB622">
            <v>0</v>
          </cell>
          <cell r="GC622">
            <v>0</v>
          </cell>
          <cell r="GD622">
            <v>0</v>
          </cell>
          <cell r="GE622">
            <v>0</v>
          </cell>
          <cell r="GF622">
            <v>0</v>
          </cell>
          <cell r="GG622" t="e">
            <v>#REF!</v>
          </cell>
          <cell r="GH622" t="e">
            <v>#REF!</v>
          </cell>
          <cell r="GI622">
            <v>0</v>
          </cell>
          <cell r="GJ622">
            <v>0</v>
          </cell>
          <cell r="GK622">
            <v>0</v>
          </cell>
          <cell r="GL622">
            <v>0</v>
          </cell>
          <cell r="GM622" t="e">
            <v>#REF!</v>
          </cell>
          <cell r="GN622">
            <v>0</v>
          </cell>
          <cell r="GO622">
            <v>0</v>
          </cell>
          <cell r="GP622">
            <v>0</v>
          </cell>
        </row>
        <row r="623">
          <cell r="Y623" t="str">
            <v>沿環従来</v>
          </cell>
          <cell r="Z623" t="str">
            <v>一般</v>
          </cell>
          <cell r="AA623" t="str">
            <v>一般</v>
          </cell>
          <cell r="AK623" t="e">
            <v>#REF!</v>
          </cell>
          <cell r="BT623">
            <v>0</v>
          </cell>
          <cell r="DZ623">
            <v>0</v>
          </cell>
          <cell r="EA623">
            <v>0</v>
          </cell>
          <cell r="EB623">
            <v>0</v>
          </cell>
          <cell r="EC623">
            <v>0</v>
          </cell>
          <cell r="ED623">
            <v>0</v>
          </cell>
          <cell r="EF623">
            <v>0</v>
          </cell>
          <cell r="EG623">
            <v>0</v>
          </cell>
          <cell r="EH623">
            <v>0</v>
          </cell>
          <cell r="EI623">
            <v>0</v>
          </cell>
          <cell r="EJ623">
            <v>0</v>
          </cell>
          <cell r="EK623" t="e">
            <v>#REF!</v>
          </cell>
          <cell r="EL623" t="e">
            <v>#REF!</v>
          </cell>
          <cell r="EM623" t="e">
            <v>#REF!</v>
          </cell>
          <cell r="EO623">
            <v>0</v>
          </cell>
          <cell r="EP623">
            <v>0</v>
          </cell>
          <cell r="EQ623">
            <v>0</v>
          </cell>
          <cell r="FA623">
            <v>0</v>
          </cell>
          <cell r="FB623">
            <v>0</v>
          </cell>
          <cell r="FD623">
            <v>0</v>
          </cell>
          <cell r="FE623">
            <v>0</v>
          </cell>
          <cell r="FF623">
            <v>0</v>
          </cell>
          <cell r="FG623">
            <v>0</v>
          </cell>
          <cell r="FH623">
            <v>0</v>
          </cell>
          <cell r="FI623">
            <v>0</v>
          </cell>
          <cell r="FJ623">
            <v>0</v>
          </cell>
          <cell r="FK623">
            <v>0</v>
          </cell>
          <cell r="FL623">
            <v>0</v>
          </cell>
          <cell r="FO623">
            <v>0</v>
          </cell>
          <cell r="FQ623">
            <v>0</v>
          </cell>
          <cell r="FR623">
            <v>0</v>
          </cell>
          <cell r="FS623">
            <v>0</v>
          </cell>
          <cell r="FT623">
            <v>0</v>
          </cell>
          <cell r="FU623">
            <v>0</v>
          </cell>
          <cell r="FV623">
            <v>0</v>
          </cell>
          <cell r="FW623">
            <v>0</v>
          </cell>
          <cell r="FX623" t="e">
            <v>#REF!</v>
          </cell>
          <cell r="FZ623">
            <v>0</v>
          </cell>
          <cell r="GB623">
            <v>0</v>
          </cell>
          <cell r="GC623">
            <v>0</v>
          </cell>
          <cell r="GD623">
            <v>0</v>
          </cell>
          <cell r="GE623">
            <v>0</v>
          </cell>
          <cell r="GF623">
            <v>0</v>
          </cell>
          <cell r="GG623" t="e">
            <v>#REF!</v>
          </cell>
          <cell r="GH623" t="e">
            <v>#REF!</v>
          </cell>
          <cell r="GI623">
            <v>0</v>
          </cell>
          <cell r="GJ623">
            <v>0</v>
          </cell>
          <cell r="GK623">
            <v>0</v>
          </cell>
          <cell r="GL623">
            <v>0</v>
          </cell>
          <cell r="GM623" t="e">
            <v>#REF!</v>
          </cell>
          <cell r="GN623">
            <v>0</v>
          </cell>
          <cell r="GO623">
            <v>0</v>
          </cell>
          <cell r="GP623">
            <v>0</v>
          </cell>
        </row>
        <row r="624">
          <cell r="Y624" t="str">
            <v>沿環従来</v>
          </cell>
          <cell r="Z624" t="str">
            <v>一般</v>
          </cell>
          <cell r="AA624" t="str">
            <v>一般</v>
          </cell>
          <cell r="AK624" t="e">
            <v>#REF!</v>
          </cell>
          <cell r="BT624">
            <v>0</v>
          </cell>
          <cell r="DZ624">
            <v>0</v>
          </cell>
          <cell r="EA624">
            <v>0</v>
          </cell>
          <cell r="EB624">
            <v>0</v>
          </cell>
          <cell r="EC624">
            <v>0</v>
          </cell>
          <cell r="ED624">
            <v>0</v>
          </cell>
          <cell r="EF624">
            <v>0</v>
          </cell>
          <cell r="EG624">
            <v>0</v>
          </cell>
          <cell r="EH624">
            <v>0</v>
          </cell>
          <cell r="EI624">
            <v>0</v>
          </cell>
          <cell r="EJ624">
            <v>0</v>
          </cell>
          <cell r="EK624" t="e">
            <v>#REF!</v>
          </cell>
          <cell r="EL624" t="e">
            <v>#REF!</v>
          </cell>
          <cell r="EM624" t="e">
            <v>#REF!</v>
          </cell>
          <cell r="EO624">
            <v>0</v>
          </cell>
          <cell r="EP624">
            <v>0</v>
          </cell>
          <cell r="EQ624">
            <v>0</v>
          </cell>
          <cell r="FA624">
            <v>0</v>
          </cell>
          <cell r="FB624">
            <v>0</v>
          </cell>
          <cell r="FD624">
            <v>0</v>
          </cell>
          <cell r="FE624">
            <v>0</v>
          </cell>
          <cell r="FF624">
            <v>0</v>
          </cell>
          <cell r="FG624">
            <v>0</v>
          </cell>
          <cell r="FH624">
            <v>0</v>
          </cell>
          <cell r="FI624">
            <v>0</v>
          </cell>
          <cell r="FJ624">
            <v>0</v>
          </cell>
          <cell r="FK624">
            <v>0</v>
          </cell>
          <cell r="FL624">
            <v>0</v>
          </cell>
          <cell r="FO624">
            <v>0</v>
          </cell>
          <cell r="FQ624">
            <v>0</v>
          </cell>
          <cell r="FR624">
            <v>0</v>
          </cell>
          <cell r="FS624">
            <v>0</v>
          </cell>
          <cell r="FT624">
            <v>0</v>
          </cell>
          <cell r="FU624">
            <v>0</v>
          </cell>
          <cell r="FV624">
            <v>0</v>
          </cell>
          <cell r="FW624">
            <v>0</v>
          </cell>
          <cell r="FX624" t="e">
            <v>#REF!</v>
          </cell>
          <cell r="FZ624">
            <v>0</v>
          </cell>
          <cell r="GB624">
            <v>0</v>
          </cell>
          <cell r="GC624">
            <v>0</v>
          </cell>
          <cell r="GD624">
            <v>0</v>
          </cell>
          <cell r="GE624">
            <v>0</v>
          </cell>
          <cell r="GF624">
            <v>0</v>
          </cell>
          <cell r="GG624" t="e">
            <v>#REF!</v>
          </cell>
          <cell r="GH624" t="e">
            <v>#REF!</v>
          </cell>
          <cell r="GI624">
            <v>0</v>
          </cell>
          <cell r="GJ624">
            <v>0</v>
          </cell>
          <cell r="GK624">
            <v>0</v>
          </cell>
          <cell r="GL624">
            <v>0</v>
          </cell>
          <cell r="GM624" t="e">
            <v>#REF!</v>
          </cell>
          <cell r="GN624">
            <v>0</v>
          </cell>
          <cell r="GO624">
            <v>0</v>
          </cell>
          <cell r="GP624">
            <v>0</v>
          </cell>
        </row>
        <row r="625">
          <cell r="Y625" t="str">
            <v>沿環従来</v>
          </cell>
          <cell r="Z625" t="str">
            <v>一般</v>
          </cell>
          <cell r="AA625" t="str">
            <v>一般</v>
          </cell>
          <cell r="AK625" t="e">
            <v>#REF!</v>
          </cell>
          <cell r="BT625">
            <v>0</v>
          </cell>
          <cell r="DZ625">
            <v>0</v>
          </cell>
          <cell r="EA625">
            <v>0</v>
          </cell>
          <cell r="EB625">
            <v>0</v>
          </cell>
          <cell r="EC625">
            <v>0</v>
          </cell>
          <cell r="ED625">
            <v>0</v>
          </cell>
          <cell r="EF625">
            <v>0</v>
          </cell>
          <cell r="EG625">
            <v>0</v>
          </cell>
          <cell r="EH625">
            <v>0</v>
          </cell>
          <cell r="EI625">
            <v>0</v>
          </cell>
          <cell r="EJ625">
            <v>0</v>
          </cell>
          <cell r="EK625" t="e">
            <v>#REF!</v>
          </cell>
          <cell r="EL625" t="e">
            <v>#REF!</v>
          </cell>
          <cell r="EM625" t="e">
            <v>#REF!</v>
          </cell>
          <cell r="EO625">
            <v>0</v>
          </cell>
          <cell r="EP625">
            <v>0</v>
          </cell>
          <cell r="EQ625">
            <v>0</v>
          </cell>
          <cell r="FA625">
            <v>0</v>
          </cell>
          <cell r="FB625">
            <v>0</v>
          </cell>
          <cell r="FD625">
            <v>0</v>
          </cell>
          <cell r="FE625">
            <v>0</v>
          </cell>
          <cell r="FF625">
            <v>0</v>
          </cell>
          <cell r="FG625">
            <v>0</v>
          </cell>
          <cell r="FH625">
            <v>0</v>
          </cell>
          <cell r="FI625">
            <v>0</v>
          </cell>
          <cell r="FJ625">
            <v>0</v>
          </cell>
          <cell r="FK625">
            <v>0</v>
          </cell>
          <cell r="FL625">
            <v>0</v>
          </cell>
          <cell r="FO625">
            <v>0</v>
          </cell>
          <cell r="FQ625">
            <v>0</v>
          </cell>
          <cell r="FR625">
            <v>0</v>
          </cell>
          <cell r="FS625">
            <v>0</v>
          </cell>
          <cell r="FT625">
            <v>0</v>
          </cell>
          <cell r="FU625">
            <v>0</v>
          </cell>
          <cell r="FV625">
            <v>0</v>
          </cell>
          <cell r="FW625">
            <v>0</v>
          </cell>
          <cell r="FX625" t="e">
            <v>#REF!</v>
          </cell>
          <cell r="FZ625">
            <v>0</v>
          </cell>
          <cell r="GB625">
            <v>0</v>
          </cell>
          <cell r="GC625">
            <v>0</v>
          </cell>
          <cell r="GD625">
            <v>0</v>
          </cell>
          <cell r="GE625">
            <v>0</v>
          </cell>
          <cell r="GF625">
            <v>0</v>
          </cell>
          <cell r="GG625" t="e">
            <v>#REF!</v>
          </cell>
          <cell r="GH625" t="e">
            <v>#REF!</v>
          </cell>
          <cell r="GI625">
            <v>0</v>
          </cell>
          <cell r="GJ625">
            <v>0</v>
          </cell>
          <cell r="GK625">
            <v>0</v>
          </cell>
          <cell r="GL625">
            <v>0</v>
          </cell>
          <cell r="GM625" t="e">
            <v>#REF!</v>
          </cell>
          <cell r="GN625">
            <v>0</v>
          </cell>
          <cell r="GO625">
            <v>0</v>
          </cell>
          <cell r="GP625">
            <v>0</v>
          </cell>
        </row>
        <row r="626">
          <cell r="Y626" t="str">
            <v>沿環従来</v>
          </cell>
          <cell r="Z626" t="str">
            <v>一般</v>
          </cell>
          <cell r="AA626" t="str">
            <v>一般</v>
          </cell>
          <cell r="AK626" t="e">
            <v>#REF!</v>
          </cell>
          <cell r="BT626">
            <v>0</v>
          </cell>
          <cell r="DZ626">
            <v>0</v>
          </cell>
          <cell r="EA626">
            <v>0</v>
          </cell>
          <cell r="EB626">
            <v>0</v>
          </cell>
          <cell r="EC626">
            <v>0</v>
          </cell>
          <cell r="ED626">
            <v>0</v>
          </cell>
          <cell r="EF626">
            <v>0</v>
          </cell>
          <cell r="EG626">
            <v>0</v>
          </cell>
          <cell r="EH626">
            <v>0</v>
          </cell>
          <cell r="EI626">
            <v>0</v>
          </cell>
          <cell r="EJ626">
            <v>0</v>
          </cell>
          <cell r="EK626" t="e">
            <v>#REF!</v>
          </cell>
          <cell r="EL626" t="e">
            <v>#REF!</v>
          </cell>
          <cell r="EM626" t="e">
            <v>#REF!</v>
          </cell>
          <cell r="EO626">
            <v>0</v>
          </cell>
          <cell r="EP626">
            <v>0</v>
          </cell>
          <cell r="EQ626">
            <v>0</v>
          </cell>
          <cell r="FA626">
            <v>0</v>
          </cell>
          <cell r="FB626">
            <v>0</v>
          </cell>
          <cell r="FD626">
            <v>0</v>
          </cell>
          <cell r="FE626">
            <v>0</v>
          </cell>
          <cell r="FF626">
            <v>0</v>
          </cell>
          <cell r="FG626">
            <v>0</v>
          </cell>
          <cell r="FH626">
            <v>0</v>
          </cell>
          <cell r="FI626">
            <v>0</v>
          </cell>
          <cell r="FJ626">
            <v>0</v>
          </cell>
          <cell r="FK626">
            <v>0</v>
          </cell>
          <cell r="FL626">
            <v>0</v>
          </cell>
          <cell r="FO626">
            <v>0</v>
          </cell>
          <cell r="FQ626">
            <v>0</v>
          </cell>
          <cell r="FR626">
            <v>0</v>
          </cell>
          <cell r="FS626">
            <v>0</v>
          </cell>
          <cell r="FT626">
            <v>0</v>
          </cell>
          <cell r="FU626">
            <v>0</v>
          </cell>
          <cell r="FV626">
            <v>0</v>
          </cell>
          <cell r="FW626">
            <v>0</v>
          </cell>
          <cell r="FX626" t="e">
            <v>#REF!</v>
          </cell>
          <cell r="FZ626">
            <v>0</v>
          </cell>
          <cell r="GB626">
            <v>0</v>
          </cell>
          <cell r="GC626">
            <v>0</v>
          </cell>
          <cell r="GD626">
            <v>0</v>
          </cell>
          <cell r="GE626">
            <v>0</v>
          </cell>
          <cell r="GF626">
            <v>0</v>
          </cell>
          <cell r="GG626" t="e">
            <v>#REF!</v>
          </cell>
          <cell r="GH626" t="e">
            <v>#REF!</v>
          </cell>
          <cell r="GI626">
            <v>0</v>
          </cell>
          <cell r="GJ626">
            <v>0</v>
          </cell>
          <cell r="GK626">
            <v>0</v>
          </cell>
          <cell r="GL626">
            <v>0</v>
          </cell>
          <cell r="GM626" t="e">
            <v>#REF!</v>
          </cell>
          <cell r="GN626">
            <v>0</v>
          </cell>
          <cell r="GO626">
            <v>0</v>
          </cell>
          <cell r="GP626">
            <v>0</v>
          </cell>
        </row>
        <row r="627">
          <cell r="Y627" t="str">
            <v>沿環従来</v>
          </cell>
          <cell r="Z627" t="str">
            <v>一般</v>
          </cell>
          <cell r="AA627" t="str">
            <v>一般</v>
          </cell>
          <cell r="AK627" t="e">
            <v>#REF!</v>
          </cell>
          <cell r="BT627">
            <v>0</v>
          </cell>
          <cell r="DZ627">
            <v>0</v>
          </cell>
          <cell r="EA627">
            <v>0</v>
          </cell>
          <cell r="EB627">
            <v>0</v>
          </cell>
          <cell r="EC627">
            <v>0</v>
          </cell>
          <cell r="ED627">
            <v>0</v>
          </cell>
          <cell r="EF627">
            <v>0</v>
          </cell>
          <cell r="EG627">
            <v>0</v>
          </cell>
          <cell r="EH627">
            <v>0</v>
          </cell>
          <cell r="EI627">
            <v>0</v>
          </cell>
          <cell r="EJ627">
            <v>0</v>
          </cell>
          <cell r="EK627" t="e">
            <v>#REF!</v>
          </cell>
          <cell r="EL627" t="e">
            <v>#REF!</v>
          </cell>
          <cell r="EM627" t="e">
            <v>#REF!</v>
          </cell>
          <cell r="EO627">
            <v>0</v>
          </cell>
          <cell r="EP627">
            <v>0</v>
          </cell>
          <cell r="EQ627">
            <v>0</v>
          </cell>
          <cell r="FA627">
            <v>0</v>
          </cell>
          <cell r="FB627">
            <v>0</v>
          </cell>
          <cell r="FD627">
            <v>0</v>
          </cell>
          <cell r="FE627">
            <v>0</v>
          </cell>
          <cell r="FF627">
            <v>0</v>
          </cell>
          <cell r="FG627">
            <v>0</v>
          </cell>
          <cell r="FH627">
            <v>0</v>
          </cell>
          <cell r="FI627">
            <v>0</v>
          </cell>
          <cell r="FJ627">
            <v>0</v>
          </cell>
          <cell r="FK627">
            <v>0</v>
          </cell>
          <cell r="FL627">
            <v>0</v>
          </cell>
          <cell r="FO627">
            <v>0</v>
          </cell>
          <cell r="FQ627">
            <v>0</v>
          </cell>
          <cell r="FR627">
            <v>0</v>
          </cell>
          <cell r="FS627">
            <v>0</v>
          </cell>
          <cell r="FT627">
            <v>0</v>
          </cell>
          <cell r="FU627">
            <v>0</v>
          </cell>
          <cell r="FV627">
            <v>0</v>
          </cell>
          <cell r="FW627">
            <v>0</v>
          </cell>
          <cell r="FX627" t="e">
            <v>#REF!</v>
          </cell>
          <cell r="FZ627">
            <v>0</v>
          </cell>
          <cell r="GB627">
            <v>0</v>
          </cell>
          <cell r="GC627">
            <v>0</v>
          </cell>
          <cell r="GD627">
            <v>0</v>
          </cell>
          <cell r="GE627">
            <v>0</v>
          </cell>
          <cell r="GF627">
            <v>0</v>
          </cell>
          <cell r="GG627" t="e">
            <v>#REF!</v>
          </cell>
          <cell r="GH627" t="e">
            <v>#REF!</v>
          </cell>
          <cell r="GI627">
            <v>0</v>
          </cell>
          <cell r="GJ627">
            <v>0</v>
          </cell>
          <cell r="GK627">
            <v>0</v>
          </cell>
          <cell r="GL627">
            <v>0</v>
          </cell>
          <cell r="GM627" t="e">
            <v>#REF!</v>
          </cell>
          <cell r="GN627">
            <v>0</v>
          </cell>
          <cell r="GO627">
            <v>0</v>
          </cell>
          <cell r="GP627">
            <v>0</v>
          </cell>
        </row>
        <row r="628">
          <cell r="Y628" t="str">
            <v>B</v>
          </cell>
          <cell r="Z628" t="str">
            <v>高規格</v>
          </cell>
          <cell r="AA628" t="str">
            <v>高規格</v>
          </cell>
          <cell r="AK628" t="e">
            <v>#REF!</v>
          </cell>
          <cell r="BI628">
            <v>2</v>
          </cell>
          <cell r="BT628">
            <v>0</v>
          </cell>
          <cell r="DZ628">
            <v>0</v>
          </cell>
          <cell r="EA628">
            <v>0</v>
          </cell>
          <cell r="EB628">
            <v>0</v>
          </cell>
          <cell r="EC628">
            <v>0</v>
          </cell>
          <cell r="ED628">
            <v>1</v>
          </cell>
          <cell r="EF628">
            <v>0</v>
          </cell>
          <cell r="EG628">
            <v>1</v>
          </cell>
          <cell r="EH628">
            <v>0</v>
          </cell>
          <cell r="EI628">
            <v>0</v>
          </cell>
          <cell r="EJ628">
            <v>0</v>
          </cell>
          <cell r="EK628" t="e">
            <v>#REF!</v>
          </cell>
          <cell r="EL628" t="e">
            <v>#REF!</v>
          </cell>
          <cell r="EM628" t="e">
            <v>#REF!</v>
          </cell>
          <cell r="EO628">
            <v>0</v>
          </cell>
          <cell r="EP628">
            <v>1</v>
          </cell>
          <cell r="EQ628">
            <v>0</v>
          </cell>
          <cell r="FA628">
            <v>0</v>
          </cell>
          <cell r="FB628">
            <v>0</v>
          </cell>
          <cell r="FD628">
            <v>0</v>
          </cell>
          <cell r="FE628">
            <v>0</v>
          </cell>
          <cell r="FF628">
            <v>0</v>
          </cell>
          <cell r="FG628">
            <v>0</v>
          </cell>
          <cell r="FH628">
            <v>0</v>
          </cell>
          <cell r="FI628">
            <v>0</v>
          </cell>
          <cell r="FJ628">
            <v>0</v>
          </cell>
          <cell r="FK628">
            <v>0</v>
          </cell>
          <cell r="FL628">
            <v>0</v>
          </cell>
          <cell r="FO628">
            <v>0</v>
          </cell>
          <cell r="FQ628">
            <v>0</v>
          </cell>
          <cell r="FR628">
            <v>0</v>
          </cell>
          <cell r="FS628">
            <v>0</v>
          </cell>
          <cell r="FT628">
            <v>0</v>
          </cell>
          <cell r="FU628">
            <v>0</v>
          </cell>
          <cell r="FV628">
            <v>0</v>
          </cell>
          <cell r="FW628">
            <v>0</v>
          </cell>
          <cell r="FX628" t="e">
            <v>#REF!</v>
          </cell>
          <cell r="FZ628">
            <v>0</v>
          </cell>
          <cell r="GB628">
            <v>1</v>
          </cell>
          <cell r="GC628">
            <v>0</v>
          </cell>
          <cell r="GD628">
            <v>0</v>
          </cell>
          <cell r="GE628">
            <v>0</v>
          </cell>
          <cell r="GF628">
            <v>0</v>
          </cell>
          <cell r="GG628" t="e">
            <v>#REF!</v>
          </cell>
          <cell r="GH628" t="e">
            <v>#REF!</v>
          </cell>
          <cell r="GI628">
            <v>0</v>
          </cell>
          <cell r="GJ628">
            <v>0</v>
          </cell>
          <cell r="GK628">
            <v>0</v>
          </cell>
          <cell r="GL628">
            <v>0</v>
          </cell>
          <cell r="GM628" t="e">
            <v>#REF!</v>
          </cell>
          <cell r="GN628">
            <v>0</v>
          </cell>
          <cell r="GO628">
            <v>0</v>
          </cell>
          <cell r="GP628">
            <v>0</v>
          </cell>
        </row>
        <row r="629">
          <cell r="Y629" t="str">
            <v>B</v>
          </cell>
          <cell r="Z629" t="str">
            <v>高規格</v>
          </cell>
          <cell r="AA629" t="str">
            <v>高規格</v>
          </cell>
          <cell r="AK629" t="e">
            <v>#REF!</v>
          </cell>
          <cell r="BI629">
            <v>2</v>
          </cell>
          <cell r="BT629">
            <v>0</v>
          </cell>
          <cell r="DZ629">
            <v>0</v>
          </cell>
          <cell r="EA629">
            <v>0</v>
          </cell>
          <cell r="EB629">
            <v>0</v>
          </cell>
          <cell r="EC629">
            <v>0</v>
          </cell>
          <cell r="ED629">
            <v>1</v>
          </cell>
          <cell r="EF629">
            <v>0</v>
          </cell>
          <cell r="EG629">
            <v>1</v>
          </cell>
          <cell r="EH629">
            <v>0</v>
          </cell>
          <cell r="EI629">
            <v>0</v>
          </cell>
          <cell r="EJ629">
            <v>0</v>
          </cell>
          <cell r="EK629" t="e">
            <v>#REF!</v>
          </cell>
          <cell r="EL629" t="e">
            <v>#REF!</v>
          </cell>
          <cell r="EM629" t="e">
            <v>#REF!</v>
          </cell>
          <cell r="EO629">
            <v>0</v>
          </cell>
          <cell r="EP629">
            <v>1</v>
          </cell>
          <cell r="EQ629">
            <v>0</v>
          </cell>
          <cell r="FA629">
            <v>0</v>
          </cell>
          <cell r="FB629">
            <v>0</v>
          </cell>
          <cell r="FD629">
            <v>0</v>
          </cell>
          <cell r="FE629">
            <v>1</v>
          </cell>
          <cell r="FF629">
            <v>0</v>
          </cell>
          <cell r="FG629">
            <v>0</v>
          </cell>
          <cell r="FH629">
            <v>0</v>
          </cell>
          <cell r="FI629">
            <v>0</v>
          </cell>
          <cell r="FJ629">
            <v>0</v>
          </cell>
          <cell r="FK629">
            <v>0</v>
          </cell>
          <cell r="FL629">
            <v>0</v>
          </cell>
          <cell r="FO629">
            <v>0</v>
          </cell>
          <cell r="FQ629">
            <v>0</v>
          </cell>
          <cell r="FR629">
            <v>0</v>
          </cell>
          <cell r="FS629">
            <v>0</v>
          </cell>
          <cell r="FT629">
            <v>0</v>
          </cell>
          <cell r="FU629">
            <v>0</v>
          </cell>
          <cell r="FV629">
            <v>0</v>
          </cell>
          <cell r="FW629">
            <v>0</v>
          </cell>
          <cell r="FX629" t="e">
            <v>#REF!</v>
          </cell>
          <cell r="FZ629">
            <v>0</v>
          </cell>
          <cell r="GB629">
            <v>1</v>
          </cell>
          <cell r="GC629">
            <v>0</v>
          </cell>
          <cell r="GD629">
            <v>0</v>
          </cell>
          <cell r="GE629">
            <v>0</v>
          </cell>
          <cell r="GF629">
            <v>0</v>
          </cell>
          <cell r="GG629" t="e">
            <v>#REF!</v>
          </cell>
          <cell r="GH629" t="e">
            <v>#REF!</v>
          </cell>
          <cell r="GI629">
            <v>0</v>
          </cell>
          <cell r="GJ629">
            <v>0</v>
          </cell>
          <cell r="GK629">
            <v>0</v>
          </cell>
          <cell r="GL629">
            <v>0</v>
          </cell>
          <cell r="GM629" t="e">
            <v>#REF!</v>
          </cell>
          <cell r="GN629">
            <v>0</v>
          </cell>
          <cell r="GO629">
            <v>0</v>
          </cell>
          <cell r="GP629">
            <v>0</v>
          </cell>
        </row>
        <row r="630">
          <cell r="Y630" t="str">
            <v>B</v>
          </cell>
          <cell r="Z630" t="str">
            <v>高規格</v>
          </cell>
          <cell r="AA630" t="str">
            <v>高規格</v>
          </cell>
          <cell r="AK630" t="e">
            <v>#REF!</v>
          </cell>
          <cell r="BI630">
            <v>2</v>
          </cell>
          <cell r="BT630">
            <v>0</v>
          </cell>
          <cell r="DZ630">
            <v>0</v>
          </cell>
          <cell r="EA630">
            <v>0</v>
          </cell>
          <cell r="EB630">
            <v>0</v>
          </cell>
          <cell r="EC630">
            <v>0</v>
          </cell>
          <cell r="ED630">
            <v>1</v>
          </cell>
          <cell r="EF630">
            <v>0</v>
          </cell>
          <cell r="EG630">
            <v>1</v>
          </cell>
          <cell r="EH630">
            <v>0</v>
          </cell>
          <cell r="EI630">
            <v>0</v>
          </cell>
          <cell r="EJ630">
            <v>0</v>
          </cell>
          <cell r="EK630" t="e">
            <v>#REF!</v>
          </cell>
          <cell r="EL630" t="e">
            <v>#REF!</v>
          </cell>
          <cell r="EM630" t="e">
            <v>#REF!</v>
          </cell>
          <cell r="EO630">
            <v>0</v>
          </cell>
          <cell r="EP630">
            <v>1</v>
          </cell>
          <cell r="EQ630">
            <v>0</v>
          </cell>
          <cell r="FA630">
            <v>0</v>
          </cell>
          <cell r="FB630">
            <v>0</v>
          </cell>
          <cell r="FD630">
            <v>0</v>
          </cell>
          <cell r="FE630">
            <v>1</v>
          </cell>
          <cell r="FF630">
            <v>0</v>
          </cell>
          <cell r="FG630">
            <v>0</v>
          </cell>
          <cell r="FH630">
            <v>0</v>
          </cell>
          <cell r="FI630">
            <v>0</v>
          </cell>
          <cell r="FJ630">
            <v>0</v>
          </cell>
          <cell r="FK630">
            <v>0</v>
          </cell>
          <cell r="FL630">
            <v>0</v>
          </cell>
          <cell r="FO630">
            <v>0</v>
          </cell>
          <cell r="FQ630">
            <v>0</v>
          </cell>
          <cell r="FR630">
            <v>0</v>
          </cell>
          <cell r="FS630">
            <v>0</v>
          </cell>
          <cell r="FT630">
            <v>0</v>
          </cell>
          <cell r="FU630">
            <v>0</v>
          </cell>
          <cell r="FV630">
            <v>0</v>
          </cell>
          <cell r="FW630">
            <v>0</v>
          </cell>
          <cell r="FX630" t="e">
            <v>#REF!</v>
          </cell>
          <cell r="FZ630">
            <v>0</v>
          </cell>
          <cell r="GB630">
            <v>1</v>
          </cell>
          <cell r="GC630">
            <v>0</v>
          </cell>
          <cell r="GD630">
            <v>0</v>
          </cell>
          <cell r="GE630">
            <v>0</v>
          </cell>
          <cell r="GF630">
            <v>0</v>
          </cell>
          <cell r="GG630" t="e">
            <v>#REF!</v>
          </cell>
          <cell r="GH630" t="e">
            <v>#REF!</v>
          </cell>
          <cell r="GI630">
            <v>0</v>
          </cell>
          <cell r="GJ630">
            <v>0</v>
          </cell>
          <cell r="GK630">
            <v>0</v>
          </cell>
          <cell r="GL630">
            <v>0</v>
          </cell>
          <cell r="GM630" t="e">
            <v>#REF!</v>
          </cell>
          <cell r="GN630">
            <v>0</v>
          </cell>
          <cell r="GO630">
            <v>0</v>
          </cell>
          <cell r="GP630">
            <v>0</v>
          </cell>
        </row>
        <row r="631">
          <cell r="Y631" t="str">
            <v>地二</v>
          </cell>
          <cell r="Z631" t="str">
            <v>地高</v>
          </cell>
          <cell r="AA631" t="str">
            <v>地高</v>
          </cell>
          <cell r="AK631" t="e">
            <v>#REF!</v>
          </cell>
          <cell r="BI631">
            <v>2</v>
          </cell>
          <cell r="BT631">
            <v>0.17</v>
          </cell>
          <cell r="DZ631">
            <v>0</v>
          </cell>
          <cell r="EA631">
            <v>0</v>
          </cell>
          <cell r="EB631">
            <v>0</v>
          </cell>
          <cell r="EC631">
            <v>0</v>
          </cell>
          <cell r="ED631">
            <v>0</v>
          </cell>
          <cell r="EF631">
            <v>0</v>
          </cell>
          <cell r="EG631">
            <v>0</v>
          </cell>
          <cell r="EH631">
            <v>0</v>
          </cell>
          <cell r="EI631">
            <v>1</v>
          </cell>
          <cell r="EJ631">
            <v>0</v>
          </cell>
          <cell r="EK631" t="e">
            <v>#REF!</v>
          </cell>
          <cell r="EL631" t="e">
            <v>#REF!</v>
          </cell>
          <cell r="EM631" t="e">
            <v>#REF!</v>
          </cell>
          <cell r="EO631">
            <v>0</v>
          </cell>
          <cell r="EP631">
            <v>0</v>
          </cell>
          <cell r="EQ631">
            <v>0</v>
          </cell>
          <cell r="FA631">
            <v>0</v>
          </cell>
          <cell r="FB631">
            <v>0</v>
          </cell>
          <cell r="FD631">
            <v>0</v>
          </cell>
          <cell r="FE631">
            <v>1</v>
          </cell>
          <cell r="FF631">
            <v>1</v>
          </cell>
          <cell r="FG631">
            <v>0</v>
          </cell>
          <cell r="FH631">
            <v>2</v>
          </cell>
          <cell r="FI631">
            <v>0</v>
          </cell>
          <cell r="FJ631">
            <v>0</v>
          </cell>
          <cell r="FK631">
            <v>0</v>
          </cell>
          <cell r="FL631">
            <v>0</v>
          </cell>
          <cell r="FO631">
            <v>0</v>
          </cell>
          <cell r="FQ631">
            <v>0</v>
          </cell>
          <cell r="FR631">
            <v>0</v>
          </cell>
          <cell r="FS631">
            <v>0</v>
          </cell>
          <cell r="FT631">
            <v>0</v>
          </cell>
          <cell r="FU631">
            <v>0</v>
          </cell>
          <cell r="FV631">
            <v>0</v>
          </cell>
          <cell r="FW631">
            <v>0</v>
          </cell>
          <cell r="FX631" t="e">
            <v>#REF!</v>
          </cell>
          <cell r="FZ631">
            <v>0</v>
          </cell>
          <cell r="GB631">
            <v>1</v>
          </cell>
          <cell r="GC631">
            <v>0</v>
          </cell>
          <cell r="GD631">
            <v>0</v>
          </cell>
          <cell r="GE631">
            <v>0</v>
          </cell>
          <cell r="GF631">
            <v>1</v>
          </cell>
          <cell r="GG631" t="e">
            <v>#REF!</v>
          </cell>
          <cell r="GH631" t="e">
            <v>#REF!</v>
          </cell>
          <cell r="GI631">
            <v>0</v>
          </cell>
          <cell r="GJ631">
            <v>0</v>
          </cell>
          <cell r="GK631">
            <v>0</v>
          </cell>
          <cell r="GL631">
            <v>0</v>
          </cell>
          <cell r="GM631" t="e">
            <v>#REF!</v>
          </cell>
          <cell r="GN631">
            <v>0</v>
          </cell>
          <cell r="GO631">
            <v>0</v>
          </cell>
          <cell r="GP631">
            <v>0</v>
          </cell>
        </row>
        <row r="632">
          <cell r="Y632" t="str">
            <v>地二</v>
          </cell>
          <cell r="Z632" t="str">
            <v>地高</v>
          </cell>
          <cell r="AA632" t="str">
            <v>地高</v>
          </cell>
          <cell r="AK632" t="e">
            <v>#REF!</v>
          </cell>
          <cell r="BI632">
            <v>1</v>
          </cell>
          <cell r="BT632">
            <v>0.14000000000000001</v>
          </cell>
          <cell r="DZ632">
            <v>0</v>
          </cell>
          <cell r="EA632">
            <v>0</v>
          </cell>
          <cell r="EB632">
            <v>0</v>
          </cell>
          <cell r="EC632">
            <v>0</v>
          </cell>
          <cell r="ED632">
            <v>0</v>
          </cell>
          <cell r="EF632">
            <v>0</v>
          </cell>
          <cell r="EG632">
            <v>0</v>
          </cell>
          <cell r="EH632">
            <v>0</v>
          </cell>
          <cell r="EI632">
            <v>0</v>
          </cell>
          <cell r="EJ632">
            <v>0</v>
          </cell>
          <cell r="EK632" t="e">
            <v>#REF!</v>
          </cell>
          <cell r="EL632" t="e">
            <v>#REF!</v>
          </cell>
          <cell r="EM632" t="e">
            <v>#REF!</v>
          </cell>
          <cell r="EO632">
            <v>0</v>
          </cell>
          <cell r="EP632">
            <v>1</v>
          </cell>
          <cell r="EQ632">
            <v>0</v>
          </cell>
          <cell r="FA632">
            <v>0</v>
          </cell>
          <cell r="FB632">
            <v>0</v>
          </cell>
          <cell r="FD632">
            <v>0</v>
          </cell>
          <cell r="FE632">
            <v>0</v>
          </cell>
          <cell r="FF632">
            <v>0</v>
          </cell>
          <cell r="FG632">
            <v>0</v>
          </cell>
          <cell r="FH632">
            <v>1</v>
          </cell>
          <cell r="FI632">
            <v>0</v>
          </cell>
          <cell r="FJ632">
            <v>0</v>
          </cell>
          <cell r="FK632">
            <v>0</v>
          </cell>
          <cell r="FL632">
            <v>0</v>
          </cell>
          <cell r="FO632">
            <v>0</v>
          </cell>
          <cell r="FQ632">
            <v>0</v>
          </cell>
          <cell r="FR632">
            <v>0</v>
          </cell>
          <cell r="FS632">
            <v>0</v>
          </cell>
          <cell r="FT632">
            <v>0</v>
          </cell>
          <cell r="FU632">
            <v>0</v>
          </cell>
          <cell r="FV632">
            <v>0</v>
          </cell>
          <cell r="FW632">
            <v>0</v>
          </cell>
          <cell r="FX632" t="e">
            <v>#REF!</v>
          </cell>
          <cell r="FZ632">
            <v>0</v>
          </cell>
          <cell r="GB632">
            <v>1</v>
          </cell>
          <cell r="GC632">
            <v>0</v>
          </cell>
          <cell r="GD632">
            <v>0</v>
          </cell>
          <cell r="GE632">
            <v>1</v>
          </cell>
          <cell r="GF632">
            <v>1</v>
          </cell>
          <cell r="GG632" t="e">
            <v>#REF!</v>
          </cell>
          <cell r="GH632" t="e">
            <v>#REF!</v>
          </cell>
          <cell r="GI632">
            <v>0</v>
          </cell>
          <cell r="GJ632">
            <v>0</v>
          </cell>
          <cell r="GK632">
            <v>0</v>
          </cell>
          <cell r="GL632">
            <v>0</v>
          </cell>
          <cell r="GM632" t="e">
            <v>#REF!</v>
          </cell>
          <cell r="GN632">
            <v>0</v>
          </cell>
          <cell r="GO632">
            <v>0</v>
          </cell>
          <cell r="GP632">
            <v>0</v>
          </cell>
        </row>
        <row r="633">
          <cell r="Y633" t="str">
            <v>A'</v>
          </cell>
          <cell r="Z633" t="str">
            <v>高規格</v>
          </cell>
          <cell r="AA633" t="str">
            <v>一般</v>
          </cell>
          <cell r="AK633" t="e">
            <v>#REF!</v>
          </cell>
          <cell r="BI633">
            <v>2</v>
          </cell>
          <cell r="BT633">
            <v>0.24</v>
          </cell>
          <cell r="DZ633">
            <v>0</v>
          </cell>
          <cell r="EA633">
            <v>0</v>
          </cell>
          <cell r="EB633">
            <v>0</v>
          </cell>
          <cell r="EC633">
            <v>0</v>
          </cell>
          <cell r="ED633">
            <v>0</v>
          </cell>
          <cell r="EF633">
            <v>0</v>
          </cell>
          <cell r="EG633">
            <v>0</v>
          </cell>
          <cell r="EH633">
            <v>0</v>
          </cell>
          <cell r="EI633">
            <v>0</v>
          </cell>
          <cell r="EJ633">
            <v>0</v>
          </cell>
          <cell r="EK633" t="e">
            <v>#REF!</v>
          </cell>
          <cell r="EL633" t="e">
            <v>#REF!</v>
          </cell>
          <cell r="EM633" t="e">
            <v>#REF!</v>
          </cell>
          <cell r="EO633">
            <v>0</v>
          </cell>
          <cell r="EP633">
            <v>1</v>
          </cell>
          <cell r="EQ633">
            <v>0</v>
          </cell>
          <cell r="FA633">
            <v>0</v>
          </cell>
          <cell r="FB633">
            <v>0</v>
          </cell>
          <cell r="FD633">
            <v>0</v>
          </cell>
          <cell r="FE633">
            <v>1</v>
          </cell>
          <cell r="FF633">
            <v>0</v>
          </cell>
          <cell r="FG633">
            <v>0</v>
          </cell>
          <cell r="FH633">
            <v>0</v>
          </cell>
          <cell r="FI633">
            <v>0</v>
          </cell>
          <cell r="FJ633">
            <v>0</v>
          </cell>
          <cell r="FK633">
            <v>0</v>
          </cell>
          <cell r="FL633">
            <v>0</v>
          </cell>
          <cell r="FO633">
            <v>0</v>
          </cell>
          <cell r="FQ633">
            <v>0</v>
          </cell>
          <cell r="FR633">
            <v>0</v>
          </cell>
          <cell r="FS633">
            <v>0</v>
          </cell>
          <cell r="FT633">
            <v>0</v>
          </cell>
          <cell r="FU633">
            <v>0</v>
          </cell>
          <cell r="FV633">
            <v>0</v>
          </cell>
          <cell r="FW633">
            <v>0</v>
          </cell>
          <cell r="FX633" t="e">
            <v>#REF!</v>
          </cell>
          <cell r="FZ633">
            <v>0</v>
          </cell>
          <cell r="GB633">
            <v>0</v>
          </cell>
          <cell r="GC633">
            <v>0</v>
          </cell>
          <cell r="GD633">
            <v>0</v>
          </cell>
          <cell r="GE633">
            <v>0</v>
          </cell>
          <cell r="GF633">
            <v>1</v>
          </cell>
          <cell r="GG633" t="e">
            <v>#REF!</v>
          </cell>
          <cell r="GH633" t="e">
            <v>#REF!</v>
          </cell>
          <cell r="GI633">
            <v>0</v>
          </cell>
          <cell r="GJ633">
            <v>0</v>
          </cell>
          <cell r="GK633">
            <v>0</v>
          </cell>
          <cell r="GL633">
            <v>0</v>
          </cell>
          <cell r="GM633" t="e">
            <v>#REF!</v>
          </cell>
          <cell r="GN633">
            <v>0</v>
          </cell>
          <cell r="GO633">
            <v>0</v>
          </cell>
          <cell r="GP633">
            <v>0</v>
          </cell>
        </row>
        <row r="634">
          <cell r="Y634" t="str">
            <v>B</v>
          </cell>
          <cell r="Z634" t="str">
            <v>高規格</v>
          </cell>
          <cell r="AA634" t="str">
            <v>一般</v>
          </cell>
          <cell r="AK634" t="e">
            <v>#REF!</v>
          </cell>
          <cell r="BI634">
            <v>2</v>
          </cell>
          <cell r="BT634">
            <v>0.38</v>
          </cell>
          <cell r="DZ634">
            <v>0</v>
          </cell>
          <cell r="EA634">
            <v>0</v>
          </cell>
          <cell r="EB634">
            <v>0</v>
          </cell>
          <cell r="EC634">
            <v>0</v>
          </cell>
          <cell r="ED634">
            <v>0</v>
          </cell>
          <cell r="EF634">
            <v>0</v>
          </cell>
          <cell r="EG634">
            <v>0</v>
          </cell>
          <cell r="EH634">
            <v>0</v>
          </cell>
          <cell r="EI634">
            <v>0</v>
          </cell>
          <cell r="EJ634">
            <v>0</v>
          </cell>
          <cell r="EK634" t="e">
            <v>#REF!</v>
          </cell>
          <cell r="EL634" t="e">
            <v>#REF!</v>
          </cell>
          <cell r="EM634" t="e">
            <v>#REF!</v>
          </cell>
          <cell r="EO634">
            <v>0</v>
          </cell>
          <cell r="EP634">
            <v>1</v>
          </cell>
          <cell r="EQ634">
            <v>0</v>
          </cell>
          <cell r="FA634">
            <v>0</v>
          </cell>
          <cell r="FB634">
            <v>0</v>
          </cell>
          <cell r="FD634">
            <v>0</v>
          </cell>
          <cell r="FE634">
            <v>1</v>
          </cell>
          <cell r="FF634">
            <v>0</v>
          </cell>
          <cell r="FG634">
            <v>0</v>
          </cell>
          <cell r="FH634">
            <v>0</v>
          </cell>
          <cell r="FI634">
            <v>0</v>
          </cell>
          <cell r="FJ634">
            <v>0</v>
          </cell>
          <cell r="FK634">
            <v>0</v>
          </cell>
          <cell r="FL634">
            <v>0</v>
          </cell>
          <cell r="FO634">
            <v>0</v>
          </cell>
          <cell r="FQ634">
            <v>0</v>
          </cell>
          <cell r="FR634">
            <v>0</v>
          </cell>
          <cell r="FS634">
            <v>0</v>
          </cell>
          <cell r="FT634">
            <v>0</v>
          </cell>
          <cell r="FU634">
            <v>0</v>
          </cell>
          <cell r="FV634">
            <v>0</v>
          </cell>
          <cell r="FW634">
            <v>0</v>
          </cell>
          <cell r="FX634" t="e">
            <v>#REF!</v>
          </cell>
          <cell r="FZ634">
            <v>0</v>
          </cell>
          <cell r="GB634">
            <v>1</v>
          </cell>
          <cell r="GC634">
            <v>0</v>
          </cell>
          <cell r="GD634">
            <v>0</v>
          </cell>
          <cell r="GE634">
            <v>0</v>
          </cell>
          <cell r="GF634">
            <v>1</v>
          </cell>
          <cell r="GG634" t="e">
            <v>#REF!</v>
          </cell>
          <cell r="GH634" t="e">
            <v>#REF!</v>
          </cell>
          <cell r="GI634">
            <v>0</v>
          </cell>
          <cell r="GJ634">
            <v>0</v>
          </cell>
          <cell r="GK634">
            <v>0</v>
          </cell>
          <cell r="GL634">
            <v>0</v>
          </cell>
          <cell r="GM634" t="e">
            <v>#REF!</v>
          </cell>
          <cell r="GN634">
            <v>0</v>
          </cell>
          <cell r="GO634">
            <v>0</v>
          </cell>
          <cell r="GP634">
            <v>0</v>
          </cell>
        </row>
        <row r="635">
          <cell r="Y635" t="str">
            <v>二次</v>
          </cell>
          <cell r="Z635" t="str">
            <v>一般</v>
          </cell>
          <cell r="AA635" t="str">
            <v>一般</v>
          </cell>
          <cell r="AK635" t="e">
            <v>#REF!</v>
          </cell>
          <cell r="BT635">
            <v>0</v>
          </cell>
          <cell r="DZ635">
            <v>1</v>
          </cell>
          <cell r="EA635">
            <v>0</v>
          </cell>
          <cell r="EB635">
            <v>1</v>
          </cell>
          <cell r="EC635">
            <v>0</v>
          </cell>
          <cell r="ED635">
            <v>0</v>
          </cell>
          <cell r="EF635">
            <v>0</v>
          </cell>
          <cell r="EG635">
            <v>1</v>
          </cell>
          <cell r="EH635">
            <v>0</v>
          </cell>
          <cell r="EI635">
            <v>0</v>
          </cell>
          <cell r="EJ635">
            <v>0</v>
          </cell>
          <cell r="EK635" t="e">
            <v>#REF!</v>
          </cell>
          <cell r="EL635" t="e">
            <v>#REF!</v>
          </cell>
          <cell r="EM635" t="e">
            <v>#REF!</v>
          </cell>
          <cell r="EO635">
            <v>0</v>
          </cell>
          <cell r="EP635">
            <v>0</v>
          </cell>
          <cell r="EQ635">
            <v>0</v>
          </cell>
          <cell r="FA635">
            <v>1</v>
          </cell>
          <cell r="FB635">
            <v>0</v>
          </cell>
          <cell r="FD635">
            <v>0</v>
          </cell>
          <cell r="FE635">
            <v>0</v>
          </cell>
          <cell r="FF635">
            <v>1</v>
          </cell>
          <cell r="FG635">
            <v>0</v>
          </cell>
          <cell r="FH635">
            <v>1</v>
          </cell>
          <cell r="FI635">
            <v>1</v>
          </cell>
          <cell r="FJ635">
            <v>0</v>
          </cell>
          <cell r="FK635">
            <v>0</v>
          </cell>
          <cell r="FL635">
            <v>0</v>
          </cell>
          <cell r="FO635">
            <v>0</v>
          </cell>
          <cell r="FQ635">
            <v>0</v>
          </cell>
          <cell r="FR635">
            <v>0</v>
          </cell>
          <cell r="FS635">
            <v>0</v>
          </cell>
          <cell r="FT635">
            <v>0</v>
          </cell>
          <cell r="FU635">
            <v>0</v>
          </cell>
          <cell r="FV635">
            <v>0</v>
          </cell>
          <cell r="FW635">
            <v>0</v>
          </cell>
          <cell r="FX635" t="e">
            <v>#REF!</v>
          </cell>
          <cell r="FZ635">
            <v>1</v>
          </cell>
          <cell r="GB635">
            <v>1</v>
          </cell>
          <cell r="GC635">
            <v>0</v>
          </cell>
          <cell r="GD635">
            <v>0</v>
          </cell>
          <cell r="GE635">
            <v>0</v>
          </cell>
          <cell r="GF635">
            <v>0</v>
          </cell>
          <cell r="GG635" t="e">
            <v>#REF!</v>
          </cell>
          <cell r="GH635" t="e">
            <v>#REF!</v>
          </cell>
          <cell r="GI635">
            <v>0</v>
          </cell>
          <cell r="GJ635">
            <v>0</v>
          </cell>
          <cell r="GK635">
            <v>0</v>
          </cell>
          <cell r="GL635">
            <v>0</v>
          </cell>
          <cell r="GM635" t="e">
            <v>#REF!</v>
          </cell>
          <cell r="GN635">
            <v>0</v>
          </cell>
          <cell r="GO635">
            <v>0</v>
          </cell>
          <cell r="GP635">
            <v>0</v>
          </cell>
        </row>
        <row r="636">
          <cell r="Y636" t="str">
            <v>二次</v>
          </cell>
          <cell r="Z636" t="str">
            <v>一般</v>
          </cell>
          <cell r="AA636" t="str">
            <v>一般</v>
          </cell>
          <cell r="AK636" t="e">
            <v>#REF!</v>
          </cell>
          <cell r="BT636">
            <v>0</v>
          </cell>
          <cell r="DZ636">
            <v>1</v>
          </cell>
          <cell r="EA636">
            <v>0</v>
          </cell>
          <cell r="EB636">
            <v>1</v>
          </cell>
          <cell r="EC636">
            <v>0</v>
          </cell>
          <cell r="ED636">
            <v>0</v>
          </cell>
          <cell r="EF636">
            <v>0</v>
          </cell>
          <cell r="EG636">
            <v>1</v>
          </cell>
          <cell r="EH636">
            <v>0</v>
          </cell>
          <cell r="EI636">
            <v>0</v>
          </cell>
          <cell r="EJ636">
            <v>0</v>
          </cell>
          <cell r="EK636" t="e">
            <v>#REF!</v>
          </cell>
          <cell r="EL636" t="e">
            <v>#REF!</v>
          </cell>
          <cell r="EM636" t="e">
            <v>#REF!</v>
          </cell>
          <cell r="EO636">
            <v>0</v>
          </cell>
          <cell r="EP636">
            <v>0</v>
          </cell>
          <cell r="EQ636">
            <v>0</v>
          </cell>
          <cell r="FA636">
            <v>1</v>
          </cell>
          <cell r="FB636">
            <v>0</v>
          </cell>
          <cell r="FD636">
            <v>0</v>
          </cell>
          <cell r="FE636">
            <v>0</v>
          </cell>
          <cell r="FF636">
            <v>1</v>
          </cell>
          <cell r="FG636">
            <v>0</v>
          </cell>
          <cell r="FH636">
            <v>1</v>
          </cell>
          <cell r="FI636">
            <v>1</v>
          </cell>
          <cell r="FJ636">
            <v>0</v>
          </cell>
          <cell r="FK636">
            <v>0</v>
          </cell>
          <cell r="FL636">
            <v>0</v>
          </cell>
          <cell r="FO636">
            <v>0</v>
          </cell>
          <cell r="FQ636">
            <v>0</v>
          </cell>
          <cell r="FR636">
            <v>0</v>
          </cell>
          <cell r="FS636">
            <v>0</v>
          </cell>
          <cell r="FT636">
            <v>0</v>
          </cell>
          <cell r="FU636">
            <v>0</v>
          </cell>
          <cell r="FV636">
            <v>0</v>
          </cell>
          <cell r="FW636">
            <v>0</v>
          </cell>
          <cell r="FX636" t="e">
            <v>#REF!</v>
          </cell>
          <cell r="FZ636">
            <v>0</v>
          </cell>
          <cell r="GB636">
            <v>0</v>
          </cell>
          <cell r="GC636">
            <v>0</v>
          </cell>
          <cell r="GD636">
            <v>0</v>
          </cell>
          <cell r="GE636">
            <v>0</v>
          </cell>
          <cell r="GF636">
            <v>0</v>
          </cell>
          <cell r="GG636" t="e">
            <v>#REF!</v>
          </cell>
          <cell r="GH636" t="e">
            <v>#REF!</v>
          </cell>
          <cell r="GI636">
            <v>0</v>
          </cell>
          <cell r="GJ636">
            <v>0</v>
          </cell>
          <cell r="GK636">
            <v>0</v>
          </cell>
          <cell r="GL636">
            <v>0</v>
          </cell>
          <cell r="GM636" t="e">
            <v>#REF!</v>
          </cell>
          <cell r="GN636">
            <v>0</v>
          </cell>
          <cell r="GO636">
            <v>0</v>
          </cell>
          <cell r="GP636">
            <v>0</v>
          </cell>
        </row>
        <row r="637">
          <cell r="Y637" t="str">
            <v>二次</v>
          </cell>
          <cell r="Z637" t="str">
            <v>一般</v>
          </cell>
          <cell r="AA637" t="str">
            <v>一般</v>
          </cell>
          <cell r="AK637" t="e">
            <v>#REF!</v>
          </cell>
          <cell r="BI637">
            <v>2</v>
          </cell>
          <cell r="BT637">
            <v>0.24</v>
          </cell>
          <cell r="DZ637">
            <v>1</v>
          </cell>
          <cell r="EA637">
            <v>0</v>
          </cell>
          <cell r="EB637">
            <v>1</v>
          </cell>
          <cell r="EC637">
            <v>0</v>
          </cell>
          <cell r="ED637">
            <v>0</v>
          </cell>
          <cell r="EF637">
            <v>0</v>
          </cell>
          <cell r="EG637">
            <v>1</v>
          </cell>
          <cell r="EH637">
            <v>0</v>
          </cell>
          <cell r="EI637">
            <v>0</v>
          </cell>
          <cell r="EJ637">
            <v>0</v>
          </cell>
          <cell r="EK637" t="e">
            <v>#REF!</v>
          </cell>
          <cell r="EL637" t="e">
            <v>#REF!</v>
          </cell>
          <cell r="EM637" t="e">
            <v>#REF!</v>
          </cell>
          <cell r="EO637">
            <v>0</v>
          </cell>
          <cell r="EP637">
            <v>0</v>
          </cell>
          <cell r="EQ637">
            <v>0</v>
          </cell>
          <cell r="FA637">
            <v>1</v>
          </cell>
          <cell r="FB637">
            <v>0</v>
          </cell>
          <cell r="FD637">
            <v>0</v>
          </cell>
          <cell r="FE637">
            <v>0</v>
          </cell>
          <cell r="FF637">
            <v>0</v>
          </cell>
          <cell r="FG637">
            <v>0</v>
          </cell>
          <cell r="FH637">
            <v>1</v>
          </cell>
          <cell r="FI637">
            <v>0</v>
          </cell>
          <cell r="FJ637">
            <v>0</v>
          </cell>
          <cell r="FK637">
            <v>0</v>
          </cell>
          <cell r="FL637">
            <v>1</v>
          </cell>
          <cell r="FO637">
            <v>0</v>
          </cell>
          <cell r="FQ637">
            <v>0</v>
          </cell>
          <cell r="FR637">
            <v>0</v>
          </cell>
          <cell r="FS637">
            <v>0</v>
          </cell>
          <cell r="FT637">
            <v>0</v>
          </cell>
          <cell r="FU637">
            <v>0</v>
          </cell>
          <cell r="FV637">
            <v>0</v>
          </cell>
          <cell r="FW637">
            <v>0</v>
          </cell>
          <cell r="FX637" t="e">
            <v>#REF!</v>
          </cell>
          <cell r="FZ637">
            <v>0</v>
          </cell>
          <cell r="GB637">
            <v>1</v>
          </cell>
          <cell r="GC637">
            <v>0</v>
          </cell>
          <cell r="GD637">
            <v>0</v>
          </cell>
          <cell r="GE637">
            <v>1</v>
          </cell>
          <cell r="GF637">
            <v>1</v>
          </cell>
          <cell r="GG637" t="e">
            <v>#REF!</v>
          </cell>
          <cell r="GH637" t="e">
            <v>#REF!</v>
          </cell>
          <cell r="GI637">
            <v>0</v>
          </cell>
          <cell r="GJ637">
            <v>0</v>
          </cell>
          <cell r="GK637">
            <v>0</v>
          </cell>
          <cell r="GL637">
            <v>0</v>
          </cell>
          <cell r="GM637" t="e">
            <v>#REF!</v>
          </cell>
          <cell r="GN637">
            <v>0</v>
          </cell>
          <cell r="GO637">
            <v>0</v>
          </cell>
          <cell r="GP637">
            <v>0</v>
          </cell>
        </row>
        <row r="638">
          <cell r="Y638" t="str">
            <v>二次</v>
          </cell>
          <cell r="Z638" t="str">
            <v>一般</v>
          </cell>
          <cell r="AA638" t="str">
            <v>一般</v>
          </cell>
          <cell r="AK638" t="e">
            <v>#REF!</v>
          </cell>
          <cell r="BI638">
            <v>3</v>
          </cell>
          <cell r="BT638">
            <v>0.17</v>
          </cell>
          <cell r="DZ638">
            <v>0</v>
          </cell>
          <cell r="EA638">
            <v>0</v>
          </cell>
          <cell r="EB638">
            <v>0</v>
          </cell>
          <cell r="EC638">
            <v>0</v>
          </cell>
          <cell r="ED638">
            <v>0</v>
          </cell>
          <cell r="EF638">
            <v>0</v>
          </cell>
          <cell r="EG638">
            <v>0</v>
          </cell>
          <cell r="EH638">
            <v>0</v>
          </cell>
          <cell r="EI638">
            <v>0</v>
          </cell>
          <cell r="EJ638">
            <v>0</v>
          </cell>
          <cell r="EK638" t="e">
            <v>#REF!</v>
          </cell>
          <cell r="EL638" t="e">
            <v>#REF!</v>
          </cell>
          <cell r="EM638" t="e">
            <v>#REF!</v>
          </cell>
          <cell r="EO638">
            <v>0</v>
          </cell>
          <cell r="EP638">
            <v>0</v>
          </cell>
          <cell r="EQ638">
            <v>0</v>
          </cell>
          <cell r="FA638">
            <v>0</v>
          </cell>
          <cell r="FB638">
            <v>0</v>
          </cell>
          <cell r="FD638">
            <v>0</v>
          </cell>
          <cell r="FE638">
            <v>1</v>
          </cell>
          <cell r="FF638">
            <v>0</v>
          </cell>
          <cell r="FG638">
            <v>0</v>
          </cell>
          <cell r="FH638">
            <v>1</v>
          </cell>
          <cell r="FI638">
            <v>0</v>
          </cell>
          <cell r="FJ638">
            <v>1</v>
          </cell>
          <cell r="FK638">
            <v>0</v>
          </cell>
          <cell r="FL638">
            <v>0</v>
          </cell>
          <cell r="FO638">
            <v>0</v>
          </cell>
          <cell r="FQ638">
            <v>0</v>
          </cell>
          <cell r="FR638">
            <v>0</v>
          </cell>
          <cell r="FS638">
            <v>0</v>
          </cell>
          <cell r="FT638">
            <v>0</v>
          </cell>
          <cell r="FU638">
            <v>0</v>
          </cell>
          <cell r="FV638">
            <v>0</v>
          </cell>
          <cell r="FW638">
            <v>0</v>
          </cell>
          <cell r="FX638" t="e">
            <v>#REF!</v>
          </cell>
          <cell r="FZ638">
            <v>1</v>
          </cell>
          <cell r="GB638">
            <v>1</v>
          </cell>
          <cell r="GC638">
            <v>0</v>
          </cell>
          <cell r="GD638">
            <v>0</v>
          </cell>
          <cell r="GE638">
            <v>1</v>
          </cell>
          <cell r="GF638">
            <v>0</v>
          </cell>
          <cell r="GG638" t="e">
            <v>#REF!</v>
          </cell>
          <cell r="GH638" t="e">
            <v>#REF!</v>
          </cell>
          <cell r="GI638">
            <v>0</v>
          </cell>
          <cell r="GJ638">
            <v>0</v>
          </cell>
          <cell r="GK638">
            <v>0</v>
          </cell>
          <cell r="GL638">
            <v>0</v>
          </cell>
          <cell r="GM638" t="e">
            <v>#REF!</v>
          </cell>
          <cell r="GN638">
            <v>0</v>
          </cell>
          <cell r="GO638">
            <v>0</v>
          </cell>
          <cell r="GP638">
            <v>0</v>
          </cell>
        </row>
        <row r="639">
          <cell r="Y639" t="str">
            <v>二次</v>
          </cell>
          <cell r="Z639" t="str">
            <v>一般</v>
          </cell>
          <cell r="AA639" t="str">
            <v>一般</v>
          </cell>
          <cell r="AK639" t="e">
            <v>#REF!</v>
          </cell>
          <cell r="BI639">
            <v>1</v>
          </cell>
          <cell r="BT639">
            <v>0</v>
          </cell>
          <cell r="DZ639">
            <v>0</v>
          </cell>
          <cell r="EA639">
            <v>0</v>
          </cell>
          <cell r="EB639">
            <v>0</v>
          </cell>
          <cell r="EC639">
            <v>0</v>
          </cell>
          <cell r="ED639">
            <v>0</v>
          </cell>
          <cell r="EF639">
            <v>0</v>
          </cell>
          <cell r="EG639">
            <v>0</v>
          </cell>
          <cell r="EH639">
            <v>0</v>
          </cell>
          <cell r="EI639">
            <v>0</v>
          </cell>
          <cell r="EJ639">
            <v>0</v>
          </cell>
          <cell r="EK639" t="e">
            <v>#REF!</v>
          </cell>
          <cell r="EL639" t="e">
            <v>#REF!</v>
          </cell>
          <cell r="EM639" t="e">
            <v>#REF!</v>
          </cell>
          <cell r="EO639">
            <v>0</v>
          </cell>
          <cell r="EP639">
            <v>0</v>
          </cell>
          <cell r="EQ639">
            <v>0</v>
          </cell>
          <cell r="FA639">
            <v>0</v>
          </cell>
          <cell r="FB639">
            <v>0</v>
          </cell>
          <cell r="FD639">
            <v>0</v>
          </cell>
          <cell r="FE639">
            <v>0</v>
          </cell>
          <cell r="FF639">
            <v>0</v>
          </cell>
          <cell r="FG639">
            <v>1</v>
          </cell>
          <cell r="FH639">
            <v>0</v>
          </cell>
          <cell r="FI639">
            <v>0</v>
          </cell>
          <cell r="FJ639">
            <v>0</v>
          </cell>
          <cell r="FK639">
            <v>0</v>
          </cell>
          <cell r="FL639">
            <v>0</v>
          </cell>
          <cell r="FO639">
            <v>0</v>
          </cell>
          <cell r="FQ639">
            <v>1</v>
          </cell>
          <cell r="FR639">
            <v>1</v>
          </cell>
          <cell r="FS639">
            <v>0</v>
          </cell>
          <cell r="FT639">
            <v>0</v>
          </cell>
          <cell r="FU639">
            <v>0</v>
          </cell>
          <cell r="FV639">
            <v>1</v>
          </cell>
          <cell r="FW639">
            <v>0</v>
          </cell>
          <cell r="FX639" t="e">
            <v>#REF!</v>
          </cell>
          <cell r="FZ639">
            <v>1</v>
          </cell>
          <cell r="GB639">
            <v>1</v>
          </cell>
          <cell r="GC639">
            <v>0</v>
          </cell>
          <cell r="GD639">
            <v>0</v>
          </cell>
          <cell r="GE639">
            <v>0</v>
          </cell>
          <cell r="GF639">
            <v>0</v>
          </cell>
          <cell r="GG639" t="e">
            <v>#REF!</v>
          </cell>
          <cell r="GH639" t="e">
            <v>#REF!</v>
          </cell>
          <cell r="GI639">
            <v>0</v>
          </cell>
          <cell r="GJ639">
            <v>0</v>
          </cell>
          <cell r="GK639">
            <v>0</v>
          </cell>
          <cell r="GL639">
            <v>0</v>
          </cell>
          <cell r="GM639" t="e">
            <v>#REF!</v>
          </cell>
          <cell r="GN639">
            <v>0</v>
          </cell>
          <cell r="GO639">
            <v>0</v>
          </cell>
          <cell r="GP639">
            <v>0</v>
          </cell>
        </row>
        <row r="640">
          <cell r="Y640" t="str">
            <v>二次</v>
          </cell>
          <cell r="Z640" t="str">
            <v>一般</v>
          </cell>
          <cell r="AA640" t="str">
            <v>一般</v>
          </cell>
          <cell r="AK640" t="e">
            <v>#REF!</v>
          </cell>
          <cell r="BI640">
            <v>2</v>
          </cell>
          <cell r="BT640">
            <v>0.28999999999999998</v>
          </cell>
          <cell r="DZ640">
            <v>1</v>
          </cell>
          <cell r="EA640">
            <v>1</v>
          </cell>
          <cell r="EB640">
            <v>0</v>
          </cell>
          <cell r="EC640">
            <v>0</v>
          </cell>
          <cell r="ED640">
            <v>0</v>
          </cell>
          <cell r="EF640">
            <v>0</v>
          </cell>
          <cell r="EG640">
            <v>1</v>
          </cell>
          <cell r="EH640">
            <v>0</v>
          </cell>
          <cell r="EI640">
            <v>0</v>
          </cell>
          <cell r="EJ640">
            <v>0</v>
          </cell>
          <cell r="EK640" t="e">
            <v>#REF!</v>
          </cell>
          <cell r="EL640" t="e">
            <v>#REF!</v>
          </cell>
          <cell r="EM640" t="e">
            <v>#REF!</v>
          </cell>
          <cell r="EO640">
            <v>0</v>
          </cell>
          <cell r="EP640">
            <v>0</v>
          </cell>
          <cell r="EQ640">
            <v>0</v>
          </cell>
          <cell r="FA640">
            <v>1</v>
          </cell>
          <cell r="FB640">
            <v>0</v>
          </cell>
          <cell r="FD640">
            <v>0</v>
          </cell>
          <cell r="FE640">
            <v>0</v>
          </cell>
          <cell r="FF640">
            <v>1</v>
          </cell>
          <cell r="FG640">
            <v>0</v>
          </cell>
          <cell r="FH640">
            <v>1</v>
          </cell>
          <cell r="FI640">
            <v>1</v>
          </cell>
          <cell r="FJ640">
            <v>0</v>
          </cell>
          <cell r="FK640">
            <v>0</v>
          </cell>
          <cell r="FL640">
            <v>0</v>
          </cell>
          <cell r="FO640">
            <v>0</v>
          </cell>
          <cell r="FQ640">
            <v>1</v>
          </cell>
          <cell r="FR640">
            <v>0</v>
          </cell>
          <cell r="FS640">
            <v>0</v>
          </cell>
          <cell r="FT640">
            <v>0</v>
          </cell>
          <cell r="FU640">
            <v>0</v>
          </cell>
          <cell r="FV640">
            <v>0</v>
          </cell>
          <cell r="FW640">
            <v>0</v>
          </cell>
          <cell r="FX640" t="e">
            <v>#REF!</v>
          </cell>
          <cell r="FZ640">
            <v>1</v>
          </cell>
          <cell r="GB640">
            <v>1</v>
          </cell>
          <cell r="GC640">
            <v>0</v>
          </cell>
          <cell r="GD640">
            <v>0</v>
          </cell>
          <cell r="GE640">
            <v>1</v>
          </cell>
          <cell r="GF640">
            <v>1</v>
          </cell>
          <cell r="GG640" t="e">
            <v>#REF!</v>
          </cell>
          <cell r="GH640" t="e">
            <v>#REF!</v>
          </cell>
          <cell r="GI640">
            <v>0</v>
          </cell>
          <cell r="GJ640">
            <v>0</v>
          </cell>
          <cell r="GK640">
            <v>0</v>
          </cell>
          <cell r="GL640">
            <v>0</v>
          </cell>
          <cell r="GM640" t="e">
            <v>#REF!</v>
          </cell>
          <cell r="GN640">
            <v>0</v>
          </cell>
          <cell r="GO640">
            <v>0</v>
          </cell>
          <cell r="GP640">
            <v>0</v>
          </cell>
        </row>
        <row r="641">
          <cell r="Y641" t="str">
            <v>直轄高速</v>
          </cell>
          <cell r="Z641" t="str">
            <v>高規格</v>
          </cell>
          <cell r="AA641" t="str">
            <v>高規格</v>
          </cell>
          <cell r="AK641" t="e">
            <v>#REF!</v>
          </cell>
          <cell r="BI641">
            <v>2</v>
          </cell>
          <cell r="BT641">
            <v>0</v>
          </cell>
          <cell r="DZ641">
            <v>0</v>
          </cell>
          <cell r="EA641">
            <v>0</v>
          </cell>
          <cell r="EB641">
            <v>0</v>
          </cell>
          <cell r="EC641">
            <v>0</v>
          </cell>
          <cell r="ED641">
            <v>1</v>
          </cell>
          <cell r="EF641">
            <v>0</v>
          </cell>
          <cell r="EG641">
            <v>0</v>
          </cell>
          <cell r="EH641">
            <v>0</v>
          </cell>
          <cell r="EI641">
            <v>0</v>
          </cell>
          <cell r="EJ641">
            <v>0</v>
          </cell>
          <cell r="EK641" t="e">
            <v>#REF!</v>
          </cell>
          <cell r="EL641" t="e">
            <v>#REF!</v>
          </cell>
          <cell r="EM641" t="e">
            <v>#REF!</v>
          </cell>
          <cell r="EO641">
            <v>0</v>
          </cell>
          <cell r="EP641">
            <v>0</v>
          </cell>
          <cell r="EQ641">
            <v>0</v>
          </cell>
          <cell r="FA641">
            <v>0</v>
          </cell>
          <cell r="FB641">
            <v>0</v>
          </cell>
          <cell r="FD641">
            <v>0</v>
          </cell>
          <cell r="FE641">
            <v>0</v>
          </cell>
          <cell r="FF641">
            <v>0</v>
          </cell>
          <cell r="FG641">
            <v>0</v>
          </cell>
          <cell r="FH641">
            <v>0</v>
          </cell>
          <cell r="FI641">
            <v>0</v>
          </cell>
          <cell r="FJ641">
            <v>0</v>
          </cell>
          <cell r="FK641">
            <v>0</v>
          </cell>
          <cell r="FL641">
            <v>0</v>
          </cell>
          <cell r="FO641">
            <v>0</v>
          </cell>
          <cell r="FQ641">
            <v>0</v>
          </cell>
          <cell r="FR641">
            <v>0</v>
          </cell>
          <cell r="FS641">
            <v>0</v>
          </cell>
          <cell r="FT641">
            <v>0</v>
          </cell>
          <cell r="FU641">
            <v>0</v>
          </cell>
          <cell r="FV641">
            <v>0</v>
          </cell>
          <cell r="FW641">
            <v>0</v>
          </cell>
          <cell r="FX641" t="e">
            <v>#REF!</v>
          </cell>
          <cell r="FZ641">
            <v>0</v>
          </cell>
          <cell r="GB641">
            <v>1</v>
          </cell>
          <cell r="GC641">
            <v>0</v>
          </cell>
          <cell r="GD641">
            <v>0</v>
          </cell>
          <cell r="GE641">
            <v>0</v>
          </cell>
          <cell r="GF641">
            <v>0</v>
          </cell>
          <cell r="GG641" t="e">
            <v>#REF!</v>
          </cell>
          <cell r="GH641" t="e">
            <v>#REF!</v>
          </cell>
          <cell r="GI641">
            <v>0</v>
          </cell>
          <cell r="GJ641">
            <v>0</v>
          </cell>
          <cell r="GK641">
            <v>0</v>
          </cell>
          <cell r="GL641">
            <v>0</v>
          </cell>
          <cell r="GM641" t="e">
            <v>#REF!</v>
          </cell>
          <cell r="GN641">
            <v>0</v>
          </cell>
          <cell r="GO641">
            <v>0</v>
          </cell>
          <cell r="GP641">
            <v>0</v>
          </cell>
        </row>
        <row r="642">
          <cell r="Y642" t="str">
            <v>地二</v>
          </cell>
          <cell r="Z642" t="str">
            <v>地高</v>
          </cell>
          <cell r="AA642" t="str">
            <v>地高</v>
          </cell>
          <cell r="AK642" t="e">
            <v>#REF!</v>
          </cell>
          <cell r="BI642">
            <v>2</v>
          </cell>
          <cell r="BT642">
            <v>0.28000000000000003</v>
          </cell>
          <cell r="DZ642">
            <v>1</v>
          </cell>
          <cell r="EA642">
            <v>0</v>
          </cell>
          <cell r="EB642">
            <v>1</v>
          </cell>
          <cell r="EC642">
            <v>0</v>
          </cell>
          <cell r="ED642">
            <v>0</v>
          </cell>
          <cell r="EF642">
            <v>0</v>
          </cell>
          <cell r="EG642">
            <v>1</v>
          </cell>
          <cell r="EH642">
            <v>1</v>
          </cell>
          <cell r="EI642">
            <v>0</v>
          </cell>
          <cell r="EJ642">
            <v>0</v>
          </cell>
          <cell r="EK642" t="e">
            <v>#REF!</v>
          </cell>
          <cell r="EL642" t="e">
            <v>#REF!</v>
          </cell>
          <cell r="EM642" t="e">
            <v>#REF!</v>
          </cell>
          <cell r="EO642">
            <v>0</v>
          </cell>
          <cell r="EP642">
            <v>1</v>
          </cell>
          <cell r="EQ642">
            <v>0</v>
          </cell>
          <cell r="FA642">
            <v>1</v>
          </cell>
          <cell r="FB642">
            <v>0</v>
          </cell>
          <cell r="FD642">
            <v>0</v>
          </cell>
          <cell r="FE642">
            <v>0</v>
          </cell>
          <cell r="FF642">
            <v>0</v>
          </cell>
          <cell r="FG642">
            <v>0</v>
          </cell>
          <cell r="FH642">
            <v>2</v>
          </cell>
          <cell r="FI642">
            <v>0</v>
          </cell>
          <cell r="FJ642">
            <v>0</v>
          </cell>
          <cell r="FK642">
            <v>0</v>
          </cell>
          <cell r="FL642">
            <v>0</v>
          </cell>
          <cell r="FO642">
            <v>0</v>
          </cell>
          <cell r="FQ642">
            <v>0</v>
          </cell>
          <cell r="FR642">
            <v>0</v>
          </cell>
          <cell r="FS642">
            <v>0</v>
          </cell>
          <cell r="FT642">
            <v>0</v>
          </cell>
          <cell r="FU642">
            <v>0</v>
          </cell>
          <cell r="FV642">
            <v>0</v>
          </cell>
          <cell r="FW642">
            <v>0</v>
          </cell>
          <cell r="FX642" t="e">
            <v>#REF!</v>
          </cell>
          <cell r="FZ642">
            <v>0</v>
          </cell>
          <cell r="GB642">
            <v>0</v>
          </cell>
          <cell r="GC642">
            <v>0</v>
          </cell>
          <cell r="GD642">
            <v>0</v>
          </cell>
          <cell r="GE642">
            <v>0</v>
          </cell>
          <cell r="GF642">
            <v>1</v>
          </cell>
          <cell r="GG642" t="e">
            <v>#REF!</v>
          </cell>
          <cell r="GH642" t="e">
            <v>#REF!</v>
          </cell>
          <cell r="GI642">
            <v>0</v>
          </cell>
          <cell r="GJ642">
            <v>0</v>
          </cell>
          <cell r="GK642">
            <v>0</v>
          </cell>
          <cell r="GL642">
            <v>0</v>
          </cell>
          <cell r="GM642" t="e">
            <v>#REF!</v>
          </cell>
          <cell r="GN642">
            <v>0</v>
          </cell>
          <cell r="GO642">
            <v>0</v>
          </cell>
          <cell r="GP642">
            <v>0</v>
          </cell>
        </row>
        <row r="643">
          <cell r="Y643" t="str">
            <v>二次</v>
          </cell>
          <cell r="Z643" t="str">
            <v>一般</v>
          </cell>
          <cell r="AA643" t="str">
            <v>一般</v>
          </cell>
          <cell r="AK643" t="e">
            <v>#REF!</v>
          </cell>
          <cell r="BI643">
            <v>1</v>
          </cell>
          <cell r="BT643">
            <v>0.24</v>
          </cell>
          <cell r="DZ643">
            <v>1</v>
          </cell>
          <cell r="EA643">
            <v>0</v>
          </cell>
          <cell r="EB643">
            <v>1</v>
          </cell>
          <cell r="EC643">
            <v>0</v>
          </cell>
          <cell r="ED643">
            <v>0</v>
          </cell>
          <cell r="EF643">
            <v>0</v>
          </cell>
          <cell r="EG643">
            <v>1</v>
          </cell>
          <cell r="EH643">
            <v>0</v>
          </cell>
          <cell r="EI643">
            <v>0</v>
          </cell>
          <cell r="EJ643">
            <v>0</v>
          </cell>
          <cell r="EK643" t="e">
            <v>#REF!</v>
          </cell>
          <cell r="EL643" t="e">
            <v>#REF!</v>
          </cell>
          <cell r="EM643" t="e">
            <v>#REF!</v>
          </cell>
          <cell r="EO643">
            <v>0</v>
          </cell>
          <cell r="EP643">
            <v>0</v>
          </cell>
          <cell r="EQ643">
            <v>0</v>
          </cell>
          <cell r="FA643">
            <v>1</v>
          </cell>
          <cell r="FB643">
            <v>0</v>
          </cell>
          <cell r="FD643">
            <v>0</v>
          </cell>
          <cell r="FE643">
            <v>0</v>
          </cell>
          <cell r="FF643">
            <v>0</v>
          </cell>
          <cell r="FG643">
            <v>0</v>
          </cell>
          <cell r="FH643">
            <v>0</v>
          </cell>
          <cell r="FI643">
            <v>0</v>
          </cell>
          <cell r="FJ643">
            <v>0</v>
          </cell>
          <cell r="FK643">
            <v>0</v>
          </cell>
          <cell r="FL643">
            <v>0</v>
          </cell>
          <cell r="FO643">
            <v>0</v>
          </cell>
          <cell r="FQ643">
            <v>0</v>
          </cell>
          <cell r="FR643">
            <v>0</v>
          </cell>
          <cell r="FS643">
            <v>0</v>
          </cell>
          <cell r="FT643">
            <v>0</v>
          </cell>
          <cell r="FU643">
            <v>0</v>
          </cell>
          <cell r="FV643">
            <v>0</v>
          </cell>
          <cell r="FW643">
            <v>0</v>
          </cell>
          <cell r="FX643" t="e">
            <v>#REF!</v>
          </cell>
          <cell r="FZ643">
            <v>0</v>
          </cell>
          <cell r="GB643">
            <v>1</v>
          </cell>
          <cell r="GC643">
            <v>0</v>
          </cell>
          <cell r="GD643">
            <v>0</v>
          </cell>
          <cell r="GE643">
            <v>1</v>
          </cell>
          <cell r="GF643">
            <v>1</v>
          </cell>
          <cell r="GG643" t="e">
            <v>#REF!</v>
          </cell>
          <cell r="GH643" t="e">
            <v>#REF!</v>
          </cell>
          <cell r="GI643">
            <v>0</v>
          </cell>
          <cell r="GJ643">
            <v>0</v>
          </cell>
          <cell r="GK643">
            <v>0</v>
          </cell>
          <cell r="GL643">
            <v>0</v>
          </cell>
          <cell r="GM643" t="e">
            <v>#REF!</v>
          </cell>
          <cell r="GN643">
            <v>0</v>
          </cell>
          <cell r="GO643">
            <v>0</v>
          </cell>
          <cell r="GP643">
            <v>0</v>
          </cell>
        </row>
        <row r="644">
          <cell r="Y644" t="str">
            <v>二次</v>
          </cell>
          <cell r="Z644" t="str">
            <v>一般</v>
          </cell>
          <cell r="AA644" t="str">
            <v>一般</v>
          </cell>
          <cell r="AK644" t="e">
            <v>#REF!</v>
          </cell>
          <cell r="BI644">
            <v>2</v>
          </cell>
          <cell r="BT644">
            <v>0.24</v>
          </cell>
          <cell r="DZ644">
            <v>0</v>
          </cell>
          <cell r="EA644">
            <v>0</v>
          </cell>
          <cell r="EB644">
            <v>0</v>
          </cell>
          <cell r="EC644">
            <v>0</v>
          </cell>
          <cell r="ED644">
            <v>0</v>
          </cell>
          <cell r="EF644">
            <v>0</v>
          </cell>
          <cell r="EG644">
            <v>0</v>
          </cell>
          <cell r="EH644">
            <v>0</v>
          </cell>
          <cell r="EI644">
            <v>1</v>
          </cell>
          <cell r="EJ644">
            <v>0</v>
          </cell>
          <cell r="EK644" t="e">
            <v>#REF!</v>
          </cell>
          <cell r="EL644" t="e">
            <v>#REF!</v>
          </cell>
          <cell r="EM644" t="e">
            <v>#REF!</v>
          </cell>
          <cell r="EO644">
            <v>0</v>
          </cell>
          <cell r="EP644">
            <v>0</v>
          </cell>
          <cell r="EQ644">
            <v>0</v>
          </cell>
          <cell r="FA644">
            <v>0</v>
          </cell>
          <cell r="FB644">
            <v>0</v>
          </cell>
          <cell r="FD644">
            <v>0</v>
          </cell>
          <cell r="FE644">
            <v>1</v>
          </cell>
          <cell r="FF644">
            <v>0</v>
          </cell>
          <cell r="FG644">
            <v>0</v>
          </cell>
          <cell r="FH644">
            <v>1</v>
          </cell>
          <cell r="FI644">
            <v>0</v>
          </cell>
          <cell r="FJ644">
            <v>0</v>
          </cell>
          <cell r="FK644">
            <v>0</v>
          </cell>
          <cell r="FL644">
            <v>0</v>
          </cell>
          <cell r="FO644">
            <v>0</v>
          </cell>
          <cell r="FQ644">
            <v>0</v>
          </cell>
          <cell r="FR644">
            <v>0</v>
          </cell>
          <cell r="FS644">
            <v>0</v>
          </cell>
          <cell r="FT644">
            <v>0</v>
          </cell>
          <cell r="FU644">
            <v>0</v>
          </cell>
          <cell r="FV644">
            <v>0</v>
          </cell>
          <cell r="FW644">
            <v>0</v>
          </cell>
          <cell r="FX644" t="e">
            <v>#REF!</v>
          </cell>
          <cell r="FZ644">
            <v>1</v>
          </cell>
          <cell r="GB644">
            <v>1</v>
          </cell>
          <cell r="GC644">
            <v>0</v>
          </cell>
          <cell r="GD644">
            <v>0</v>
          </cell>
          <cell r="GE644">
            <v>1</v>
          </cell>
          <cell r="GF644">
            <v>1</v>
          </cell>
          <cell r="GG644" t="e">
            <v>#REF!</v>
          </cell>
          <cell r="GH644" t="e">
            <v>#REF!</v>
          </cell>
          <cell r="GI644">
            <v>0</v>
          </cell>
          <cell r="GJ644">
            <v>0</v>
          </cell>
          <cell r="GK644">
            <v>0</v>
          </cell>
          <cell r="GL644">
            <v>0</v>
          </cell>
          <cell r="GM644" t="e">
            <v>#REF!</v>
          </cell>
          <cell r="GN644">
            <v>0</v>
          </cell>
          <cell r="GO644">
            <v>0</v>
          </cell>
          <cell r="GP644">
            <v>0</v>
          </cell>
        </row>
        <row r="645">
          <cell r="Y645" t="str">
            <v>沿環従来</v>
          </cell>
          <cell r="Z645" t="str">
            <v>一般</v>
          </cell>
          <cell r="AA645" t="str">
            <v>一般</v>
          </cell>
          <cell r="AK645" t="e">
            <v>#REF!</v>
          </cell>
          <cell r="BT645">
            <v>0</v>
          </cell>
          <cell r="DZ645">
            <v>0</v>
          </cell>
          <cell r="EA645">
            <v>0</v>
          </cell>
          <cell r="EB645">
            <v>0</v>
          </cell>
          <cell r="EC645">
            <v>0</v>
          </cell>
          <cell r="ED645">
            <v>0</v>
          </cell>
          <cell r="EF645">
            <v>0</v>
          </cell>
          <cell r="EG645">
            <v>0</v>
          </cell>
          <cell r="EH645">
            <v>0</v>
          </cell>
          <cell r="EI645">
            <v>1</v>
          </cell>
          <cell r="EJ645">
            <v>0</v>
          </cell>
          <cell r="EK645" t="e">
            <v>#REF!</v>
          </cell>
          <cell r="EL645" t="e">
            <v>#REF!</v>
          </cell>
          <cell r="EM645" t="e">
            <v>#REF!</v>
          </cell>
          <cell r="EO645">
            <v>0</v>
          </cell>
          <cell r="EP645">
            <v>0</v>
          </cell>
          <cell r="EQ645">
            <v>0</v>
          </cell>
          <cell r="FA645">
            <v>0</v>
          </cell>
          <cell r="FB645">
            <v>0</v>
          </cell>
          <cell r="FD645">
            <v>0</v>
          </cell>
          <cell r="FE645">
            <v>0</v>
          </cell>
          <cell r="FF645">
            <v>0</v>
          </cell>
          <cell r="FG645">
            <v>0</v>
          </cell>
          <cell r="FH645">
            <v>0</v>
          </cell>
          <cell r="FI645">
            <v>0</v>
          </cell>
          <cell r="FJ645">
            <v>0</v>
          </cell>
          <cell r="FK645">
            <v>0</v>
          </cell>
          <cell r="FL645">
            <v>0</v>
          </cell>
          <cell r="FO645">
            <v>0</v>
          </cell>
          <cell r="FQ645">
            <v>0</v>
          </cell>
          <cell r="FR645">
            <v>0</v>
          </cell>
          <cell r="FS645">
            <v>0</v>
          </cell>
          <cell r="FT645">
            <v>0</v>
          </cell>
          <cell r="FU645">
            <v>0</v>
          </cell>
          <cell r="FV645">
            <v>0</v>
          </cell>
          <cell r="FW645">
            <v>0</v>
          </cell>
          <cell r="FX645" t="e">
            <v>#REF!</v>
          </cell>
          <cell r="FZ645">
            <v>0</v>
          </cell>
          <cell r="GB645">
            <v>0</v>
          </cell>
          <cell r="GC645">
            <v>0</v>
          </cell>
          <cell r="GD645">
            <v>0</v>
          </cell>
          <cell r="GE645">
            <v>0</v>
          </cell>
          <cell r="GF645">
            <v>0</v>
          </cell>
          <cell r="GG645" t="e">
            <v>#REF!</v>
          </cell>
          <cell r="GH645" t="e">
            <v>#REF!</v>
          </cell>
          <cell r="GI645">
            <v>0</v>
          </cell>
          <cell r="GJ645">
            <v>0</v>
          </cell>
          <cell r="GK645">
            <v>0</v>
          </cell>
          <cell r="GL645">
            <v>0</v>
          </cell>
          <cell r="GM645" t="e">
            <v>#REF!</v>
          </cell>
          <cell r="GN645">
            <v>0</v>
          </cell>
          <cell r="GO645">
            <v>0</v>
          </cell>
          <cell r="GP645">
            <v>0</v>
          </cell>
        </row>
        <row r="646">
          <cell r="Y646" t="str">
            <v>沿環従来</v>
          </cell>
          <cell r="Z646" t="str">
            <v>一般</v>
          </cell>
          <cell r="AA646" t="str">
            <v>一般</v>
          </cell>
          <cell r="AK646" t="e">
            <v>#REF!</v>
          </cell>
          <cell r="BT646">
            <v>0</v>
          </cell>
          <cell r="DZ646">
            <v>0</v>
          </cell>
          <cell r="EA646">
            <v>0</v>
          </cell>
          <cell r="EB646">
            <v>0</v>
          </cell>
          <cell r="EC646">
            <v>0</v>
          </cell>
          <cell r="ED646">
            <v>0</v>
          </cell>
          <cell r="EF646">
            <v>0</v>
          </cell>
          <cell r="EG646">
            <v>0</v>
          </cell>
          <cell r="EH646">
            <v>0</v>
          </cell>
          <cell r="EI646">
            <v>0</v>
          </cell>
          <cell r="EJ646">
            <v>0</v>
          </cell>
          <cell r="EK646" t="e">
            <v>#REF!</v>
          </cell>
          <cell r="EL646" t="e">
            <v>#REF!</v>
          </cell>
          <cell r="EM646" t="e">
            <v>#REF!</v>
          </cell>
          <cell r="EO646">
            <v>0</v>
          </cell>
          <cell r="EP646">
            <v>0</v>
          </cell>
          <cell r="EQ646">
            <v>0</v>
          </cell>
          <cell r="FA646">
            <v>0</v>
          </cell>
          <cell r="FB646">
            <v>0</v>
          </cell>
          <cell r="FD646">
            <v>0</v>
          </cell>
          <cell r="FE646">
            <v>0</v>
          </cell>
          <cell r="FF646">
            <v>0</v>
          </cell>
          <cell r="FG646">
            <v>0</v>
          </cell>
          <cell r="FH646">
            <v>0</v>
          </cell>
          <cell r="FI646">
            <v>0</v>
          </cell>
          <cell r="FJ646">
            <v>0</v>
          </cell>
          <cell r="FK646">
            <v>0</v>
          </cell>
          <cell r="FL646">
            <v>0</v>
          </cell>
          <cell r="FO646">
            <v>0</v>
          </cell>
          <cell r="FQ646">
            <v>0</v>
          </cell>
          <cell r="FR646">
            <v>0</v>
          </cell>
          <cell r="FS646">
            <v>0</v>
          </cell>
          <cell r="FT646">
            <v>0</v>
          </cell>
          <cell r="FU646">
            <v>0</v>
          </cell>
          <cell r="FV646">
            <v>0</v>
          </cell>
          <cell r="FW646">
            <v>0</v>
          </cell>
          <cell r="FX646" t="e">
            <v>#REF!</v>
          </cell>
          <cell r="FZ646">
            <v>0</v>
          </cell>
          <cell r="GB646">
            <v>0</v>
          </cell>
          <cell r="GC646">
            <v>0</v>
          </cell>
          <cell r="GD646">
            <v>0</v>
          </cell>
          <cell r="GE646">
            <v>0</v>
          </cell>
          <cell r="GF646">
            <v>0</v>
          </cell>
          <cell r="GG646" t="e">
            <v>#REF!</v>
          </cell>
          <cell r="GH646" t="e">
            <v>#REF!</v>
          </cell>
          <cell r="GI646">
            <v>0</v>
          </cell>
          <cell r="GJ646">
            <v>0</v>
          </cell>
          <cell r="GK646">
            <v>0</v>
          </cell>
          <cell r="GL646">
            <v>0</v>
          </cell>
          <cell r="GM646" t="e">
            <v>#REF!</v>
          </cell>
          <cell r="GN646">
            <v>0</v>
          </cell>
          <cell r="GO646">
            <v>0</v>
          </cell>
          <cell r="GP646">
            <v>0</v>
          </cell>
        </row>
        <row r="647">
          <cell r="Y647" t="str">
            <v>沿環従来</v>
          </cell>
          <cell r="Z647" t="str">
            <v>一般</v>
          </cell>
          <cell r="AA647" t="str">
            <v>一般</v>
          </cell>
          <cell r="AK647" t="e">
            <v>#REF!</v>
          </cell>
          <cell r="BT647">
            <v>0</v>
          </cell>
          <cell r="DZ647">
            <v>0</v>
          </cell>
          <cell r="EA647">
            <v>0</v>
          </cell>
          <cell r="EB647">
            <v>0</v>
          </cell>
          <cell r="EC647">
            <v>0</v>
          </cell>
          <cell r="ED647">
            <v>0</v>
          </cell>
          <cell r="EF647">
            <v>0</v>
          </cell>
          <cell r="EG647">
            <v>0</v>
          </cell>
          <cell r="EH647">
            <v>0</v>
          </cell>
          <cell r="EI647">
            <v>0</v>
          </cell>
          <cell r="EJ647">
            <v>0</v>
          </cell>
          <cell r="EK647" t="e">
            <v>#REF!</v>
          </cell>
          <cell r="EL647" t="e">
            <v>#REF!</v>
          </cell>
          <cell r="EM647" t="e">
            <v>#REF!</v>
          </cell>
          <cell r="EO647">
            <v>0</v>
          </cell>
          <cell r="EP647">
            <v>0</v>
          </cell>
          <cell r="EQ647">
            <v>0</v>
          </cell>
          <cell r="FA647">
            <v>0</v>
          </cell>
          <cell r="FB647">
            <v>0</v>
          </cell>
          <cell r="FD647">
            <v>0</v>
          </cell>
          <cell r="FE647">
            <v>0</v>
          </cell>
          <cell r="FF647">
            <v>0</v>
          </cell>
          <cell r="FG647">
            <v>0</v>
          </cell>
          <cell r="FH647">
            <v>0</v>
          </cell>
          <cell r="FI647">
            <v>0</v>
          </cell>
          <cell r="FJ647">
            <v>0</v>
          </cell>
          <cell r="FK647">
            <v>0</v>
          </cell>
          <cell r="FL647">
            <v>0</v>
          </cell>
          <cell r="FO647">
            <v>0</v>
          </cell>
          <cell r="FQ647">
            <v>0</v>
          </cell>
          <cell r="FR647">
            <v>0</v>
          </cell>
          <cell r="FS647">
            <v>0</v>
          </cell>
          <cell r="FT647">
            <v>0</v>
          </cell>
          <cell r="FU647">
            <v>0</v>
          </cell>
          <cell r="FV647">
            <v>0</v>
          </cell>
          <cell r="FW647">
            <v>0</v>
          </cell>
          <cell r="FX647" t="e">
            <v>#REF!</v>
          </cell>
          <cell r="FZ647">
            <v>0</v>
          </cell>
          <cell r="GB647">
            <v>0</v>
          </cell>
          <cell r="GC647">
            <v>0</v>
          </cell>
          <cell r="GD647">
            <v>0</v>
          </cell>
          <cell r="GE647">
            <v>0</v>
          </cell>
          <cell r="GF647">
            <v>0</v>
          </cell>
          <cell r="GG647" t="e">
            <v>#REF!</v>
          </cell>
          <cell r="GH647" t="e">
            <v>#REF!</v>
          </cell>
          <cell r="GI647">
            <v>0</v>
          </cell>
          <cell r="GJ647">
            <v>0</v>
          </cell>
          <cell r="GK647">
            <v>0</v>
          </cell>
          <cell r="GL647">
            <v>0</v>
          </cell>
          <cell r="GM647" t="e">
            <v>#REF!</v>
          </cell>
          <cell r="GN647">
            <v>0</v>
          </cell>
          <cell r="GO647">
            <v>0</v>
          </cell>
          <cell r="GP647">
            <v>0</v>
          </cell>
        </row>
        <row r="648">
          <cell r="Y648" t="str">
            <v>沿環従来</v>
          </cell>
          <cell r="Z648" t="str">
            <v>一般</v>
          </cell>
          <cell r="AA648" t="str">
            <v>一般</v>
          </cell>
          <cell r="AK648" t="e">
            <v>#REF!</v>
          </cell>
          <cell r="BT648">
            <v>0</v>
          </cell>
          <cell r="DZ648">
            <v>0</v>
          </cell>
          <cell r="EA648">
            <v>0</v>
          </cell>
          <cell r="EB648">
            <v>0</v>
          </cell>
          <cell r="EC648">
            <v>0</v>
          </cell>
          <cell r="ED648">
            <v>0</v>
          </cell>
          <cell r="EF648">
            <v>0</v>
          </cell>
          <cell r="EG648">
            <v>0</v>
          </cell>
          <cell r="EH648">
            <v>0</v>
          </cell>
          <cell r="EI648">
            <v>0</v>
          </cell>
          <cell r="EJ648">
            <v>0</v>
          </cell>
          <cell r="EK648" t="e">
            <v>#REF!</v>
          </cell>
          <cell r="EL648" t="e">
            <v>#REF!</v>
          </cell>
          <cell r="EM648" t="e">
            <v>#REF!</v>
          </cell>
          <cell r="EO648">
            <v>0</v>
          </cell>
          <cell r="EP648">
            <v>0</v>
          </cell>
          <cell r="EQ648">
            <v>0</v>
          </cell>
          <cell r="FA648">
            <v>0</v>
          </cell>
          <cell r="FB648">
            <v>0</v>
          </cell>
          <cell r="FD648">
            <v>0</v>
          </cell>
          <cell r="FE648">
            <v>0</v>
          </cell>
          <cell r="FF648">
            <v>0</v>
          </cell>
          <cell r="FG648">
            <v>0</v>
          </cell>
          <cell r="FH648">
            <v>0</v>
          </cell>
          <cell r="FI648">
            <v>0</v>
          </cell>
          <cell r="FJ648">
            <v>0</v>
          </cell>
          <cell r="FK648">
            <v>0</v>
          </cell>
          <cell r="FL648">
            <v>0</v>
          </cell>
          <cell r="FO648">
            <v>0</v>
          </cell>
          <cell r="FQ648">
            <v>0</v>
          </cell>
          <cell r="FR648">
            <v>0</v>
          </cell>
          <cell r="FS648">
            <v>0</v>
          </cell>
          <cell r="FT648">
            <v>0</v>
          </cell>
          <cell r="FU648">
            <v>0</v>
          </cell>
          <cell r="FV648">
            <v>0</v>
          </cell>
          <cell r="FW648">
            <v>0</v>
          </cell>
          <cell r="FX648" t="e">
            <v>#REF!</v>
          </cell>
          <cell r="FZ648">
            <v>0</v>
          </cell>
          <cell r="GB648">
            <v>0</v>
          </cell>
          <cell r="GC648">
            <v>0</v>
          </cell>
          <cell r="GD648">
            <v>0</v>
          </cell>
          <cell r="GE648">
            <v>0</v>
          </cell>
          <cell r="GF648">
            <v>0</v>
          </cell>
          <cell r="GG648" t="e">
            <v>#REF!</v>
          </cell>
          <cell r="GH648" t="e">
            <v>#REF!</v>
          </cell>
          <cell r="GI648">
            <v>0</v>
          </cell>
          <cell r="GJ648">
            <v>0</v>
          </cell>
          <cell r="GK648">
            <v>0</v>
          </cell>
          <cell r="GL648">
            <v>0</v>
          </cell>
          <cell r="GM648" t="e">
            <v>#REF!</v>
          </cell>
          <cell r="GN648">
            <v>0</v>
          </cell>
          <cell r="GO648">
            <v>0</v>
          </cell>
          <cell r="GP648">
            <v>0</v>
          </cell>
        </row>
        <row r="649">
          <cell r="Y649" t="str">
            <v>沿環従来</v>
          </cell>
          <cell r="Z649" t="str">
            <v>一般</v>
          </cell>
          <cell r="AA649" t="str">
            <v>一般</v>
          </cell>
          <cell r="AK649" t="e">
            <v>#REF!</v>
          </cell>
          <cell r="BT649">
            <v>0</v>
          </cell>
          <cell r="DZ649">
            <v>0</v>
          </cell>
          <cell r="EA649">
            <v>0</v>
          </cell>
          <cell r="EB649">
            <v>0</v>
          </cell>
          <cell r="EC649">
            <v>0</v>
          </cell>
          <cell r="ED649">
            <v>0</v>
          </cell>
          <cell r="EF649">
            <v>0</v>
          </cell>
          <cell r="EG649">
            <v>0</v>
          </cell>
          <cell r="EH649">
            <v>0</v>
          </cell>
          <cell r="EI649">
            <v>0</v>
          </cell>
          <cell r="EJ649">
            <v>0</v>
          </cell>
          <cell r="EK649" t="e">
            <v>#REF!</v>
          </cell>
          <cell r="EL649" t="e">
            <v>#REF!</v>
          </cell>
          <cell r="EM649" t="e">
            <v>#REF!</v>
          </cell>
          <cell r="EO649">
            <v>0</v>
          </cell>
          <cell r="EP649">
            <v>0</v>
          </cell>
          <cell r="EQ649">
            <v>0</v>
          </cell>
          <cell r="FA649">
            <v>0</v>
          </cell>
          <cell r="FB649">
            <v>0</v>
          </cell>
          <cell r="FD649">
            <v>0</v>
          </cell>
          <cell r="FE649">
            <v>0</v>
          </cell>
          <cell r="FF649">
            <v>0</v>
          </cell>
          <cell r="FG649">
            <v>0</v>
          </cell>
          <cell r="FH649">
            <v>0</v>
          </cell>
          <cell r="FI649">
            <v>0</v>
          </cell>
          <cell r="FJ649">
            <v>0</v>
          </cell>
          <cell r="FK649">
            <v>0</v>
          </cell>
          <cell r="FL649">
            <v>0</v>
          </cell>
          <cell r="FO649">
            <v>0</v>
          </cell>
          <cell r="FQ649">
            <v>0</v>
          </cell>
          <cell r="FR649">
            <v>0</v>
          </cell>
          <cell r="FS649">
            <v>0</v>
          </cell>
          <cell r="FT649">
            <v>0</v>
          </cell>
          <cell r="FU649">
            <v>0</v>
          </cell>
          <cell r="FV649">
            <v>0</v>
          </cell>
          <cell r="FW649">
            <v>0</v>
          </cell>
          <cell r="FX649" t="e">
            <v>#REF!</v>
          </cell>
          <cell r="FZ649">
            <v>0</v>
          </cell>
          <cell r="GB649">
            <v>0</v>
          </cell>
          <cell r="GC649">
            <v>0</v>
          </cell>
          <cell r="GD649">
            <v>0</v>
          </cell>
          <cell r="GE649">
            <v>0</v>
          </cell>
          <cell r="GF649">
            <v>0</v>
          </cell>
          <cell r="GG649" t="e">
            <v>#REF!</v>
          </cell>
          <cell r="GH649" t="e">
            <v>#REF!</v>
          </cell>
          <cell r="GI649">
            <v>0</v>
          </cell>
          <cell r="GJ649">
            <v>0</v>
          </cell>
          <cell r="GK649">
            <v>0</v>
          </cell>
          <cell r="GL649">
            <v>0</v>
          </cell>
          <cell r="GM649" t="e">
            <v>#REF!</v>
          </cell>
          <cell r="GN649">
            <v>0</v>
          </cell>
          <cell r="GO649">
            <v>0</v>
          </cell>
          <cell r="GP649">
            <v>0</v>
          </cell>
        </row>
        <row r="650">
          <cell r="Y650" t="str">
            <v>沿環従来</v>
          </cell>
          <cell r="Z650" t="str">
            <v>一般</v>
          </cell>
          <cell r="AA650" t="str">
            <v>一般</v>
          </cell>
          <cell r="AK650" t="e">
            <v>#REF!</v>
          </cell>
          <cell r="BT650">
            <v>0</v>
          </cell>
          <cell r="DZ650">
            <v>0</v>
          </cell>
          <cell r="EA650">
            <v>0</v>
          </cell>
          <cell r="EB650">
            <v>0</v>
          </cell>
          <cell r="EC650">
            <v>0</v>
          </cell>
          <cell r="ED650">
            <v>0</v>
          </cell>
          <cell r="EF650">
            <v>0</v>
          </cell>
          <cell r="EG650">
            <v>0</v>
          </cell>
          <cell r="EH650">
            <v>0</v>
          </cell>
          <cell r="EI650">
            <v>0</v>
          </cell>
          <cell r="EJ650">
            <v>0</v>
          </cell>
          <cell r="EK650" t="e">
            <v>#REF!</v>
          </cell>
          <cell r="EL650" t="e">
            <v>#REF!</v>
          </cell>
          <cell r="EM650" t="e">
            <v>#REF!</v>
          </cell>
          <cell r="EO650">
            <v>0</v>
          </cell>
          <cell r="EP650">
            <v>0</v>
          </cell>
          <cell r="EQ650">
            <v>0</v>
          </cell>
          <cell r="FA650">
            <v>0</v>
          </cell>
          <cell r="FB650">
            <v>0</v>
          </cell>
          <cell r="FD650">
            <v>0</v>
          </cell>
          <cell r="FE650">
            <v>0</v>
          </cell>
          <cell r="FF650">
            <v>0</v>
          </cell>
          <cell r="FG650">
            <v>0</v>
          </cell>
          <cell r="FH650">
            <v>0</v>
          </cell>
          <cell r="FI650">
            <v>0</v>
          </cell>
          <cell r="FJ650">
            <v>0</v>
          </cell>
          <cell r="FK650">
            <v>0</v>
          </cell>
          <cell r="FL650">
            <v>0</v>
          </cell>
          <cell r="FO650">
            <v>0</v>
          </cell>
          <cell r="FQ650">
            <v>0</v>
          </cell>
          <cell r="FR650">
            <v>0</v>
          </cell>
          <cell r="FS650">
            <v>0</v>
          </cell>
          <cell r="FT650">
            <v>0</v>
          </cell>
          <cell r="FU650">
            <v>0</v>
          </cell>
          <cell r="FV650">
            <v>0</v>
          </cell>
          <cell r="FW650">
            <v>0</v>
          </cell>
          <cell r="FX650" t="e">
            <v>#REF!</v>
          </cell>
          <cell r="FZ650">
            <v>0</v>
          </cell>
          <cell r="GB650">
            <v>0</v>
          </cell>
          <cell r="GC650">
            <v>0</v>
          </cell>
          <cell r="GD650">
            <v>0</v>
          </cell>
          <cell r="GE650">
            <v>0</v>
          </cell>
          <cell r="GF650">
            <v>0</v>
          </cell>
          <cell r="GG650" t="e">
            <v>#REF!</v>
          </cell>
          <cell r="GH650" t="e">
            <v>#REF!</v>
          </cell>
          <cell r="GI650">
            <v>0</v>
          </cell>
          <cell r="GJ650">
            <v>0</v>
          </cell>
          <cell r="GK650">
            <v>0</v>
          </cell>
          <cell r="GL650">
            <v>0</v>
          </cell>
          <cell r="GM650" t="e">
            <v>#REF!</v>
          </cell>
          <cell r="GN650">
            <v>0</v>
          </cell>
          <cell r="GO650">
            <v>0</v>
          </cell>
          <cell r="GP650">
            <v>0</v>
          </cell>
        </row>
        <row r="651">
          <cell r="Y651" t="str">
            <v>沿環従来</v>
          </cell>
          <cell r="Z651" t="str">
            <v>一般</v>
          </cell>
          <cell r="AA651" t="str">
            <v>一般</v>
          </cell>
          <cell r="AK651" t="e">
            <v>#REF!</v>
          </cell>
          <cell r="BT651">
            <v>0</v>
          </cell>
          <cell r="DZ651">
            <v>0</v>
          </cell>
          <cell r="EA651">
            <v>0</v>
          </cell>
          <cell r="EB651">
            <v>0</v>
          </cell>
          <cell r="EC651">
            <v>0</v>
          </cell>
          <cell r="ED651">
            <v>0</v>
          </cell>
          <cell r="EF651">
            <v>0</v>
          </cell>
          <cell r="EG651">
            <v>0</v>
          </cell>
          <cell r="EH651">
            <v>0</v>
          </cell>
          <cell r="EI651">
            <v>0</v>
          </cell>
          <cell r="EJ651">
            <v>0</v>
          </cell>
          <cell r="EK651" t="e">
            <v>#REF!</v>
          </cell>
          <cell r="EL651" t="e">
            <v>#REF!</v>
          </cell>
          <cell r="EM651" t="e">
            <v>#REF!</v>
          </cell>
          <cell r="EO651">
            <v>0</v>
          </cell>
          <cell r="EP651">
            <v>0</v>
          </cell>
          <cell r="EQ651">
            <v>0</v>
          </cell>
          <cell r="FA651">
            <v>0</v>
          </cell>
          <cell r="FB651">
            <v>0</v>
          </cell>
          <cell r="FD651">
            <v>0</v>
          </cell>
          <cell r="FE651">
            <v>0</v>
          </cell>
          <cell r="FF651">
            <v>0</v>
          </cell>
          <cell r="FG651">
            <v>0</v>
          </cell>
          <cell r="FH651">
            <v>0</v>
          </cell>
          <cell r="FI651">
            <v>0</v>
          </cell>
          <cell r="FJ651">
            <v>0</v>
          </cell>
          <cell r="FK651">
            <v>0</v>
          </cell>
          <cell r="FL651">
            <v>0</v>
          </cell>
          <cell r="FO651">
            <v>0</v>
          </cell>
          <cell r="FQ651">
            <v>0</v>
          </cell>
          <cell r="FR651">
            <v>0</v>
          </cell>
          <cell r="FS651">
            <v>0</v>
          </cell>
          <cell r="FT651">
            <v>0</v>
          </cell>
          <cell r="FU651">
            <v>0</v>
          </cell>
          <cell r="FV651">
            <v>0</v>
          </cell>
          <cell r="FW651">
            <v>0</v>
          </cell>
          <cell r="FX651" t="e">
            <v>#REF!</v>
          </cell>
          <cell r="FZ651">
            <v>0</v>
          </cell>
          <cell r="GB651">
            <v>0</v>
          </cell>
          <cell r="GC651">
            <v>0</v>
          </cell>
          <cell r="GD651">
            <v>0</v>
          </cell>
          <cell r="GE651">
            <v>0</v>
          </cell>
          <cell r="GF651">
            <v>0</v>
          </cell>
          <cell r="GG651" t="e">
            <v>#REF!</v>
          </cell>
          <cell r="GH651" t="e">
            <v>#REF!</v>
          </cell>
          <cell r="GI651">
            <v>0</v>
          </cell>
          <cell r="GJ651">
            <v>0</v>
          </cell>
          <cell r="GK651">
            <v>0</v>
          </cell>
          <cell r="GL651">
            <v>0</v>
          </cell>
          <cell r="GM651" t="e">
            <v>#REF!</v>
          </cell>
          <cell r="GN651">
            <v>0</v>
          </cell>
          <cell r="GO651">
            <v>0</v>
          </cell>
          <cell r="GP651">
            <v>0</v>
          </cell>
        </row>
        <row r="652">
          <cell r="Y652" t="str">
            <v>沿環従来</v>
          </cell>
          <cell r="Z652" t="str">
            <v>一般</v>
          </cell>
          <cell r="AA652" t="str">
            <v>一般</v>
          </cell>
          <cell r="AK652" t="e">
            <v>#REF!</v>
          </cell>
          <cell r="BT652">
            <v>0</v>
          </cell>
          <cell r="DZ652">
            <v>0</v>
          </cell>
          <cell r="EA652">
            <v>0</v>
          </cell>
          <cell r="EB652">
            <v>0</v>
          </cell>
          <cell r="EC652">
            <v>0</v>
          </cell>
          <cell r="ED652">
            <v>0</v>
          </cell>
          <cell r="EF652">
            <v>0</v>
          </cell>
          <cell r="EG652">
            <v>0</v>
          </cell>
          <cell r="EH652">
            <v>0</v>
          </cell>
          <cell r="EI652">
            <v>0</v>
          </cell>
          <cell r="EJ652">
            <v>0</v>
          </cell>
          <cell r="EK652" t="e">
            <v>#REF!</v>
          </cell>
          <cell r="EL652" t="e">
            <v>#REF!</v>
          </cell>
          <cell r="EM652" t="e">
            <v>#REF!</v>
          </cell>
          <cell r="EO652">
            <v>0</v>
          </cell>
          <cell r="EP652">
            <v>0</v>
          </cell>
          <cell r="EQ652">
            <v>0</v>
          </cell>
          <cell r="FA652">
            <v>0</v>
          </cell>
          <cell r="FB652">
            <v>0</v>
          </cell>
          <cell r="FD652">
            <v>0</v>
          </cell>
          <cell r="FE652">
            <v>0</v>
          </cell>
          <cell r="FF652">
            <v>0</v>
          </cell>
          <cell r="FG652">
            <v>0</v>
          </cell>
          <cell r="FH652">
            <v>0</v>
          </cell>
          <cell r="FI652">
            <v>0</v>
          </cell>
          <cell r="FJ652">
            <v>0</v>
          </cell>
          <cell r="FK652">
            <v>0</v>
          </cell>
          <cell r="FL652">
            <v>0</v>
          </cell>
          <cell r="FO652">
            <v>0</v>
          </cell>
          <cell r="FQ652">
            <v>0</v>
          </cell>
          <cell r="FR652">
            <v>0</v>
          </cell>
          <cell r="FS652">
            <v>0</v>
          </cell>
          <cell r="FT652">
            <v>0</v>
          </cell>
          <cell r="FU652">
            <v>0</v>
          </cell>
          <cell r="FV652">
            <v>0</v>
          </cell>
          <cell r="FW652">
            <v>0</v>
          </cell>
          <cell r="FX652" t="e">
            <v>#REF!</v>
          </cell>
          <cell r="FZ652">
            <v>0</v>
          </cell>
          <cell r="GB652">
            <v>0</v>
          </cell>
          <cell r="GC652">
            <v>0</v>
          </cell>
          <cell r="GD652">
            <v>0</v>
          </cell>
          <cell r="GE652">
            <v>0</v>
          </cell>
          <cell r="GF652">
            <v>0</v>
          </cell>
          <cell r="GG652" t="e">
            <v>#REF!</v>
          </cell>
          <cell r="GH652" t="e">
            <v>#REF!</v>
          </cell>
          <cell r="GI652">
            <v>0</v>
          </cell>
          <cell r="GJ652">
            <v>0</v>
          </cell>
          <cell r="GK652">
            <v>0</v>
          </cell>
          <cell r="GL652">
            <v>0</v>
          </cell>
          <cell r="GM652" t="e">
            <v>#REF!</v>
          </cell>
          <cell r="GN652">
            <v>0</v>
          </cell>
          <cell r="GO652">
            <v>0</v>
          </cell>
          <cell r="GP652">
            <v>0</v>
          </cell>
        </row>
        <row r="653">
          <cell r="Y653" t="str">
            <v>沿環従来</v>
          </cell>
          <cell r="Z653" t="str">
            <v>一般</v>
          </cell>
          <cell r="AA653" t="str">
            <v>一般</v>
          </cell>
          <cell r="AK653" t="e">
            <v>#REF!</v>
          </cell>
          <cell r="BT653">
            <v>0</v>
          </cell>
          <cell r="DZ653">
            <v>0</v>
          </cell>
          <cell r="EA653">
            <v>0</v>
          </cell>
          <cell r="EB653">
            <v>0</v>
          </cell>
          <cell r="EC653">
            <v>0</v>
          </cell>
          <cell r="ED653">
            <v>0</v>
          </cell>
          <cell r="EF653">
            <v>0</v>
          </cell>
          <cell r="EG653">
            <v>0</v>
          </cell>
          <cell r="EH653">
            <v>0</v>
          </cell>
          <cell r="EI653">
            <v>0</v>
          </cell>
          <cell r="EJ653">
            <v>0</v>
          </cell>
          <cell r="EK653" t="e">
            <v>#REF!</v>
          </cell>
          <cell r="EL653" t="e">
            <v>#REF!</v>
          </cell>
          <cell r="EM653" t="e">
            <v>#REF!</v>
          </cell>
          <cell r="EO653">
            <v>0</v>
          </cell>
          <cell r="EP653">
            <v>0</v>
          </cell>
          <cell r="EQ653">
            <v>0</v>
          </cell>
          <cell r="FA653">
            <v>0</v>
          </cell>
          <cell r="FB653">
            <v>0</v>
          </cell>
          <cell r="FD653">
            <v>0</v>
          </cell>
          <cell r="FE653">
            <v>0</v>
          </cell>
          <cell r="FF653">
            <v>0</v>
          </cell>
          <cell r="FG653">
            <v>0</v>
          </cell>
          <cell r="FH653">
            <v>0</v>
          </cell>
          <cell r="FI653">
            <v>0</v>
          </cell>
          <cell r="FJ653">
            <v>0</v>
          </cell>
          <cell r="FK653">
            <v>0</v>
          </cell>
          <cell r="FL653">
            <v>0</v>
          </cell>
          <cell r="FO653">
            <v>0</v>
          </cell>
          <cell r="FQ653">
            <v>0</v>
          </cell>
          <cell r="FR653">
            <v>0</v>
          </cell>
          <cell r="FS653">
            <v>0</v>
          </cell>
          <cell r="FT653">
            <v>0</v>
          </cell>
          <cell r="FU653">
            <v>0</v>
          </cell>
          <cell r="FV653">
            <v>0</v>
          </cell>
          <cell r="FW653">
            <v>0</v>
          </cell>
          <cell r="FX653" t="e">
            <v>#REF!</v>
          </cell>
          <cell r="FZ653">
            <v>0</v>
          </cell>
          <cell r="GB653">
            <v>0</v>
          </cell>
          <cell r="GC653">
            <v>0</v>
          </cell>
          <cell r="GD653">
            <v>0</v>
          </cell>
          <cell r="GE653">
            <v>0</v>
          </cell>
          <cell r="GF653">
            <v>0</v>
          </cell>
          <cell r="GG653" t="e">
            <v>#REF!</v>
          </cell>
          <cell r="GH653" t="e">
            <v>#REF!</v>
          </cell>
          <cell r="GI653">
            <v>0</v>
          </cell>
          <cell r="GJ653">
            <v>0</v>
          </cell>
          <cell r="GK653">
            <v>0</v>
          </cell>
          <cell r="GL653">
            <v>0</v>
          </cell>
          <cell r="GM653" t="e">
            <v>#REF!</v>
          </cell>
          <cell r="GN653">
            <v>0</v>
          </cell>
          <cell r="GO653">
            <v>0</v>
          </cell>
          <cell r="GP653">
            <v>0</v>
          </cell>
        </row>
        <row r="654">
          <cell r="Y654" t="str">
            <v>耐震</v>
          </cell>
          <cell r="Z654" t="str">
            <v>一般</v>
          </cell>
          <cell r="AA654" t="str">
            <v>一般</v>
          </cell>
          <cell r="AK654" t="e">
            <v>#REF!</v>
          </cell>
          <cell r="BT654">
            <v>0</v>
          </cell>
          <cell r="DZ654">
            <v>0</v>
          </cell>
          <cell r="EA654">
            <v>0</v>
          </cell>
          <cell r="EB654">
            <v>0</v>
          </cell>
          <cell r="EC654">
            <v>0</v>
          </cell>
          <cell r="ED654">
            <v>0</v>
          </cell>
          <cell r="EF654">
            <v>0</v>
          </cell>
          <cell r="EG654">
            <v>0</v>
          </cell>
          <cell r="EH654">
            <v>0</v>
          </cell>
          <cell r="EI654">
            <v>0</v>
          </cell>
          <cell r="EJ654">
            <v>0</v>
          </cell>
          <cell r="EK654" t="e">
            <v>#REF!</v>
          </cell>
          <cell r="EL654" t="e">
            <v>#REF!</v>
          </cell>
          <cell r="EM654" t="e">
            <v>#REF!</v>
          </cell>
          <cell r="EO654">
            <v>0</v>
          </cell>
          <cell r="EP654">
            <v>0</v>
          </cell>
          <cell r="EQ654">
            <v>0</v>
          </cell>
          <cell r="FA654">
            <v>0</v>
          </cell>
          <cell r="FB654">
            <v>0</v>
          </cell>
          <cell r="FD654">
            <v>0</v>
          </cell>
          <cell r="FE654">
            <v>0</v>
          </cell>
          <cell r="FF654">
            <v>0</v>
          </cell>
          <cell r="FG654">
            <v>0</v>
          </cell>
          <cell r="FH654">
            <v>0</v>
          </cell>
          <cell r="FI654">
            <v>0</v>
          </cell>
          <cell r="FJ654">
            <v>0</v>
          </cell>
          <cell r="FK654">
            <v>0</v>
          </cell>
          <cell r="FL654">
            <v>0</v>
          </cell>
          <cell r="FO654">
            <v>0</v>
          </cell>
          <cell r="FQ654">
            <v>0</v>
          </cell>
          <cell r="FR654">
            <v>0</v>
          </cell>
          <cell r="FS654">
            <v>0</v>
          </cell>
          <cell r="FT654">
            <v>0</v>
          </cell>
          <cell r="FU654">
            <v>1</v>
          </cell>
          <cell r="FV654">
            <v>0</v>
          </cell>
          <cell r="FW654">
            <v>0</v>
          </cell>
          <cell r="FX654" t="e">
            <v>#REF!</v>
          </cell>
          <cell r="FZ654">
            <v>0</v>
          </cell>
          <cell r="GB654">
            <v>0</v>
          </cell>
          <cell r="GC654">
            <v>0</v>
          </cell>
          <cell r="GD654">
            <v>0</v>
          </cell>
          <cell r="GE654">
            <v>0</v>
          </cell>
          <cell r="GF654">
            <v>0</v>
          </cell>
          <cell r="GG654" t="e">
            <v>#REF!</v>
          </cell>
          <cell r="GH654" t="e">
            <v>#REF!</v>
          </cell>
          <cell r="GI654">
            <v>0</v>
          </cell>
          <cell r="GJ654">
            <v>0</v>
          </cell>
          <cell r="GK654">
            <v>0</v>
          </cell>
          <cell r="GL654">
            <v>0</v>
          </cell>
          <cell r="GM654" t="e">
            <v>#REF!</v>
          </cell>
          <cell r="GN654">
            <v>0</v>
          </cell>
          <cell r="GO654">
            <v>0</v>
          </cell>
          <cell r="GP654">
            <v>0</v>
          </cell>
        </row>
        <row r="655">
          <cell r="Y655" t="str">
            <v>耐震</v>
          </cell>
          <cell r="Z655" t="str">
            <v>一般</v>
          </cell>
          <cell r="AA655" t="str">
            <v>一般</v>
          </cell>
          <cell r="AK655" t="e">
            <v>#REF!</v>
          </cell>
          <cell r="BT655">
            <v>0</v>
          </cell>
          <cell r="DZ655">
            <v>0</v>
          </cell>
          <cell r="EA655">
            <v>0</v>
          </cell>
          <cell r="EB655">
            <v>0</v>
          </cell>
          <cell r="EC655">
            <v>0</v>
          </cell>
          <cell r="ED655">
            <v>0</v>
          </cell>
          <cell r="EF655">
            <v>0</v>
          </cell>
          <cell r="EG655">
            <v>0</v>
          </cell>
          <cell r="EH655">
            <v>0</v>
          </cell>
          <cell r="EI655">
            <v>0</v>
          </cell>
          <cell r="EJ655">
            <v>0</v>
          </cell>
          <cell r="EK655" t="e">
            <v>#REF!</v>
          </cell>
          <cell r="EL655" t="e">
            <v>#REF!</v>
          </cell>
          <cell r="EM655" t="e">
            <v>#REF!</v>
          </cell>
          <cell r="EO655">
            <v>0</v>
          </cell>
          <cell r="EP655">
            <v>0</v>
          </cell>
          <cell r="EQ655">
            <v>0</v>
          </cell>
          <cell r="FA655">
            <v>0</v>
          </cell>
          <cell r="FB655">
            <v>0</v>
          </cell>
          <cell r="FD655">
            <v>0</v>
          </cell>
          <cell r="FE655">
            <v>0</v>
          </cell>
          <cell r="FF655">
            <v>0</v>
          </cell>
          <cell r="FG655">
            <v>0</v>
          </cell>
          <cell r="FH655">
            <v>0</v>
          </cell>
          <cell r="FI655">
            <v>0</v>
          </cell>
          <cell r="FJ655">
            <v>0</v>
          </cell>
          <cell r="FK655">
            <v>0</v>
          </cell>
          <cell r="FL655">
            <v>0</v>
          </cell>
          <cell r="FO655">
            <v>0</v>
          </cell>
          <cell r="FQ655">
            <v>0</v>
          </cell>
          <cell r="FR655">
            <v>0</v>
          </cell>
          <cell r="FS655">
            <v>0</v>
          </cell>
          <cell r="FT655">
            <v>0</v>
          </cell>
          <cell r="FU655">
            <v>1</v>
          </cell>
          <cell r="FV655">
            <v>0</v>
          </cell>
          <cell r="FW655">
            <v>0</v>
          </cell>
          <cell r="FX655" t="e">
            <v>#REF!</v>
          </cell>
          <cell r="FZ655">
            <v>0</v>
          </cell>
          <cell r="GB655">
            <v>0</v>
          </cell>
          <cell r="GC655">
            <v>0</v>
          </cell>
          <cell r="GD655">
            <v>0</v>
          </cell>
          <cell r="GE655">
            <v>0</v>
          </cell>
          <cell r="GF655">
            <v>0</v>
          </cell>
          <cell r="GG655" t="e">
            <v>#REF!</v>
          </cell>
          <cell r="GH655" t="e">
            <v>#REF!</v>
          </cell>
          <cell r="GI655">
            <v>0</v>
          </cell>
          <cell r="GJ655">
            <v>0</v>
          </cell>
          <cell r="GK655">
            <v>0</v>
          </cell>
          <cell r="GL655">
            <v>0</v>
          </cell>
          <cell r="GM655" t="e">
            <v>#REF!</v>
          </cell>
          <cell r="GN655">
            <v>0</v>
          </cell>
          <cell r="GO655">
            <v>0</v>
          </cell>
          <cell r="GP655">
            <v>0</v>
          </cell>
        </row>
        <row r="656">
          <cell r="Y656" t="str">
            <v>A'</v>
          </cell>
          <cell r="Z656" t="str">
            <v>高規格</v>
          </cell>
          <cell r="AA656" t="str">
            <v>高規格</v>
          </cell>
          <cell r="AK656" t="e">
            <v>#REF!</v>
          </cell>
          <cell r="BT656">
            <v>0</v>
          </cell>
          <cell r="DZ656">
            <v>0</v>
          </cell>
          <cell r="EA656">
            <v>0</v>
          </cell>
          <cell r="EB656">
            <v>0</v>
          </cell>
          <cell r="EC656">
            <v>0</v>
          </cell>
          <cell r="ED656">
            <v>1</v>
          </cell>
          <cell r="EF656">
            <v>0</v>
          </cell>
          <cell r="EG656">
            <v>1</v>
          </cell>
          <cell r="EH656">
            <v>0</v>
          </cell>
          <cell r="EI656">
            <v>0</v>
          </cell>
          <cell r="EJ656">
            <v>0</v>
          </cell>
          <cell r="EK656" t="e">
            <v>#REF!</v>
          </cell>
          <cell r="EL656" t="e">
            <v>#REF!</v>
          </cell>
          <cell r="EM656" t="e">
            <v>#REF!</v>
          </cell>
          <cell r="EO656">
            <v>0</v>
          </cell>
          <cell r="EP656">
            <v>1</v>
          </cell>
          <cell r="EQ656">
            <v>0</v>
          </cell>
          <cell r="FA656">
            <v>0</v>
          </cell>
          <cell r="FB656">
            <v>0</v>
          </cell>
          <cell r="FD656">
            <v>0</v>
          </cell>
          <cell r="FE656">
            <v>0</v>
          </cell>
          <cell r="FF656">
            <v>0</v>
          </cell>
          <cell r="FG656">
            <v>0</v>
          </cell>
          <cell r="FH656">
            <v>0</v>
          </cell>
          <cell r="FI656">
            <v>0</v>
          </cell>
          <cell r="FJ656">
            <v>0</v>
          </cell>
          <cell r="FK656">
            <v>0</v>
          </cell>
          <cell r="FL656">
            <v>0</v>
          </cell>
          <cell r="FO656">
            <v>0</v>
          </cell>
          <cell r="FQ656">
            <v>0</v>
          </cell>
          <cell r="FR656">
            <v>0</v>
          </cell>
          <cell r="FS656">
            <v>0</v>
          </cell>
          <cell r="FT656">
            <v>0</v>
          </cell>
          <cell r="FU656">
            <v>0</v>
          </cell>
          <cell r="FV656">
            <v>0</v>
          </cell>
          <cell r="FW656">
            <v>0</v>
          </cell>
          <cell r="FX656" t="e">
            <v>#REF!</v>
          </cell>
          <cell r="FZ656">
            <v>0</v>
          </cell>
          <cell r="GB656">
            <v>1</v>
          </cell>
          <cell r="GC656">
            <v>0</v>
          </cell>
          <cell r="GD656">
            <v>0</v>
          </cell>
          <cell r="GE656">
            <v>0</v>
          </cell>
          <cell r="GF656">
            <v>0</v>
          </cell>
          <cell r="GG656" t="e">
            <v>#REF!</v>
          </cell>
          <cell r="GH656" t="e">
            <v>#REF!</v>
          </cell>
          <cell r="GI656">
            <v>0</v>
          </cell>
          <cell r="GJ656">
            <v>0</v>
          </cell>
          <cell r="GK656">
            <v>0</v>
          </cell>
          <cell r="GL656">
            <v>0</v>
          </cell>
          <cell r="GM656" t="e">
            <v>#REF!</v>
          </cell>
          <cell r="GN656">
            <v>0</v>
          </cell>
          <cell r="GO656">
            <v>0</v>
          </cell>
          <cell r="GP656">
            <v>0</v>
          </cell>
        </row>
        <row r="657">
          <cell r="Y657" t="str">
            <v>B</v>
          </cell>
          <cell r="Z657" t="str">
            <v>高規格</v>
          </cell>
          <cell r="AA657" t="str">
            <v>高規格</v>
          </cell>
          <cell r="AK657" t="e">
            <v>#REF!</v>
          </cell>
          <cell r="AL657" t="str">
            <v>京奈和</v>
          </cell>
          <cell r="BI657">
            <v>2</v>
          </cell>
          <cell r="BT657">
            <v>0.33</v>
          </cell>
          <cell r="DZ657">
            <v>0</v>
          </cell>
          <cell r="EA657">
            <v>0</v>
          </cell>
          <cell r="EB657">
            <v>0</v>
          </cell>
          <cell r="EC657">
            <v>0</v>
          </cell>
          <cell r="ED657">
            <v>1</v>
          </cell>
          <cell r="EF657">
            <v>0</v>
          </cell>
          <cell r="EG657">
            <v>1</v>
          </cell>
          <cell r="EH657">
            <v>0</v>
          </cell>
          <cell r="EI657">
            <v>0</v>
          </cell>
          <cell r="EJ657">
            <v>1</v>
          </cell>
          <cell r="EK657" t="e">
            <v>#REF!</v>
          </cell>
          <cell r="EL657" t="e">
            <v>#REF!</v>
          </cell>
          <cell r="EM657" t="e">
            <v>#REF!</v>
          </cell>
          <cell r="EO657">
            <v>0</v>
          </cell>
          <cell r="EP657">
            <v>1</v>
          </cell>
          <cell r="EQ657">
            <v>0</v>
          </cell>
          <cell r="FA657">
            <v>0</v>
          </cell>
          <cell r="FB657">
            <v>0</v>
          </cell>
          <cell r="FD657">
            <v>0</v>
          </cell>
          <cell r="FE657">
            <v>0</v>
          </cell>
          <cell r="FF657">
            <v>0</v>
          </cell>
          <cell r="FG657">
            <v>0</v>
          </cell>
          <cell r="FH657">
            <v>0</v>
          </cell>
          <cell r="FI657">
            <v>0</v>
          </cell>
          <cell r="FJ657">
            <v>0</v>
          </cell>
          <cell r="FK657">
            <v>0</v>
          </cell>
          <cell r="FL657">
            <v>0</v>
          </cell>
          <cell r="FO657">
            <v>0</v>
          </cell>
          <cell r="FQ657">
            <v>0</v>
          </cell>
          <cell r="FR657">
            <v>0</v>
          </cell>
          <cell r="FS657">
            <v>0</v>
          </cell>
          <cell r="FT657">
            <v>0</v>
          </cell>
          <cell r="FU657">
            <v>0</v>
          </cell>
          <cell r="FV657">
            <v>0</v>
          </cell>
          <cell r="FW657">
            <v>0</v>
          </cell>
          <cell r="FX657" t="e">
            <v>#REF!</v>
          </cell>
          <cell r="FZ657">
            <v>0</v>
          </cell>
          <cell r="GB657">
            <v>0</v>
          </cell>
          <cell r="GC657">
            <v>0</v>
          </cell>
          <cell r="GD657">
            <v>0</v>
          </cell>
          <cell r="GE657">
            <v>0</v>
          </cell>
          <cell r="GF657">
            <v>1</v>
          </cell>
          <cell r="GG657" t="e">
            <v>#REF!</v>
          </cell>
          <cell r="GH657" t="e">
            <v>#REF!</v>
          </cell>
          <cell r="GI657">
            <v>0</v>
          </cell>
          <cell r="GJ657">
            <v>0</v>
          </cell>
          <cell r="GK657">
            <v>0</v>
          </cell>
          <cell r="GL657">
            <v>0</v>
          </cell>
          <cell r="GM657" t="e">
            <v>#REF!</v>
          </cell>
          <cell r="GN657">
            <v>0</v>
          </cell>
          <cell r="GO657">
            <v>0</v>
          </cell>
          <cell r="GP657">
            <v>0</v>
          </cell>
        </row>
        <row r="658">
          <cell r="Y658" t="str">
            <v>B</v>
          </cell>
          <cell r="Z658" t="str">
            <v>高規格</v>
          </cell>
          <cell r="AA658" t="str">
            <v>高規格</v>
          </cell>
          <cell r="AK658" t="e">
            <v>#REF!</v>
          </cell>
          <cell r="AL658" t="str">
            <v>京奈和</v>
          </cell>
          <cell r="BI658">
            <v>2</v>
          </cell>
          <cell r="BT658">
            <v>0.21</v>
          </cell>
          <cell r="DZ658">
            <v>0</v>
          </cell>
          <cell r="EA658">
            <v>0</v>
          </cell>
          <cell r="EB658">
            <v>0</v>
          </cell>
          <cell r="EC658">
            <v>0</v>
          </cell>
          <cell r="ED658">
            <v>1</v>
          </cell>
          <cell r="EF658">
            <v>0</v>
          </cell>
          <cell r="EG658">
            <v>1</v>
          </cell>
          <cell r="EH658">
            <v>0</v>
          </cell>
          <cell r="EI658">
            <v>1</v>
          </cell>
          <cell r="EJ658">
            <v>1</v>
          </cell>
          <cell r="EK658" t="e">
            <v>#REF!</v>
          </cell>
          <cell r="EL658" t="e">
            <v>#REF!</v>
          </cell>
          <cell r="EM658" t="e">
            <v>#REF!</v>
          </cell>
          <cell r="EO658">
            <v>0</v>
          </cell>
          <cell r="EP658">
            <v>0</v>
          </cell>
          <cell r="EQ658">
            <v>0</v>
          </cell>
          <cell r="FA658">
            <v>0</v>
          </cell>
          <cell r="FB658">
            <v>0</v>
          </cell>
          <cell r="FD658">
            <v>0</v>
          </cell>
          <cell r="FE658">
            <v>1</v>
          </cell>
          <cell r="FF658">
            <v>0</v>
          </cell>
          <cell r="FG658">
            <v>0</v>
          </cell>
          <cell r="FH658">
            <v>0</v>
          </cell>
          <cell r="FI658">
            <v>0</v>
          </cell>
          <cell r="FJ658">
            <v>0</v>
          </cell>
          <cell r="FK658">
            <v>0</v>
          </cell>
          <cell r="FL658">
            <v>0</v>
          </cell>
          <cell r="FO658">
            <v>0</v>
          </cell>
          <cell r="FQ658">
            <v>0</v>
          </cell>
          <cell r="FR658">
            <v>0</v>
          </cell>
          <cell r="FS658">
            <v>0</v>
          </cell>
          <cell r="FT658">
            <v>0</v>
          </cell>
          <cell r="FU658">
            <v>0</v>
          </cell>
          <cell r="FV658">
            <v>0</v>
          </cell>
          <cell r="FW658">
            <v>0</v>
          </cell>
          <cell r="FX658" t="e">
            <v>#REF!</v>
          </cell>
          <cell r="FZ658">
            <v>0</v>
          </cell>
          <cell r="GB658">
            <v>1</v>
          </cell>
          <cell r="GC658">
            <v>0</v>
          </cell>
          <cell r="GD658">
            <v>1</v>
          </cell>
          <cell r="GE658">
            <v>0</v>
          </cell>
          <cell r="GF658">
            <v>1</v>
          </cell>
          <cell r="GG658" t="e">
            <v>#REF!</v>
          </cell>
          <cell r="GH658" t="e">
            <v>#REF!</v>
          </cell>
          <cell r="GI658">
            <v>0</v>
          </cell>
          <cell r="GJ658">
            <v>0</v>
          </cell>
          <cell r="GK658">
            <v>0</v>
          </cell>
          <cell r="GL658">
            <v>0</v>
          </cell>
          <cell r="GM658" t="e">
            <v>#REF!</v>
          </cell>
          <cell r="GN658">
            <v>0</v>
          </cell>
          <cell r="GO658">
            <v>0</v>
          </cell>
          <cell r="GP658">
            <v>0</v>
          </cell>
        </row>
        <row r="659">
          <cell r="Y659" t="str">
            <v>地二</v>
          </cell>
          <cell r="Z659" t="str">
            <v>地高</v>
          </cell>
          <cell r="AA659" t="str">
            <v>地高</v>
          </cell>
          <cell r="AK659" t="e">
            <v>#REF!</v>
          </cell>
          <cell r="BI659">
            <v>2</v>
          </cell>
          <cell r="BT659">
            <v>0.24</v>
          </cell>
          <cell r="DZ659">
            <v>0</v>
          </cell>
          <cell r="EA659">
            <v>0</v>
          </cell>
          <cell r="EB659">
            <v>0</v>
          </cell>
          <cell r="EC659">
            <v>0</v>
          </cell>
          <cell r="ED659">
            <v>0</v>
          </cell>
          <cell r="EF659">
            <v>0</v>
          </cell>
          <cell r="EG659">
            <v>0</v>
          </cell>
          <cell r="EH659">
            <v>0</v>
          </cell>
          <cell r="EI659">
            <v>0</v>
          </cell>
          <cell r="EJ659">
            <v>0</v>
          </cell>
          <cell r="EK659" t="e">
            <v>#REF!</v>
          </cell>
          <cell r="EL659" t="e">
            <v>#REF!</v>
          </cell>
          <cell r="EM659" t="e">
            <v>#REF!</v>
          </cell>
          <cell r="EO659">
            <v>0</v>
          </cell>
          <cell r="EP659">
            <v>1</v>
          </cell>
          <cell r="EQ659">
            <v>0</v>
          </cell>
          <cell r="FA659">
            <v>0</v>
          </cell>
          <cell r="FB659">
            <v>0</v>
          </cell>
          <cell r="FD659">
            <v>0</v>
          </cell>
          <cell r="FE659">
            <v>1</v>
          </cell>
          <cell r="FF659">
            <v>0</v>
          </cell>
          <cell r="FG659">
            <v>0</v>
          </cell>
          <cell r="FH659">
            <v>2</v>
          </cell>
          <cell r="FI659">
            <v>0</v>
          </cell>
          <cell r="FJ659">
            <v>0</v>
          </cell>
          <cell r="FK659">
            <v>0</v>
          </cell>
          <cell r="FL659">
            <v>0</v>
          </cell>
          <cell r="FO659">
            <v>0</v>
          </cell>
          <cell r="FQ659">
            <v>0</v>
          </cell>
          <cell r="FR659">
            <v>0</v>
          </cell>
          <cell r="FS659">
            <v>0</v>
          </cell>
          <cell r="FT659">
            <v>0</v>
          </cell>
          <cell r="FU659">
            <v>0</v>
          </cell>
          <cell r="FV659">
            <v>0</v>
          </cell>
          <cell r="FW659">
            <v>0</v>
          </cell>
          <cell r="FX659" t="e">
            <v>#REF!</v>
          </cell>
          <cell r="FZ659">
            <v>0</v>
          </cell>
          <cell r="GB659">
            <v>0</v>
          </cell>
          <cell r="GC659">
            <v>0</v>
          </cell>
          <cell r="GD659">
            <v>0</v>
          </cell>
          <cell r="GE659">
            <v>0</v>
          </cell>
          <cell r="GF659">
            <v>1</v>
          </cell>
          <cell r="GG659" t="e">
            <v>#REF!</v>
          </cell>
          <cell r="GH659" t="e">
            <v>#REF!</v>
          </cell>
          <cell r="GI659">
            <v>0</v>
          </cell>
          <cell r="GJ659">
            <v>0</v>
          </cell>
          <cell r="GK659">
            <v>0</v>
          </cell>
          <cell r="GL659">
            <v>0</v>
          </cell>
          <cell r="GM659" t="e">
            <v>#REF!</v>
          </cell>
          <cell r="GN659">
            <v>0</v>
          </cell>
          <cell r="GO659">
            <v>0</v>
          </cell>
          <cell r="GP659">
            <v>0</v>
          </cell>
        </row>
        <row r="660">
          <cell r="Y660" t="str">
            <v>地二</v>
          </cell>
          <cell r="Z660" t="str">
            <v>地高</v>
          </cell>
          <cell r="AA660" t="str">
            <v>地高</v>
          </cell>
          <cell r="AK660" t="e">
            <v>#REF!</v>
          </cell>
          <cell r="BI660">
            <v>2</v>
          </cell>
          <cell r="BT660">
            <v>0.26</v>
          </cell>
          <cell r="DZ660">
            <v>1</v>
          </cell>
          <cell r="EA660">
            <v>1</v>
          </cell>
          <cell r="EB660">
            <v>0</v>
          </cell>
          <cell r="EC660">
            <v>0</v>
          </cell>
          <cell r="ED660">
            <v>0</v>
          </cell>
          <cell r="EF660">
            <v>0</v>
          </cell>
          <cell r="EG660">
            <v>1</v>
          </cell>
          <cell r="EH660">
            <v>0</v>
          </cell>
          <cell r="EI660">
            <v>0</v>
          </cell>
          <cell r="EJ660">
            <v>0</v>
          </cell>
          <cell r="EK660" t="e">
            <v>#REF!</v>
          </cell>
          <cell r="EL660" t="e">
            <v>#REF!</v>
          </cell>
          <cell r="EM660" t="e">
            <v>#REF!</v>
          </cell>
          <cell r="EO660">
            <v>0</v>
          </cell>
          <cell r="EP660">
            <v>1</v>
          </cell>
          <cell r="EQ660">
            <v>0</v>
          </cell>
          <cell r="FA660">
            <v>1</v>
          </cell>
          <cell r="FB660">
            <v>0</v>
          </cell>
          <cell r="FD660">
            <v>0</v>
          </cell>
          <cell r="FE660">
            <v>0</v>
          </cell>
          <cell r="FF660">
            <v>0</v>
          </cell>
          <cell r="FG660">
            <v>0</v>
          </cell>
          <cell r="FH660">
            <v>2</v>
          </cell>
          <cell r="FI660">
            <v>0</v>
          </cell>
          <cell r="FJ660">
            <v>0</v>
          </cell>
          <cell r="FK660">
            <v>0</v>
          </cell>
          <cell r="FL660">
            <v>0</v>
          </cell>
          <cell r="FO660">
            <v>0</v>
          </cell>
          <cell r="FQ660">
            <v>0</v>
          </cell>
          <cell r="FR660">
            <v>0</v>
          </cell>
          <cell r="FS660">
            <v>0</v>
          </cell>
          <cell r="FT660">
            <v>0</v>
          </cell>
          <cell r="FU660">
            <v>0</v>
          </cell>
          <cell r="FV660">
            <v>0</v>
          </cell>
          <cell r="FW660">
            <v>0</v>
          </cell>
          <cell r="FX660" t="e">
            <v>#REF!</v>
          </cell>
          <cell r="FZ660">
            <v>0</v>
          </cell>
          <cell r="GB660">
            <v>1</v>
          </cell>
          <cell r="GC660">
            <v>0</v>
          </cell>
          <cell r="GD660">
            <v>1</v>
          </cell>
          <cell r="GE660">
            <v>0</v>
          </cell>
          <cell r="GF660">
            <v>1</v>
          </cell>
          <cell r="GG660" t="e">
            <v>#REF!</v>
          </cell>
          <cell r="GH660" t="e">
            <v>#REF!</v>
          </cell>
          <cell r="GI660">
            <v>0</v>
          </cell>
          <cell r="GJ660">
            <v>0</v>
          </cell>
          <cell r="GK660">
            <v>0</v>
          </cell>
          <cell r="GL660">
            <v>0</v>
          </cell>
          <cell r="GM660" t="e">
            <v>#REF!</v>
          </cell>
          <cell r="GN660">
            <v>0</v>
          </cell>
          <cell r="GO660">
            <v>0</v>
          </cell>
          <cell r="GP660">
            <v>0</v>
          </cell>
        </row>
        <row r="661">
          <cell r="Y661" t="str">
            <v>地一</v>
          </cell>
          <cell r="Z661" t="str">
            <v>地高</v>
          </cell>
          <cell r="AA661" t="str">
            <v>地高</v>
          </cell>
          <cell r="AK661" t="e">
            <v>#REF!</v>
          </cell>
          <cell r="BI661">
            <v>2</v>
          </cell>
          <cell r="BT661">
            <v>0</v>
          </cell>
          <cell r="DZ661">
            <v>0</v>
          </cell>
          <cell r="EA661">
            <v>0</v>
          </cell>
          <cell r="EB661">
            <v>0</v>
          </cell>
          <cell r="EC661">
            <v>0</v>
          </cell>
          <cell r="ED661">
            <v>0</v>
          </cell>
          <cell r="EF661">
            <v>0</v>
          </cell>
          <cell r="EG661">
            <v>0</v>
          </cell>
          <cell r="EH661">
            <v>0</v>
          </cell>
          <cell r="EI661">
            <v>0</v>
          </cell>
          <cell r="EJ661">
            <v>0</v>
          </cell>
          <cell r="EK661" t="e">
            <v>#REF!</v>
          </cell>
          <cell r="EL661" t="e">
            <v>#REF!</v>
          </cell>
          <cell r="EM661" t="e">
            <v>#REF!</v>
          </cell>
          <cell r="EO661">
            <v>0</v>
          </cell>
          <cell r="EP661">
            <v>1</v>
          </cell>
          <cell r="EQ661">
            <v>0</v>
          </cell>
          <cell r="FA661">
            <v>0</v>
          </cell>
          <cell r="FB661">
            <v>0</v>
          </cell>
          <cell r="FD661">
            <v>0</v>
          </cell>
          <cell r="FE661">
            <v>1</v>
          </cell>
          <cell r="FF661">
            <v>1</v>
          </cell>
          <cell r="FG661">
            <v>0</v>
          </cell>
          <cell r="FH661">
            <v>0</v>
          </cell>
          <cell r="FI661">
            <v>0</v>
          </cell>
          <cell r="FJ661">
            <v>0</v>
          </cell>
          <cell r="FK661">
            <v>0</v>
          </cell>
          <cell r="FL661">
            <v>0</v>
          </cell>
          <cell r="FO661">
            <v>0</v>
          </cell>
          <cell r="FQ661">
            <v>0</v>
          </cell>
          <cell r="FR661">
            <v>0</v>
          </cell>
          <cell r="FS661">
            <v>0</v>
          </cell>
          <cell r="FT661">
            <v>0</v>
          </cell>
          <cell r="FU661">
            <v>0</v>
          </cell>
          <cell r="FV661">
            <v>0</v>
          </cell>
          <cell r="FW661">
            <v>0</v>
          </cell>
          <cell r="FX661" t="e">
            <v>#REF!</v>
          </cell>
          <cell r="FZ661">
            <v>0</v>
          </cell>
          <cell r="GB661">
            <v>0</v>
          </cell>
          <cell r="GC661">
            <v>0</v>
          </cell>
          <cell r="GD661">
            <v>0</v>
          </cell>
          <cell r="GE661">
            <v>0</v>
          </cell>
          <cell r="GF661">
            <v>0</v>
          </cell>
          <cell r="GG661" t="e">
            <v>#REF!</v>
          </cell>
          <cell r="GH661" t="e">
            <v>#REF!</v>
          </cell>
          <cell r="GI661">
            <v>0</v>
          </cell>
          <cell r="GJ661">
            <v>0</v>
          </cell>
          <cell r="GK661">
            <v>0</v>
          </cell>
          <cell r="GL661">
            <v>0</v>
          </cell>
          <cell r="GM661" t="e">
            <v>#REF!</v>
          </cell>
          <cell r="GN661">
            <v>0</v>
          </cell>
          <cell r="GO661">
            <v>0</v>
          </cell>
          <cell r="GP661">
            <v>0</v>
          </cell>
        </row>
        <row r="662">
          <cell r="Y662" t="str">
            <v>二次</v>
          </cell>
          <cell r="Z662" t="str">
            <v>一般</v>
          </cell>
          <cell r="AA662" t="str">
            <v>一般</v>
          </cell>
          <cell r="AK662" t="e">
            <v>#REF!</v>
          </cell>
          <cell r="BI662">
            <v>2</v>
          </cell>
          <cell r="BT662">
            <v>0.36</v>
          </cell>
          <cell r="DZ662">
            <v>1</v>
          </cell>
          <cell r="EA662">
            <v>1</v>
          </cell>
          <cell r="EB662">
            <v>0</v>
          </cell>
          <cell r="EC662">
            <v>0</v>
          </cell>
          <cell r="ED662">
            <v>0</v>
          </cell>
          <cell r="EF662">
            <v>0</v>
          </cell>
          <cell r="EG662">
            <v>1</v>
          </cell>
          <cell r="EH662">
            <v>0</v>
          </cell>
          <cell r="EI662">
            <v>0</v>
          </cell>
          <cell r="EJ662">
            <v>0</v>
          </cell>
          <cell r="EK662" t="e">
            <v>#REF!</v>
          </cell>
          <cell r="EL662" t="e">
            <v>#REF!</v>
          </cell>
          <cell r="EM662" t="e">
            <v>#REF!</v>
          </cell>
          <cell r="EO662">
            <v>0</v>
          </cell>
          <cell r="EP662">
            <v>0</v>
          </cell>
          <cell r="EQ662">
            <v>0</v>
          </cell>
          <cell r="FA662">
            <v>1</v>
          </cell>
          <cell r="FB662">
            <v>0</v>
          </cell>
          <cell r="FD662">
            <v>0</v>
          </cell>
          <cell r="FE662">
            <v>0</v>
          </cell>
          <cell r="FF662">
            <v>0</v>
          </cell>
          <cell r="FG662">
            <v>0</v>
          </cell>
          <cell r="FH662">
            <v>1</v>
          </cell>
          <cell r="FI662">
            <v>0</v>
          </cell>
          <cell r="FJ662">
            <v>1</v>
          </cell>
          <cell r="FK662">
            <v>0</v>
          </cell>
          <cell r="FL662">
            <v>0</v>
          </cell>
          <cell r="FO662">
            <v>0</v>
          </cell>
          <cell r="FQ662">
            <v>0</v>
          </cell>
          <cell r="FR662">
            <v>0</v>
          </cell>
          <cell r="FS662">
            <v>0</v>
          </cell>
          <cell r="FT662">
            <v>0</v>
          </cell>
          <cell r="FU662">
            <v>0</v>
          </cell>
          <cell r="FV662">
            <v>0</v>
          </cell>
          <cell r="FW662">
            <v>0</v>
          </cell>
          <cell r="FX662" t="e">
            <v>#REF!</v>
          </cell>
          <cell r="FZ662">
            <v>0</v>
          </cell>
          <cell r="GB662">
            <v>1</v>
          </cell>
          <cell r="GC662">
            <v>0</v>
          </cell>
          <cell r="GD662">
            <v>1</v>
          </cell>
          <cell r="GE662">
            <v>0</v>
          </cell>
          <cell r="GF662">
            <v>1</v>
          </cell>
          <cell r="GG662" t="e">
            <v>#REF!</v>
          </cell>
          <cell r="GH662" t="e">
            <v>#REF!</v>
          </cell>
          <cell r="GI662">
            <v>0</v>
          </cell>
          <cell r="GJ662">
            <v>0</v>
          </cell>
          <cell r="GK662">
            <v>0</v>
          </cell>
          <cell r="GL662">
            <v>0</v>
          </cell>
          <cell r="GM662" t="e">
            <v>#REF!</v>
          </cell>
          <cell r="GN662">
            <v>0</v>
          </cell>
          <cell r="GO662">
            <v>0</v>
          </cell>
          <cell r="GP662">
            <v>0</v>
          </cell>
        </row>
        <row r="663">
          <cell r="Y663" t="str">
            <v>一次</v>
          </cell>
          <cell r="Z663" t="str">
            <v>一般</v>
          </cell>
          <cell r="AA663" t="str">
            <v>一般</v>
          </cell>
          <cell r="AK663" t="e">
            <v>#REF!</v>
          </cell>
          <cell r="BI663">
            <v>2</v>
          </cell>
          <cell r="BT663">
            <v>0</v>
          </cell>
          <cell r="DZ663">
            <v>0</v>
          </cell>
          <cell r="EA663">
            <v>0</v>
          </cell>
          <cell r="EB663">
            <v>0</v>
          </cell>
          <cell r="EC663">
            <v>0</v>
          </cell>
          <cell r="ED663">
            <v>0</v>
          </cell>
          <cell r="EF663">
            <v>0</v>
          </cell>
          <cell r="EG663">
            <v>0</v>
          </cell>
          <cell r="EH663">
            <v>0</v>
          </cell>
          <cell r="EI663">
            <v>0</v>
          </cell>
          <cell r="EJ663">
            <v>0</v>
          </cell>
          <cell r="EK663" t="e">
            <v>#REF!</v>
          </cell>
          <cell r="EL663" t="e">
            <v>#REF!</v>
          </cell>
          <cell r="EM663" t="e">
            <v>#REF!</v>
          </cell>
          <cell r="EO663">
            <v>0</v>
          </cell>
          <cell r="EP663">
            <v>0</v>
          </cell>
          <cell r="EQ663">
            <v>0</v>
          </cell>
          <cell r="FA663">
            <v>0</v>
          </cell>
          <cell r="FB663">
            <v>0</v>
          </cell>
          <cell r="FD663">
            <v>0</v>
          </cell>
          <cell r="FE663">
            <v>0</v>
          </cell>
          <cell r="FF663">
            <v>0</v>
          </cell>
          <cell r="FG663">
            <v>0</v>
          </cell>
          <cell r="FH663">
            <v>0</v>
          </cell>
          <cell r="FI663">
            <v>0</v>
          </cell>
          <cell r="FJ663">
            <v>0</v>
          </cell>
          <cell r="FK663">
            <v>0</v>
          </cell>
          <cell r="FL663">
            <v>0</v>
          </cell>
          <cell r="FO663">
            <v>0</v>
          </cell>
          <cell r="FQ663">
            <v>1</v>
          </cell>
          <cell r="FR663">
            <v>1</v>
          </cell>
          <cell r="FS663">
            <v>0</v>
          </cell>
          <cell r="FT663">
            <v>0</v>
          </cell>
          <cell r="FU663">
            <v>0</v>
          </cell>
          <cell r="FV663">
            <v>1</v>
          </cell>
          <cell r="FW663">
            <v>0</v>
          </cell>
          <cell r="FX663" t="e">
            <v>#REF!</v>
          </cell>
          <cell r="FZ663">
            <v>0</v>
          </cell>
          <cell r="GB663">
            <v>0</v>
          </cell>
          <cell r="GC663">
            <v>0</v>
          </cell>
          <cell r="GD663">
            <v>0</v>
          </cell>
          <cell r="GE663">
            <v>0</v>
          </cell>
          <cell r="GF663">
            <v>0</v>
          </cell>
          <cell r="GG663" t="e">
            <v>#REF!</v>
          </cell>
          <cell r="GH663" t="e">
            <v>#REF!</v>
          </cell>
          <cell r="GI663">
            <v>0</v>
          </cell>
          <cell r="GJ663">
            <v>0</v>
          </cell>
          <cell r="GK663">
            <v>0</v>
          </cell>
          <cell r="GL663">
            <v>0</v>
          </cell>
          <cell r="GM663" t="e">
            <v>#REF!</v>
          </cell>
          <cell r="GN663">
            <v>0</v>
          </cell>
          <cell r="GO663">
            <v>0</v>
          </cell>
          <cell r="GP663">
            <v>0</v>
          </cell>
        </row>
        <row r="664">
          <cell r="Y664" t="str">
            <v>一次</v>
          </cell>
          <cell r="Z664" t="str">
            <v>一般</v>
          </cell>
          <cell r="AA664" t="str">
            <v>一般</v>
          </cell>
          <cell r="AK664" t="e">
            <v>#REF!</v>
          </cell>
          <cell r="BI664">
            <v>2</v>
          </cell>
          <cell r="BT664">
            <v>0</v>
          </cell>
          <cell r="DZ664">
            <v>0</v>
          </cell>
          <cell r="EA664">
            <v>0</v>
          </cell>
          <cell r="EB664">
            <v>0</v>
          </cell>
          <cell r="EC664">
            <v>0</v>
          </cell>
          <cell r="ED664">
            <v>0</v>
          </cell>
          <cell r="EF664">
            <v>0</v>
          </cell>
          <cell r="EG664">
            <v>0</v>
          </cell>
          <cell r="EH664">
            <v>0</v>
          </cell>
          <cell r="EI664">
            <v>0</v>
          </cell>
          <cell r="EJ664">
            <v>0</v>
          </cell>
          <cell r="EK664" t="e">
            <v>#REF!</v>
          </cell>
          <cell r="EL664" t="e">
            <v>#REF!</v>
          </cell>
          <cell r="EM664" t="e">
            <v>#REF!</v>
          </cell>
          <cell r="EO664">
            <v>0</v>
          </cell>
          <cell r="EP664">
            <v>0</v>
          </cell>
          <cell r="EQ664">
            <v>0</v>
          </cell>
          <cell r="FA664">
            <v>0</v>
          </cell>
          <cell r="FB664">
            <v>0</v>
          </cell>
          <cell r="FD664">
            <v>0</v>
          </cell>
          <cell r="FE664">
            <v>1</v>
          </cell>
          <cell r="FF664">
            <v>1</v>
          </cell>
          <cell r="FG664">
            <v>0</v>
          </cell>
          <cell r="FH664">
            <v>0</v>
          </cell>
          <cell r="FI664">
            <v>0</v>
          </cell>
          <cell r="FJ664">
            <v>0</v>
          </cell>
          <cell r="FK664">
            <v>0</v>
          </cell>
          <cell r="FL664">
            <v>0</v>
          </cell>
          <cell r="FO664">
            <v>0</v>
          </cell>
          <cell r="FQ664">
            <v>1</v>
          </cell>
          <cell r="FR664">
            <v>0</v>
          </cell>
          <cell r="FS664">
            <v>0</v>
          </cell>
          <cell r="FT664">
            <v>0</v>
          </cell>
          <cell r="FU664">
            <v>0</v>
          </cell>
          <cell r="FV664">
            <v>0</v>
          </cell>
          <cell r="FW664">
            <v>0</v>
          </cell>
          <cell r="FX664" t="e">
            <v>#REF!</v>
          </cell>
          <cell r="FZ664">
            <v>0</v>
          </cell>
          <cell r="GB664">
            <v>0</v>
          </cell>
          <cell r="GC664">
            <v>0</v>
          </cell>
          <cell r="GD664">
            <v>0</v>
          </cell>
          <cell r="GE664">
            <v>0</v>
          </cell>
          <cell r="GF664">
            <v>0</v>
          </cell>
          <cell r="GG664" t="e">
            <v>#REF!</v>
          </cell>
          <cell r="GH664" t="e">
            <v>#REF!</v>
          </cell>
          <cell r="GI664">
            <v>0</v>
          </cell>
          <cell r="GJ664">
            <v>0</v>
          </cell>
          <cell r="GK664">
            <v>0</v>
          </cell>
          <cell r="GL664">
            <v>0</v>
          </cell>
          <cell r="GM664" t="e">
            <v>#REF!</v>
          </cell>
          <cell r="GN664">
            <v>0</v>
          </cell>
          <cell r="GO664">
            <v>0</v>
          </cell>
          <cell r="GP664">
            <v>0</v>
          </cell>
        </row>
        <row r="665">
          <cell r="Y665" t="str">
            <v>一次</v>
          </cell>
          <cell r="Z665" t="str">
            <v>一般</v>
          </cell>
          <cell r="AA665" t="str">
            <v>一般</v>
          </cell>
          <cell r="AK665" t="e">
            <v>#REF!</v>
          </cell>
          <cell r="BI665">
            <v>2</v>
          </cell>
          <cell r="BT665">
            <v>0</v>
          </cell>
          <cell r="DZ665">
            <v>0</v>
          </cell>
          <cell r="EA665">
            <v>0</v>
          </cell>
          <cell r="EB665">
            <v>0</v>
          </cell>
          <cell r="EC665">
            <v>0</v>
          </cell>
          <cell r="ED665">
            <v>0</v>
          </cell>
          <cell r="EF665">
            <v>0</v>
          </cell>
          <cell r="EG665">
            <v>0</v>
          </cell>
          <cell r="EH665">
            <v>0</v>
          </cell>
          <cell r="EI665">
            <v>0</v>
          </cell>
          <cell r="EJ665">
            <v>0</v>
          </cell>
          <cell r="EK665" t="e">
            <v>#REF!</v>
          </cell>
          <cell r="EL665" t="e">
            <v>#REF!</v>
          </cell>
          <cell r="EM665" t="e">
            <v>#REF!</v>
          </cell>
          <cell r="EO665">
            <v>0</v>
          </cell>
          <cell r="EP665">
            <v>0</v>
          </cell>
          <cell r="EQ665">
            <v>0</v>
          </cell>
          <cell r="FA665">
            <v>0</v>
          </cell>
          <cell r="FB665">
            <v>0</v>
          </cell>
          <cell r="FD665">
            <v>0</v>
          </cell>
          <cell r="FE665">
            <v>1</v>
          </cell>
          <cell r="FF665">
            <v>1</v>
          </cell>
          <cell r="FG665">
            <v>0</v>
          </cell>
          <cell r="FH665">
            <v>0</v>
          </cell>
          <cell r="FI665">
            <v>0</v>
          </cell>
          <cell r="FJ665">
            <v>0</v>
          </cell>
          <cell r="FK665">
            <v>0</v>
          </cell>
          <cell r="FL665">
            <v>0</v>
          </cell>
          <cell r="FO665">
            <v>0</v>
          </cell>
          <cell r="FQ665">
            <v>1</v>
          </cell>
          <cell r="FR665">
            <v>1</v>
          </cell>
          <cell r="FS665">
            <v>0</v>
          </cell>
          <cell r="FT665">
            <v>0</v>
          </cell>
          <cell r="FU665">
            <v>0</v>
          </cell>
          <cell r="FV665">
            <v>1</v>
          </cell>
          <cell r="FW665">
            <v>0</v>
          </cell>
          <cell r="FX665" t="e">
            <v>#REF!</v>
          </cell>
          <cell r="FZ665">
            <v>0</v>
          </cell>
          <cell r="GB665">
            <v>0</v>
          </cell>
          <cell r="GC665">
            <v>0</v>
          </cell>
          <cell r="GD665">
            <v>0</v>
          </cell>
          <cell r="GE665">
            <v>0</v>
          </cell>
          <cell r="GF665">
            <v>0</v>
          </cell>
          <cell r="GG665" t="e">
            <v>#REF!</v>
          </cell>
          <cell r="GH665" t="e">
            <v>#REF!</v>
          </cell>
          <cell r="GI665">
            <v>0</v>
          </cell>
          <cell r="GJ665">
            <v>0</v>
          </cell>
          <cell r="GK665">
            <v>0</v>
          </cell>
          <cell r="GL665">
            <v>0</v>
          </cell>
          <cell r="GM665" t="e">
            <v>#REF!</v>
          </cell>
          <cell r="GN665">
            <v>0</v>
          </cell>
          <cell r="GO665">
            <v>0</v>
          </cell>
          <cell r="GP665">
            <v>0</v>
          </cell>
        </row>
        <row r="666">
          <cell r="Y666" t="str">
            <v>沿環従来</v>
          </cell>
          <cell r="Z666" t="str">
            <v>一般</v>
          </cell>
          <cell r="AA666" t="str">
            <v>一般</v>
          </cell>
          <cell r="AK666" t="e">
            <v>#REF!</v>
          </cell>
          <cell r="BT666">
            <v>0</v>
          </cell>
          <cell r="DZ666">
            <v>0</v>
          </cell>
          <cell r="EA666">
            <v>0</v>
          </cell>
          <cell r="EB666">
            <v>0</v>
          </cell>
          <cell r="EC666">
            <v>0</v>
          </cell>
          <cell r="ED666">
            <v>0</v>
          </cell>
          <cell r="EF666">
            <v>0</v>
          </cell>
          <cell r="EG666">
            <v>0</v>
          </cell>
          <cell r="EH666">
            <v>0</v>
          </cell>
          <cell r="EI666">
            <v>0</v>
          </cell>
          <cell r="EJ666">
            <v>0</v>
          </cell>
          <cell r="EK666" t="e">
            <v>#REF!</v>
          </cell>
          <cell r="EL666" t="e">
            <v>#REF!</v>
          </cell>
          <cell r="EM666" t="e">
            <v>#REF!</v>
          </cell>
          <cell r="EO666">
            <v>0</v>
          </cell>
          <cell r="EP666">
            <v>0</v>
          </cell>
          <cell r="EQ666">
            <v>0</v>
          </cell>
          <cell r="FA666">
            <v>0</v>
          </cell>
          <cell r="FB666">
            <v>0</v>
          </cell>
          <cell r="FD666">
            <v>0</v>
          </cell>
          <cell r="FE666">
            <v>0</v>
          </cell>
          <cell r="FF666">
            <v>0</v>
          </cell>
          <cell r="FG666">
            <v>0</v>
          </cell>
          <cell r="FH666">
            <v>0</v>
          </cell>
          <cell r="FI666">
            <v>0</v>
          </cell>
          <cell r="FJ666">
            <v>0</v>
          </cell>
          <cell r="FK666">
            <v>0</v>
          </cell>
          <cell r="FL666">
            <v>0</v>
          </cell>
          <cell r="FO666">
            <v>0</v>
          </cell>
          <cell r="FQ666">
            <v>0</v>
          </cell>
          <cell r="FR666">
            <v>0</v>
          </cell>
          <cell r="FS666">
            <v>0</v>
          </cell>
          <cell r="FT666">
            <v>0</v>
          </cell>
          <cell r="FU666">
            <v>0</v>
          </cell>
          <cell r="FV666">
            <v>0</v>
          </cell>
          <cell r="FW666">
            <v>0</v>
          </cell>
          <cell r="FX666" t="e">
            <v>#REF!</v>
          </cell>
          <cell r="FZ666">
            <v>0</v>
          </cell>
          <cell r="GB666">
            <v>0</v>
          </cell>
          <cell r="GC666">
            <v>0</v>
          </cell>
          <cell r="GD666">
            <v>0</v>
          </cell>
          <cell r="GE666">
            <v>0</v>
          </cell>
          <cell r="GF666">
            <v>0</v>
          </cell>
          <cell r="GG666" t="e">
            <v>#REF!</v>
          </cell>
          <cell r="GH666" t="e">
            <v>#REF!</v>
          </cell>
          <cell r="GI666">
            <v>0</v>
          </cell>
          <cell r="GJ666">
            <v>0</v>
          </cell>
          <cell r="GK666">
            <v>0</v>
          </cell>
          <cell r="GL666">
            <v>0</v>
          </cell>
          <cell r="GM666" t="e">
            <v>#REF!</v>
          </cell>
          <cell r="GN666">
            <v>0</v>
          </cell>
          <cell r="GO666">
            <v>0</v>
          </cell>
          <cell r="GP666">
            <v>0</v>
          </cell>
        </row>
        <row r="667">
          <cell r="Y667" t="str">
            <v>沿環従来</v>
          </cell>
          <cell r="Z667" t="str">
            <v>一般</v>
          </cell>
          <cell r="AA667" t="str">
            <v>一般</v>
          </cell>
          <cell r="AK667" t="e">
            <v>#REF!</v>
          </cell>
          <cell r="BT667">
            <v>0</v>
          </cell>
          <cell r="DZ667">
            <v>0</v>
          </cell>
          <cell r="EA667">
            <v>0</v>
          </cell>
          <cell r="EB667">
            <v>0</v>
          </cell>
          <cell r="EC667">
            <v>0</v>
          </cell>
          <cell r="ED667">
            <v>0</v>
          </cell>
          <cell r="EF667">
            <v>0</v>
          </cell>
          <cell r="EG667">
            <v>0</v>
          </cell>
          <cell r="EH667">
            <v>0</v>
          </cell>
          <cell r="EI667">
            <v>0</v>
          </cell>
          <cell r="EJ667">
            <v>0</v>
          </cell>
          <cell r="EK667" t="e">
            <v>#REF!</v>
          </cell>
          <cell r="EL667" t="e">
            <v>#REF!</v>
          </cell>
          <cell r="EM667" t="e">
            <v>#REF!</v>
          </cell>
          <cell r="EO667">
            <v>0</v>
          </cell>
          <cell r="EP667">
            <v>0</v>
          </cell>
          <cell r="EQ667">
            <v>0</v>
          </cell>
          <cell r="FA667">
            <v>0</v>
          </cell>
          <cell r="FB667">
            <v>0</v>
          </cell>
          <cell r="FD667">
            <v>0</v>
          </cell>
          <cell r="FE667">
            <v>0</v>
          </cell>
          <cell r="FF667">
            <v>0</v>
          </cell>
          <cell r="FG667">
            <v>0</v>
          </cell>
          <cell r="FH667">
            <v>0</v>
          </cell>
          <cell r="FI667">
            <v>0</v>
          </cell>
          <cell r="FJ667">
            <v>0</v>
          </cell>
          <cell r="FK667">
            <v>0</v>
          </cell>
          <cell r="FL667">
            <v>0</v>
          </cell>
          <cell r="FO667">
            <v>0</v>
          </cell>
          <cell r="FQ667">
            <v>0</v>
          </cell>
          <cell r="FR667">
            <v>0</v>
          </cell>
          <cell r="FS667">
            <v>0</v>
          </cell>
          <cell r="FT667">
            <v>0</v>
          </cell>
          <cell r="FU667">
            <v>0</v>
          </cell>
          <cell r="FV667">
            <v>0</v>
          </cell>
          <cell r="FW667">
            <v>0</v>
          </cell>
          <cell r="FX667" t="e">
            <v>#REF!</v>
          </cell>
          <cell r="FZ667">
            <v>0</v>
          </cell>
          <cell r="GB667">
            <v>0</v>
          </cell>
          <cell r="GC667">
            <v>0</v>
          </cell>
          <cell r="GD667">
            <v>0</v>
          </cell>
          <cell r="GE667">
            <v>0</v>
          </cell>
          <cell r="GF667">
            <v>0</v>
          </cell>
          <cell r="GG667" t="e">
            <v>#REF!</v>
          </cell>
          <cell r="GH667" t="e">
            <v>#REF!</v>
          </cell>
          <cell r="GI667">
            <v>0</v>
          </cell>
          <cell r="GJ667">
            <v>0</v>
          </cell>
          <cell r="GK667">
            <v>0</v>
          </cell>
          <cell r="GL667">
            <v>0</v>
          </cell>
          <cell r="GM667" t="e">
            <v>#REF!</v>
          </cell>
          <cell r="GN667">
            <v>0</v>
          </cell>
          <cell r="GO667">
            <v>0</v>
          </cell>
          <cell r="GP667">
            <v>0</v>
          </cell>
        </row>
        <row r="668">
          <cell r="Y668" t="str">
            <v>沿環従来</v>
          </cell>
          <cell r="Z668" t="str">
            <v>一般</v>
          </cell>
          <cell r="AA668" t="str">
            <v>一般</v>
          </cell>
          <cell r="AK668" t="e">
            <v>#REF!</v>
          </cell>
          <cell r="BT668">
            <v>0</v>
          </cell>
          <cell r="DZ668">
            <v>0</v>
          </cell>
          <cell r="EA668">
            <v>0</v>
          </cell>
          <cell r="EB668">
            <v>0</v>
          </cell>
          <cell r="EC668">
            <v>0</v>
          </cell>
          <cell r="ED668">
            <v>0</v>
          </cell>
          <cell r="EF668">
            <v>0</v>
          </cell>
          <cell r="EG668">
            <v>0</v>
          </cell>
          <cell r="EH668">
            <v>0</v>
          </cell>
          <cell r="EI668">
            <v>0</v>
          </cell>
          <cell r="EJ668">
            <v>0</v>
          </cell>
          <cell r="EK668" t="e">
            <v>#REF!</v>
          </cell>
          <cell r="EL668" t="e">
            <v>#REF!</v>
          </cell>
          <cell r="EM668" t="e">
            <v>#REF!</v>
          </cell>
          <cell r="EO668">
            <v>0</v>
          </cell>
          <cell r="EP668">
            <v>0</v>
          </cell>
          <cell r="EQ668">
            <v>0</v>
          </cell>
          <cell r="FA668">
            <v>0</v>
          </cell>
          <cell r="FB668">
            <v>0</v>
          </cell>
          <cell r="FD668">
            <v>0</v>
          </cell>
          <cell r="FE668">
            <v>0</v>
          </cell>
          <cell r="FF668">
            <v>0</v>
          </cell>
          <cell r="FG668">
            <v>0</v>
          </cell>
          <cell r="FH668">
            <v>0</v>
          </cell>
          <cell r="FI668">
            <v>0</v>
          </cell>
          <cell r="FJ668">
            <v>0</v>
          </cell>
          <cell r="FK668">
            <v>0</v>
          </cell>
          <cell r="FL668">
            <v>0</v>
          </cell>
          <cell r="FO668">
            <v>0</v>
          </cell>
          <cell r="FQ668">
            <v>0</v>
          </cell>
          <cell r="FR668">
            <v>0</v>
          </cell>
          <cell r="FS668">
            <v>0</v>
          </cell>
          <cell r="FT668">
            <v>0</v>
          </cell>
          <cell r="FU668">
            <v>0</v>
          </cell>
          <cell r="FV668">
            <v>0</v>
          </cell>
          <cell r="FW668">
            <v>0</v>
          </cell>
          <cell r="FX668" t="e">
            <v>#REF!</v>
          </cell>
          <cell r="FZ668">
            <v>0</v>
          </cell>
          <cell r="GB668">
            <v>0</v>
          </cell>
          <cell r="GC668">
            <v>0</v>
          </cell>
          <cell r="GD668">
            <v>0</v>
          </cell>
          <cell r="GE668">
            <v>0</v>
          </cell>
          <cell r="GF668">
            <v>0</v>
          </cell>
          <cell r="GG668" t="e">
            <v>#REF!</v>
          </cell>
          <cell r="GH668" t="e">
            <v>#REF!</v>
          </cell>
          <cell r="GI668">
            <v>0</v>
          </cell>
          <cell r="GJ668">
            <v>0</v>
          </cell>
          <cell r="GK668">
            <v>0</v>
          </cell>
          <cell r="GL668">
            <v>0</v>
          </cell>
          <cell r="GM668" t="e">
            <v>#REF!</v>
          </cell>
          <cell r="GN668">
            <v>0</v>
          </cell>
          <cell r="GO668">
            <v>0</v>
          </cell>
          <cell r="GP668">
            <v>0</v>
          </cell>
        </row>
        <row r="669">
          <cell r="Y669" t="str">
            <v>沿環従来</v>
          </cell>
          <cell r="Z669" t="str">
            <v>一般</v>
          </cell>
          <cell r="AA669" t="str">
            <v>一般</v>
          </cell>
          <cell r="AK669" t="e">
            <v>#REF!</v>
          </cell>
          <cell r="BT669">
            <v>0</v>
          </cell>
          <cell r="DZ669">
            <v>0</v>
          </cell>
          <cell r="EA669">
            <v>0</v>
          </cell>
          <cell r="EB669">
            <v>0</v>
          </cell>
          <cell r="EC669">
            <v>0</v>
          </cell>
          <cell r="ED669">
            <v>0</v>
          </cell>
          <cell r="EF669">
            <v>0</v>
          </cell>
          <cell r="EG669">
            <v>0</v>
          </cell>
          <cell r="EH669">
            <v>0</v>
          </cell>
          <cell r="EI669">
            <v>0</v>
          </cell>
          <cell r="EJ669">
            <v>0</v>
          </cell>
          <cell r="EK669" t="e">
            <v>#REF!</v>
          </cell>
          <cell r="EL669" t="e">
            <v>#REF!</v>
          </cell>
          <cell r="EM669" t="e">
            <v>#REF!</v>
          </cell>
          <cell r="EO669">
            <v>0</v>
          </cell>
          <cell r="EP669">
            <v>0</v>
          </cell>
          <cell r="EQ669">
            <v>0</v>
          </cell>
          <cell r="FA669">
            <v>0</v>
          </cell>
          <cell r="FB669">
            <v>0</v>
          </cell>
          <cell r="FD669">
            <v>0</v>
          </cell>
          <cell r="FE669">
            <v>0</v>
          </cell>
          <cell r="FF669">
            <v>0</v>
          </cell>
          <cell r="FG669">
            <v>0</v>
          </cell>
          <cell r="FH669">
            <v>0</v>
          </cell>
          <cell r="FI669">
            <v>0</v>
          </cell>
          <cell r="FJ669">
            <v>0</v>
          </cell>
          <cell r="FK669">
            <v>0</v>
          </cell>
          <cell r="FL669">
            <v>0</v>
          </cell>
          <cell r="FO669">
            <v>0</v>
          </cell>
          <cell r="FQ669">
            <v>0</v>
          </cell>
          <cell r="FR669">
            <v>0</v>
          </cell>
          <cell r="FS669">
            <v>0</v>
          </cell>
          <cell r="FT669">
            <v>0</v>
          </cell>
          <cell r="FU669">
            <v>0</v>
          </cell>
          <cell r="FV669">
            <v>0</v>
          </cell>
          <cell r="FW669">
            <v>0</v>
          </cell>
          <cell r="FX669" t="e">
            <v>#REF!</v>
          </cell>
          <cell r="FZ669">
            <v>0</v>
          </cell>
          <cell r="GB669">
            <v>0</v>
          </cell>
          <cell r="GC669">
            <v>0</v>
          </cell>
          <cell r="GD669">
            <v>0</v>
          </cell>
          <cell r="GE669">
            <v>0</v>
          </cell>
          <cell r="GF669">
            <v>0</v>
          </cell>
          <cell r="GG669" t="e">
            <v>#REF!</v>
          </cell>
          <cell r="GH669" t="e">
            <v>#REF!</v>
          </cell>
          <cell r="GI669">
            <v>0</v>
          </cell>
          <cell r="GJ669">
            <v>0</v>
          </cell>
          <cell r="GK669">
            <v>0</v>
          </cell>
          <cell r="GL669">
            <v>0</v>
          </cell>
          <cell r="GM669" t="e">
            <v>#REF!</v>
          </cell>
          <cell r="GN669">
            <v>0</v>
          </cell>
          <cell r="GO669">
            <v>0</v>
          </cell>
          <cell r="GP669">
            <v>0</v>
          </cell>
        </row>
        <row r="670">
          <cell r="Y670" t="str">
            <v>直轄高速</v>
          </cell>
          <cell r="Z670" t="str">
            <v>高規格</v>
          </cell>
          <cell r="AA670" t="str">
            <v>高規格</v>
          </cell>
          <cell r="AK670" t="e">
            <v>#REF!</v>
          </cell>
          <cell r="BI670">
            <v>2</v>
          </cell>
          <cell r="BT670">
            <v>0</v>
          </cell>
          <cell r="DZ670">
            <v>0</v>
          </cell>
          <cell r="EA670">
            <v>0</v>
          </cell>
          <cell r="EB670">
            <v>0</v>
          </cell>
          <cell r="EC670">
            <v>0</v>
          </cell>
          <cell r="ED670">
            <v>1</v>
          </cell>
          <cell r="EF670">
            <v>0</v>
          </cell>
          <cell r="EG670">
            <v>0</v>
          </cell>
          <cell r="EH670">
            <v>0</v>
          </cell>
          <cell r="EI670">
            <v>0</v>
          </cell>
          <cell r="EJ670">
            <v>0</v>
          </cell>
          <cell r="EK670" t="e">
            <v>#REF!</v>
          </cell>
          <cell r="EL670" t="e">
            <v>#REF!</v>
          </cell>
          <cell r="EM670" t="e">
            <v>#REF!</v>
          </cell>
          <cell r="EO670">
            <v>0</v>
          </cell>
          <cell r="EP670">
            <v>0</v>
          </cell>
          <cell r="EQ670">
            <v>0</v>
          </cell>
          <cell r="FA670">
            <v>0</v>
          </cell>
          <cell r="FB670">
            <v>0</v>
          </cell>
          <cell r="FD670">
            <v>0</v>
          </cell>
          <cell r="FE670">
            <v>0</v>
          </cell>
          <cell r="FF670">
            <v>0</v>
          </cell>
          <cell r="FG670">
            <v>0</v>
          </cell>
          <cell r="FH670">
            <v>0</v>
          </cell>
          <cell r="FI670">
            <v>0</v>
          </cell>
          <cell r="FJ670">
            <v>0</v>
          </cell>
          <cell r="FK670">
            <v>0</v>
          </cell>
          <cell r="FL670">
            <v>0</v>
          </cell>
          <cell r="FO670">
            <v>0</v>
          </cell>
          <cell r="FQ670">
            <v>0</v>
          </cell>
          <cell r="FR670">
            <v>0</v>
          </cell>
          <cell r="FS670">
            <v>0</v>
          </cell>
          <cell r="FT670">
            <v>0</v>
          </cell>
          <cell r="FU670">
            <v>0</v>
          </cell>
          <cell r="FV670">
            <v>0</v>
          </cell>
          <cell r="FW670">
            <v>0</v>
          </cell>
          <cell r="FX670" t="e">
            <v>#REF!</v>
          </cell>
          <cell r="FZ670">
            <v>0</v>
          </cell>
          <cell r="GB670">
            <v>1</v>
          </cell>
          <cell r="GC670">
            <v>0</v>
          </cell>
          <cell r="GD670">
            <v>0</v>
          </cell>
          <cell r="GE670">
            <v>0</v>
          </cell>
          <cell r="GF670">
            <v>0</v>
          </cell>
          <cell r="GG670" t="e">
            <v>#REF!</v>
          </cell>
          <cell r="GH670" t="e">
            <v>#REF!</v>
          </cell>
          <cell r="GI670">
            <v>0</v>
          </cell>
          <cell r="GJ670">
            <v>0</v>
          </cell>
          <cell r="GK670">
            <v>0</v>
          </cell>
          <cell r="GL670">
            <v>0</v>
          </cell>
          <cell r="GM670" t="e">
            <v>#REF!</v>
          </cell>
          <cell r="GN670">
            <v>0</v>
          </cell>
          <cell r="GO670">
            <v>0</v>
          </cell>
          <cell r="GP670">
            <v>0</v>
          </cell>
        </row>
        <row r="671">
          <cell r="Y671" t="str">
            <v>直轄高速</v>
          </cell>
          <cell r="Z671" t="str">
            <v>高規格</v>
          </cell>
          <cell r="AA671" t="str">
            <v>高規格</v>
          </cell>
          <cell r="AK671" t="e">
            <v>#REF!</v>
          </cell>
          <cell r="BI671">
            <v>2</v>
          </cell>
          <cell r="BT671">
            <v>0</v>
          </cell>
          <cell r="DZ671">
            <v>0</v>
          </cell>
          <cell r="EA671">
            <v>0</v>
          </cell>
          <cell r="EB671">
            <v>0</v>
          </cell>
          <cell r="EC671">
            <v>0</v>
          </cell>
          <cell r="ED671">
            <v>1</v>
          </cell>
          <cell r="EF671">
            <v>0</v>
          </cell>
          <cell r="EG671">
            <v>0</v>
          </cell>
          <cell r="EH671">
            <v>0</v>
          </cell>
          <cell r="EI671">
            <v>0</v>
          </cell>
          <cell r="EJ671">
            <v>0</v>
          </cell>
          <cell r="EK671" t="e">
            <v>#REF!</v>
          </cell>
          <cell r="EL671" t="e">
            <v>#REF!</v>
          </cell>
          <cell r="EM671" t="e">
            <v>#REF!</v>
          </cell>
          <cell r="EO671">
            <v>0</v>
          </cell>
          <cell r="EP671">
            <v>0</v>
          </cell>
          <cell r="EQ671">
            <v>0</v>
          </cell>
          <cell r="FA671">
            <v>0</v>
          </cell>
          <cell r="FB671">
            <v>0</v>
          </cell>
          <cell r="FD671">
            <v>0</v>
          </cell>
          <cell r="FE671">
            <v>0</v>
          </cell>
          <cell r="FF671">
            <v>0</v>
          </cell>
          <cell r="FG671">
            <v>0</v>
          </cell>
          <cell r="FH671">
            <v>0</v>
          </cell>
          <cell r="FI671">
            <v>0</v>
          </cell>
          <cell r="FJ671">
            <v>0</v>
          </cell>
          <cell r="FK671">
            <v>0</v>
          </cell>
          <cell r="FL671">
            <v>0</v>
          </cell>
          <cell r="FO671">
            <v>0</v>
          </cell>
          <cell r="FQ671">
            <v>0</v>
          </cell>
          <cell r="FR671">
            <v>0</v>
          </cell>
          <cell r="FS671">
            <v>0</v>
          </cell>
          <cell r="FT671">
            <v>0</v>
          </cell>
          <cell r="FU671">
            <v>0</v>
          </cell>
          <cell r="FV671">
            <v>0</v>
          </cell>
          <cell r="FW671">
            <v>0</v>
          </cell>
          <cell r="FX671" t="e">
            <v>#REF!</v>
          </cell>
          <cell r="FZ671">
            <v>0</v>
          </cell>
          <cell r="GB671">
            <v>1</v>
          </cell>
          <cell r="GC671">
            <v>0</v>
          </cell>
          <cell r="GD671">
            <v>0</v>
          </cell>
          <cell r="GE671">
            <v>0</v>
          </cell>
          <cell r="GF671">
            <v>0</v>
          </cell>
          <cell r="GG671" t="e">
            <v>#REF!</v>
          </cell>
          <cell r="GH671" t="e">
            <v>#REF!</v>
          </cell>
          <cell r="GI671">
            <v>0</v>
          </cell>
          <cell r="GJ671">
            <v>0</v>
          </cell>
          <cell r="GK671">
            <v>0</v>
          </cell>
          <cell r="GL671">
            <v>0</v>
          </cell>
          <cell r="GM671" t="e">
            <v>#REF!</v>
          </cell>
          <cell r="GN671">
            <v>0</v>
          </cell>
          <cell r="GO671">
            <v>0</v>
          </cell>
          <cell r="GP671">
            <v>0</v>
          </cell>
        </row>
        <row r="672">
          <cell r="Y672" t="str">
            <v>A'</v>
          </cell>
          <cell r="Z672" t="str">
            <v>高規格</v>
          </cell>
          <cell r="AA672" t="str">
            <v>高規格</v>
          </cell>
          <cell r="AK672" t="e">
            <v>#REF!</v>
          </cell>
          <cell r="BI672">
            <v>2</v>
          </cell>
          <cell r="BT672">
            <v>0</v>
          </cell>
          <cell r="DZ672">
            <v>0</v>
          </cell>
          <cell r="EA672">
            <v>0</v>
          </cell>
          <cell r="EB672">
            <v>0</v>
          </cell>
          <cell r="EC672">
            <v>0</v>
          </cell>
          <cell r="ED672">
            <v>1</v>
          </cell>
          <cell r="EF672">
            <v>0</v>
          </cell>
          <cell r="EG672">
            <v>1</v>
          </cell>
          <cell r="EH672">
            <v>0</v>
          </cell>
          <cell r="EI672">
            <v>1</v>
          </cell>
          <cell r="EJ672">
            <v>0</v>
          </cell>
          <cell r="EK672" t="e">
            <v>#REF!</v>
          </cell>
          <cell r="EL672" t="e">
            <v>#REF!</v>
          </cell>
          <cell r="EM672" t="e">
            <v>#REF!</v>
          </cell>
          <cell r="EO672">
            <v>0</v>
          </cell>
          <cell r="EP672">
            <v>0</v>
          </cell>
          <cell r="EQ672">
            <v>0</v>
          </cell>
          <cell r="FA672">
            <v>0</v>
          </cell>
          <cell r="FB672">
            <v>0</v>
          </cell>
          <cell r="FD672">
            <v>0</v>
          </cell>
          <cell r="FE672">
            <v>1</v>
          </cell>
          <cell r="FF672">
            <v>0</v>
          </cell>
          <cell r="FG672">
            <v>0</v>
          </cell>
          <cell r="FH672">
            <v>0</v>
          </cell>
          <cell r="FI672">
            <v>0</v>
          </cell>
          <cell r="FJ672">
            <v>0</v>
          </cell>
          <cell r="FK672">
            <v>0</v>
          </cell>
          <cell r="FL672">
            <v>0</v>
          </cell>
          <cell r="FO672">
            <v>0</v>
          </cell>
          <cell r="FQ672">
            <v>0</v>
          </cell>
          <cell r="FR672">
            <v>0</v>
          </cell>
          <cell r="FS672">
            <v>0</v>
          </cell>
          <cell r="FT672">
            <v>0</v>
          </cell>
          <cell r="FU672">
            <v>0</v>
          </cell>
          <cell r="FV672">
            <v>0</v>
          </cell>
          <cell r="FW672">
            <v>1</v>
          </cell>
          <cell r="FX672" t="e">
            <v>#REF!</v>
          </cell>
          <cell r="FZ672">
            <v>0</v>
          </cell>
          <cell r="GB672">
            <v>1</v>
          </cell>
          <cell r="GC672">
            <v>0</v>
          </cell>
          <cell r="GD672">
            <v>0</v>
          </cell>
          <cell r="GE672">
            <v>0</v>
          </cell>
          <cell r="GF672">
            <v>0</v>
          </cell>
          <cell r="GG672" t="e">
            <v>#REF!</v>
          </cell>
          <cell r="GH672" t="e">
            <v>#REF!</v>
          </cell>
          <cell r="GI672">
            <v>0</v>
          </cell>
          <cell r="GJ672">
            <v>0</v>
          </cell>
          <cell r="GK672">
            <v>0</v>
          </cell>
          <cell r="GL672">
            <v>0</v>
          </cell>
          <cell r="GM672" t="e">
            <v>#REF!</v>
          </cell>
          <cell r="GN672">
            <v>0</v>
          </cell>
          <cell r="GO672">
            <v>0</v>
          </cell>
          <cell r="GP672">
            <v>0</v>
          </cell>
        </row>
        <row r="673">
          <cell r="Y673" t="str">
            <v>B</v>
          </cell>
          <cell r="Z673" t="str">
            <v>高規格</v>
          </cell>
          <cell r="AA673" t="str">
            <v>高規格</v>
          </cell>
          <cell r="AK673" t="e">
            <v>#REF!</v>
          </cell>
          <cell r="AL673" t="str">
            <v>京奈和</v>
          </cell>
          <cell r="BI673">
            <v>2</v>
          </cell>
          <cell r="BT673">
            <v>0</v>
          </cell>
          <cell r="DZ673">
            <v>0</v>
          </cell>
          <cell r="EA673">
            <v>0</v>
          </cell>
          <cell r="EB673">
            <v>0</v>
          </cell>
          <cell r="EC673">
            <v>0</v>
          </cell>
          <cell r="ED673">
            <v>1</v>
          </cell>
          <cell r="EF673">
            <v>0</v>
          </cell>
          <cell r="EG673">
            <v>1</v>
          </cell>
          <cell r="EH673">
            <v>0</v>
          </cell>
          <cell r="EI673">
            <v>1</v>
          </cell>
          <cell r="EJ673">
            <v>0</v>
          </cell>
          <cell r="EK673" t="e">
            <v>#REF!</v>
          </cell>
          <cell r="EL673" t="e">
            <v>#REF!</v>
          </cell>
          <cell r="EM673" t="e">
            <v>#REF!</v>
          </cell>
          <cell r="EO673">
            <v>0</v>
          </cell>
          <cell r="EP673">
            <v>0</v>
          </cell>
          <cell r="EQ673">
            <v>0</v>
          </cell>
          <cell r="FA673">
            <v>0</v>
          </cell>
          <cell r="FB673">
            <v>0</v>
          </cell>
          <cell r="FD673">
            <v>0</v>
          </cell>
          <cell r="FE673">
            <v>1</v>
          </cell>
          <cell r="FF673">
            <v>0</v>
          </cell>
          <cell r="FG673">
            <v>0</v>
          </cell>
          <cell r="FH673">
            <v>0</v>
          </cell>
          <cell r="FI673">
            <v>0</v>
          </cell>
          <cell r="FJ673">
            <v>0</v>
          </cell>
          <cell r="FK673">
            <v>0</v>
          </cell>
          <cell r="FL673">
            <v>0</v>
          </cell>
          <cell r="FO673">
            <v>0</v>
          </cell>
          <cell r="FQ673">
            <v>0</v>
          </cell>
          <cell r="FR673">
            <v>0</v>
          </cell>
          <cell r="FS673">
            <v>0</v>
          </cell>
          <cell r="FT673">
            <v>0</v>
          </cell>
          <cell r="FU673">
            <v>0</v>
          </cell>
          <cell r="FV673">
            <v>0</v>
          </cell>
          <cell r="FW673">
            <v>0</v>
          </cell>
          <cell r="FX673" t="e">
            <v>#REF!</v>
          </cell>
          <cell r="FZ673">
            <v>0</v>
          </cell>
          <cell r="GB673">
            <v>1</v>
          </cell>
          <cell r="GC673">
            <v>0</v>
          </cell>
          <cell r="GD673">
            <v>0</v>
          </cell>
          <cell r="GE673">
            <v>0</v>
          </cell>
          <cell r="GF673">
            <v>0</v>
          </cell>
          <cell r="GG673" t="e">
            <v>#REF!</v>
          </cell>
          <cell r="GH673" t="e">
            <v>#REF!</v>
          </cell>
          <cell r="GI673">
            <v>0</v>
          </cell>
          <cell r="GJ673">
            <v>0</v>
          </cell>
          <cell r="GK673">
            <v>0</v>
          </cell>
          <cell r="GL673">
            <v>0</v>
          </cell>
          <cell r="GM673" t="e">
            <v>#REF!</v>
          </cell>
          <cell r="GN673">
            <v>0</v>
          </cell>
          <cell r="GO673">
            <v>0</v>
          </cell>
          <cell r="GP673">
            <v>0</v>
          </cell>
        </row>
        <row r="674">
          <cell r="Y674" t="str">
            <v>B</v>
          </cell>
          <cell r="Z674" t="str">
            <v>高規格</v>
          </cell>
          <cell r="AA674" t="str">
            <v>高規格</v>
          </cell>
          <cell r="AK674" t="e">
            <v>#REF!</v>
          </cell>
          <cell r="AL674" t="str">
            <v>京奈和</v>
          </cell>
          <cell r="BI674">
            <v>2</v>
          </cell>
          <cell r="BT674">
            <v>0</v>
          </cell>
          <cell r="DZ674">
            <v>0</v>
          </cell>
          <cell r="EA674">
            <v>0</v>
          </cell>
          <cell r="EB674">
            <v>0</v>
          </cell>
          <cell r="EC674">
            <v>0</v>
          </cell>
          <cell r="ED674">
            <v>1</v>
          </cell>
          <cell r="EF674">
            <v>0</v>
          </cell>
          <cell r="EG674">
            <v>1</v>
          </cell>
          <cell r="EH674">
            <v>0</v>
          </cell>
          <cell r="EI674">
            <v>0</v>
          </cell>
          <cell r="EJ674">
            <v>0</v>
          </cell>
          <cell r="EK674" t="e">
            <v>#REF!</v>
          </cell>
          <cell r="EL674" t="e">
            <v>#REF!</v>
          </cell>
          <cell r="EM674" t="e">
            <v>#REF!</v>
          </cell>
          <cell r="EO674">
            <v>0</v>
          </cell>
          <cell r="EP674">
            <v>1</v>
          </cell>
          <cell r="EQ674">
            <v>0</v>
          </cell>
          <cell r="FA674">
            <v>0</v>
          </cell>
          <cell r="FB674">
            <v>0</v>
          </cell>
          <cell r="FD674">
            <v>0</v>
          </cell>
          <cell r="FE674">
            <v>1</v>
          </cell>
          <cell r="FF674">
            <v>0</v>
          </cell>
          <cell r="FG674">
            <v>0</v>
          </cell>
          <cell r="FH674">
            <v>0</v>
          </cell>
          <cell r="FI674">
            <v>0</v>
          </cell>
          <cell r="FJ674">
            <v>0</v>
          </cell>
          <cell r="FK674">
            <v>0</v>
          </cell>
          <cell r="FL674">
            <v>0</v>
          </cell>
          <cell r="FO674">
            <v>0</v>
          </cell>
          <cell r="FQ674">
            <v>0</v>
          </cell>
          <cell r="FR674">
            <v>0</v>
          </cell>
          <cell r="FS674">
            <v>0</v>
          </cell>
          <cell r="FT674">
            <v>0</v>
          </cell>
          <cell r="FU674">
            <v>0</v>
          </cell>
          <cell r="FV674">
            <v>0</v>
          </cell>
          <cell r="FW674">
            <v>0</v>
          </cell>
          <cell r="FX674" t="e">
            <v>#REF!</v>
          </cell>
          <cell r="FZ674">
            <v>0</v>
          </cell>
          <cell r="GB674">
            <v>1</v>
          </cell>
          <cell r="GC674">
            <v>0</v>
          </cell>
          <cell r="GD674">
            <v>0</v>
          </cell>
          <cell r="GE674">
            <v>0</v>
          </cell>
          <cell r="GF674">
            <v>0</v>
          </cell>
          <cell r="GG674" t="e">
            <v>#REF!</v>
          </cell>
          <cell r="GH674" t="e">
            <v>#REF!</v>
          </cell>
          <cell r="GI674">
            <v>0</v>
          </cell>
          <cell r="GJ674">
            <v>0</v>
          </cell>
          <cell r="GK674">
            <v>0</v>
          </cell>
          <cell r="GL674">
            <v>0</v>
          </cell>
          <cell r="GM674" t="e">
            <v>#REF!</v>
          </cell>
          <cell r="GN674">
            <v>0</v>
          </cell>
          <cell r="GO674">
            <v>0</v>
          </cell>
          <cell r="GP674">
            <v>0</v>
          </cell>
        </row>
        <row r="675">
          <cell r="Y675" t="str">
            <v>B</v>
          </cell>
          <cell r="Z675" t="str">
            <v>高規格</v>
          </cell>
          <cell r="AA675" t="str">
            <v>高規格</v>
          </cell>
          <cell r="AK675" t="e">
            <v>#REF!</v>
          </cell>
          <cell r="AL675" t="str">
            <v>京奈和</v>
          </cell>
          <cell r="BI675">
            <v>2</v>
          </cell>
          <cell r="BT675">
            <v>0</v>
          </cell>
          <cell r="DZ675">
            <v>0</v>
          </cell>
          <cell r="EA675">
            <v>0</v>
          </cell>
          <cell r="EB675">
            <v>0</v>
          </cell>
          <cell r="EC675">
            <v>0</v>
          </cell>
          <cell r="ED675">
            <v>1</v>
          </cell>
          <cell r="EF675">
            <v>0</v>
          </cell>
          <cell r="EG675">
            <v>1</v>
          </cell>
          <cell r="EH675">
            <v>0</v>
          </cell>
          <cell r="EI675">
            <v>0</v>
          </cell>
          <cell r="EJ675">
            <v>0</v>
          </cell>
          <cell r="EK675" t="e">
            <v>#REF!</v>
          </cell>
          <cell r="EL675" t="e">
            <v>#REF!</v>
          </cell>
          <cell r="EM675" t="e">
            <v>#REF!</v>
          </cell>
          <cell r="EO675">
            <v>0</v>
          </cell>
          <cell r="EP675">
            <v>1</v>
          </cell>
          <cell r="EQ675">
            <v>0</v>
          </cell>
          <cell r="FA675">
            <v>0</v>
          </cell>
          <cell r="FB675">
            <v>0</v>
          </cell>
          <cell r="FD675">
            <v>0</v>
          </cell>
          <cell r="FE675">
            <v>1</v>
          </cell>
          <cell r="FF675">
            <v>0</v>
          </cell>
          <cell r="FG675">
            <v>0</v>
          </cell>
          <cell r="FH675">
            <v>0</v>
          </cell>
          <cell r="FI675">
            <v>0</v>
          </cell>
          <cell r="FJ675">
            <v>0</v>
          </cell>
          <cell r="FK675">
            <v>0</v>
          </cell>
          <cell r="FL675">
            <v>0</v>
          </cell>
          <cell r="FO675">
            <v>0</v>
          </cell>
          <cell r="FQ675">
            <v>0</v>
          </cell>
          <cell r="FR675">
            <v>0</v>
          </cell>
          <cell r="FS675">
            <v>0</v>
          </cell>
          <cell r="FT675">
            <v>0</v>
          </cell>
          <cell r="FU675">
            <v>0</v>
          </cell>
          <cell r="FV675">
            <v>0</v>
          </cell>
          <cell r="FW675">
            <v>0</v>
          </cell>
          <cell r="FX675" t="e">
            <v>#REF!</v>
          </cell>
          <cell r="FZ675">
            <v>0</v>
          </cell>
          <cell r="GB675">
            <v>1</v>
          </cell>
          <cell r="GC675">
            <v>0</v>
          </cell>
          <cell r="GD675">
            <v>0</v>
          </cell>
          <cell r="GE675">
            <v>0</v>
          </cell>
          <cell r="GF675">
            <v>0</v>
          </cell>
          <cell r="GG675" t="e">
            <v>#REF!</v>
          </cell>
          <cell r="GH675" t="e">
            <v>#REF!</v>
          </cell>
          <cell r="GI675">
            <v>0</v>
          </cell>
          <cell r="GJ675">
            <v>0</v>
          </cell>
          <cell r="GK675">
            <v>0</v>
          </cell>
          <cell r="GL675">
            <v>0</v>
          </cell>
          <cell r="GM675" t="e">
            <v>#REF!</v>
          </cell>
          <cell r="GN675">
            <v>0</v>
          </cell>
          <cell r="GO675">
            <v>0</v>
          </cell>
          <cell r="GP675">
            <v>0</v>
          </cell>
        </row>
        <row r="676">
          <cell r="Y676" t="str">
            <v>地二</v>
          </cell>
          <cell r="Z676" t="str">
            <v>地高</v>
          </cell>
          <cell r="AA676" t="str">
            <v>地高</v>
          </cell>
          <cell r="AK676" t="e">
            <v>#REF!</v>
          </cell>
          <cell r="BI676">
            <v>2</v>
          </cell>
          <cell r="BT676">
            <v>0.25</v>
          </cell>
          <cell r="DZ676">
            <v>1</v>
          </cell>
          <cell r="EA676">
            <v>0</v>
          </cell>
          <cell r="EB676">
            <v>1</v>
          </cell>
          <cell r="EC676">
            <v>1</v>
          </cell>
          <cell r="ED676">
            <v>1</v>
          </cell>
          <cell r="EF676">
            <v>0</v>
          </cell>
          <cell r="EG676">
            <v>1</v>
          </cell>
          <cell r="EH676">
            <v>1</v>
          </cell>
          <cell r="EI676">
            <v>0</v>
          </cell>
          <cell r="EJ676">
            <v>0</v>
          </cell>
          <cell r="EK676" t="e">
            <v>#REF!</v>
          </cell>
          <cell r="EL676" t="e">
            <v>#REF!</v>
          </cell>
          <cell r="EM676" t="e">
            <v>#REF!</v>
          </cell>
          <cell r="EO676">
            <v>0</v>
          </cell>
          <cell r="EP676">
            <v>1</v>
          </cell>
          <cell r="EQ676">
            <v>0</v>
          </cell>
          <cell r="FA676">
            <v>1</v>
          </cell>
          <cell r="FB676">
            <v>0</v>
          </cell>
          <cell r="FD676">
            <v>0</v>
          </cell>
          <cell r="FE676">
            <v>0</v>
          </cell>
          <cell r="FF676">
            <v>0</v>
          </cell>
          <cell r="FG676">
            <v>0</v>
          </cell>
          <cell r="FH676">
            <v>2</v>
          </cell>
          <cell r="FI676">
            <v>0</v>
          </cell>
          <cell r="FJ676">
            <v>0</v>
          </cell>
          <cell r="FK676">
            <v>0</v>
          </cell>
          <cell r="FL676">
            <v>0</v>
          </cell>
          <cell r="FO676">
            <v>0</v>
          </cell>
          <cell r="FQ676">
            <v>0</v>
          </cell>
          <cell r="FR676">
            <v>0</v>
          </cell>
          <cell r="FS676">
            <v>0</v>
          </cell>
          <cell r="FT676">
            <v>0</v>
          </cell>
          <cell r="FU676">
            <v>0</v>
          </cell>
          <cell r="FV676">
            <v>0</v>
          </cell>
          <cell r="FW676">
            <v>0</v>
          </cell>
          <cell r="FX676" t="e">
            <v>#REF!</v>
          </cell>
          <cell r="FZ676">
            <v>0</v>
          </cell>
          <cell r="GB676">
            <v>1</v>
          </cell>
          <cell r="GC676">
            <v>0</v>
          </cell>
          <cell r="GD676">
            <v>1</v>
          </cell>
          <cell r="GE676">
            <v>1</v>
          </cell>
          <cell r="GF676">
            <v>1</v>
          </cell>
          <cell r="GG676" t="e">
            <v>#REF!</v>
          </cell>
          <cell r="GH676" t="e">
            <v>#REF!</v>
          </cell>
          <cell r="GI676">
            <v>0</v>
          </cell>
          <cell r="GJ676">
            <v>0</v>
          </cell>
          <cell r="GK676">
            <v>0</v>
          </cell>
          <cell r="GL676">
            <v>0</v>
          </cell>
          <cell r="GM676" t="e">
            <v>#REF!</v>
          </cell>
          <cell r="GN676">
            <v>0</v>
          </cell>
          <cell r="GO676">
            <v>0</v>
          </cell>
          <cell r="GP676">
            <v>0</v>
          </cell>
        </row>
        <row r="677">
          <cell r="Y677" t="str">
            <v>地二</v>
          </cell>
          <cell r="Z677" t="str">
            <v>地高</v>
          </cell>
          <cell r="AA677" t="str">
            <v>地高</v>
          </cell>
          <cell r="AK677" t="e">
            <v>#REF!</v>
          </cell>
          <cell r="BI677">
            <v>2</v>
          </cell>
          <cell r="BT677">
            <v>0</v>
          </cell>
          <cell r="DZ677">
            <v>1</v>
          </cell>
          <cell r="EA677">
            <v>1</v>
          </cell>
          <cell r="EB677">
            <v>1</v>
          </cell>
          <cell r="EC677">
            <v>1</v>
          </cell>
          <cell r="ED677">
            <v>1</v>
          </cell>
          <cell r="EF677">
            <v>0</v>
          </cell>
          <cell r="EG677">
            <v>1</v>
          </cell>
          <cell r="EH677">
            <v>0</v>
          </cell>
          <cell r="EI677">
            <v>0</v>
          </cell>
          <cell r="EJ677">
            <v>0</v>
          </cell>
          <cell r="EK677" t="e">
            <v>#REF!</v>
          </cell>
          <cell r="EL677" t="e">
            <v>#REF!</v>
          </cell>
          <cell r="EM677" t="e">
            <v>#REF!</v>
          </cell>
          <cell r="EO677">
            <v>0</v>
          </cell>
          <cell r="EP677">
            <v>1</v>
          </cell>
          <cell r="EQ677">
            <v>0</v>
          </cell>
          <cell r="FA677">
            <v>1</v>
          </cell>
          <cell r="FB677">
            <v>0</v>
          </cell>
          <cell r="FD677">
            <v>0</v>
          </cell>
          <cell r="FE677">
            <v>0</v>
          </cell>
          <cell r="FF677">
            <v>1</v>
          </cell>
          <cell r="FG677">
            <v>0</v>
          </cell>
          <cell r="FH677">
            <v>2</v>
          </cell>
          <cell r="FI677">
            <v>1</v>
          </cell>
          <cell r="FJ677">
            <v>0</v>
          </cell>
          <cell r="FK677">
            <v>0</v>
          </cell>
          <cell r="FL677">
            <v>0</v>
          </cell>
          <cell r="FO677">
            <v>0</v>
          </cell>
          <cell r="FQ677">
            <v>1</v>
          </cell>
          <cell r="FR677">
            <v>1</v>
          </cell>
          <cell r="FS677">
            <v>0</v>
          </cell>
          <cell r="FT677">
            <v>0</v>
          </cell>
          <cell r="FU677">
            <v>0</v>
          </cell>
          <cell r="FV677">
            <v>1</v>
          </cell>
          <cell r="FW677">
            <v>0</v>
          </cell>
          <cell r="FX677" t="e">
            <v>#REF!</v>
          </cell>
          <cell r="FZ677">
            <v>0</v>
          </cell>
          <cell r="GB677">
            <v>0</v>
          </cell>
          <cell r="GC677">
            <v>0</v>
          </cell>
          <cell r="GD677">
            <v>0</v>
          </cell>
          <cell r="GE677">
            <v>0</v>
          </cell>
          <cell r="GF677">
            <v>0</v>
          </cell>
          <cell r="GG677" t="e">
            <v>#REF!</v>
          </cell>
          <cell r="GH677" t="e">
            <v>#REF!</v>
          </cell>
          <cell r="GI677">
            <v>0</v>
          </cell>
          <cell r="GJ677">
            <v>0</v>
          </cell>
          <cell r="GK677">
            <v>0</v>
          </cell>
          <cell r="GL677">
            <v>0</v>
          </cell>
          <cell r="GM677" t="e">
            <v>#REF!</v>
          </cell>
          <cell r="GN677">
            <v>0</v>
          </cell>
          <cell r="GO677">
            <v>0</v>
          </cell>
          <cell r="GP677">
            <v>0</v>
          </cell>
        </row>
        <row r="678">
          <cell r="Y678" t="str">
            <v>A'</v>
          </cell>
          <cell r="Z678" t="str">
            <v>高規格</v>
          </cell>
          <cell r="AA678" t="str">
            <v>一般</v>
          </cell>
          <cell r="AK678" t="e">
            <v>#REF!</v>
          </cell>
          <cell r="BI678">
            <v>2</v>
          </cell>
          <cell r="BT678">
            <v>0.28000000000000003</v>
          </cell>
          <cell r="DZ678">
            <v>0</v>
          </cell>
          <cell r="EA678">
            <v>0</v>
          </cell>
          <cell r="EB678">
            <v>0</v>
          </cell>
          <cell r="EC678">
            <v>0</v>
          </cell>
          <cell r="ED678">
            <v>0</v>
          </cell>
          <cell r="EF678">
            <v>0</v>
          </cell>
          <cell r="EG678">
            <v>0</v>
          </cell>
          <cell r="EH678">
            <v>0</v>
          </cell>
          <cell r="EI678">
            <v>0</v>
          </cell>
          <cell r="EJ678">
            <v>0</v>
          </cell>
          <cell r="EK678" t="e">
            <v>#REF!</v>
          </cell>
          <cell r="EL678" t="e">
            <v>#REF!</v>
          </cell>
          <cell r="EM678" t="e">
            <v>#REF!</v>
          </cell>
          <cell r="EO678">
            <v>0</v>
          </cell>
          <cell r="EP678">
            <v>1</v>
          </cell>
          <cell r="EQ678">
            <v>0</v>
          </cell>
          <cell r="FA678">
            <v>0</v>
          </cell>
          <cell r="FB678">
            <v>0</v>
          </cell>
          <cell r="FD678">
            <v>0</v>
          </cell>
          <cell r="FE678">
            <v>1</v>
          </cell>
          <cell r="FF678">
            <v>0</v>
          </cell>
          <cell r="FG678">
            <v>0</v>
          </cell>
          <cell r="FH678">
            <v>0</v>
          </cell>
          <cell r="FI678">
            <v>0</v>
          </cell>
          <cell r="FJ678">
            <v>0</v>
          </cell>
          <cell r="FK678">
            <v>0</v>
          </cell>
          <cell r="FL678">
            <v>0</v>
          </cell>
          <cell r="FO678">
            <v>0</v>
          </cell>
          <cell r="FQ678">
            <v>0</v>
          </cell>
          <cell r="FR678">
            <v>0</v>
          </cell>
          <cell r="FS678">
            <v>0</v>
          </cell>
          <cell r="FT678">
            <v>0</v>
          </cell>
          <cell r="FU678">
            <v>0</v>
          </cell>
          <cell r="FV678">
            <v>0</v>
          </cell>
          <cell r="FW678">
            <v>1</v>
          </cell>
          <cell r="FX678" t="e">
            <v>#REF!</v>
          </cell>
          <cell r="FZ678">
            <v>0</v>
          </cell>
          <cell r="GB678">
            <v>1</v>
          </cell>
          <cell r="GC678">
            <v>0</v>
          </cell>
          <cell r="GD678">
            <v>0</v>
          </cell>
          <cell r="GE678">
            <v>0</v>
          </cell>
          <cell r="GF678">
            <v>1</v>
          </cell>
          <cell r="GG678" t="e">
            <v>#REF!</v>
          </cell>
          <cell r="GH678" t="e">
            <v>#REF!</v>
          </cell>
          <cell r="GI678">
            <v>0</v>
          </cell>
          <cell r="GJ678">
            <v>0</v>
          </cell>
          <cell r="GK678">
            <v>0</v>
          </cell>
          <cell r="GL678">
            <v>0</v>
          </cell>
          <cell r="GM678" t="e">
            <v>#REF!</v>
          </cell>
          <cell r="GN678">
            <v>0</v>
          </cell>
          <cell r="GO678">
            <v>0</v>
          </cell>
          <cell r="GP678">
            <v>0</v>
          </cell>
        </row>
        <row r="679">
          <cell r="Y679" t="str">
            <v>A'</v>
          </cell>
          <cell r="Z679" t="str">
            <v>高規格</v>
          </cell>
          <cell r="AA679" t="str">
            <v>一般</v>
          </cell>
          <cell r="AK679" t="e">
            <v>#REF!</v>
          </cell>
          <cell r="BI679">
            <v>2</v>
          </cell>
          <cell r="BT679">
            <v>0.25</v>
          </cell>
          <cell r="DZ679">
            <v>0</v>
          </cell>
          <cell r="EA679">
            <v>0</v>
          </cell>
          <cell r="EB679">
            <v>0</v>
          </cell>
          <cell r="EC679">
            <v>0</v>
          </cell>
          <cell r="ED679">
            <v>0</v>
          </cell>
          <cell r="EF679">
            <v>0</v>
          </cell>
          <cell r="EG679">
            <v>0</v>
          </cell>
          <cell r="EH679">
            <v>0</v>
          </cell>
          <cell r="EI679">
            <v>0</v>
          </cell>
          <cell r="EJ679">
            <v>0</v>
          </cell>
          <cell r="EK679" t="e">
            <v>#REF!</v>
          </cell>
          <cell r="EL679" t="e">
            <v>#REF!</v>
          </cell>
          <cell r="EM679" t="e">
            <v>#REF!</v>
          </cell>
          <cell r="EO679">
            <v>0</v>
          </cell>
          <cell r="EP679">
            <v>1</v>
          </cell>
          <cell r="EQ679">
            <v>0</v>
          </cell>
          <cell r="FA679">
            <v>0</v>
          </cell>
          <cell r="FB679">
            <v>0</v>
          </cell>
          <cell r="FD679">
            <v>0</v>
          </cell>
          <cell r="FE679">
            <v>1</v>
          </cell>
          <cell r="FF679">
            <v>0</v>
          </cell>
          <cell r="FG679">
            <v>0</v>
          </cell>
          <cell r="FH679">
            <v>0</v>
          </cell>
          <cell r="FI679">
            <v>0</v>
          </cell>
          <cell r="FJ679">
            <v>0</v>
          </cell>
          <cell r="FK679">
            <v>0</v>
          </cell>
          <cell r="FL679">
            <v>0</v>
          </cell>
          <cell r="FO679">
            <v>0</v>
          </cell>
          <cell r="FQ679">
            <v>0</v>
          </cell>
          <cell r="FR679">
            <v>0</v>
          </cell>
          <cell r="FS679">
            <v>0</v>
          </cell>
          <cell r="FT679">
            <v>0</v>
          </cell>
          <cell r="FU679">
            <v>0</v>
          </cell>
          <cell r="FV679">
            <v>0</v>
          </cell>
          <cell r="FW679">
            <v>1</v>
          </cell>
          <cell r="FX679" t="e">
            <v>#REF!</v>
          </cell>
          <cell r="FZ679">
            <v>0</v>
          </cell>
          <cell r="GB679">
            <v>1</v>
          </cell>
          <cell r="GC679">
            <v>0</v>
          </cell>
          <cell r="GD679">
            <v>0</v>
          </cell>
          <cell r="GE679">
            <v>1</v>
          </cell>
          <cell r="GF679">
            <v>1</v>
          </cell>
          <cell r="GG679" t="e">
            <v>#REF!</v>
          </cell>
          <cell r="GH679" t="e">
            <v>#REF!</v>
          </cell>
          <cell r="GI679">
            <v>0</v>
          </cell>
          <cell r="GJ679">
            <v>0</v>
          </cell>
          <cell r="GK679">
            <v>0</v>
          </cell>
          <cell r="GL679">
            <v>0</v>
          </cell>
          <cell r="GM679" t="e">
            <v>#REF!</v>
          </cell>
          <cell r="GN679">
            <v>0</v>
          </cell>
          <cell r="GO679">
            <v>0</v>
          </cell>
          <cell r="GP679">
            <v>0</v>
          </cell>
        </row>
        <row r="680">
          <cell r="Y680" t="str">
            <v>二次</v>
          </cell>
          <cell r="Z680" t="str">
            <v>一般</v>
          </cell>
          <cell r="AA680" t="str">
            <v>一般</v>
          </cell>
          <cell r="AK680" t="e">
            <v>#REF!</v>
          </cell>
          <cell r="BI680">
            <v>2</v>
          </cell>
          <cell r="BT680">
            <v>0</v>
          </cell>
          <cell r="DZ680">
            <v>1</v>
          </cell>
          <cell r="EA680">
            <v>0</v>
          </cell>
          <cell r="EB680">
            <v>1</v>
          </cell>
          <cell r="EC680">
            <v>0</v>
          </cell>
          <cell r="ED680">
            <v>0</v>
          </cell>
          <cell r="EF680">
            <v>0</v>
          </cell>
          <cell r="EG680">
            <v>1</v>
          </cell>
          <cell r="EH680">
            <v>0</v>
          </cell>
          <cell r="EI680">
            <v>0</v>
          </cell>
          <cell r="EJ680">
            <v>0</v>
          </cell>
          <cell r="EK680" t="e">
            <v>#REF!</v>
          </cell>
          <cell r="EL680" t="e">
            <v>#REF!</v>
          </cell>
          <cell r="EM680" t="e">
            <v>#REF!</v>
          </cell>
          <cell r="EO680">
            <v>0</v>
          </cell>
          <cell r="EP680">
            <v>0</v>
          </cell>
          <cell r="EQ680">
            <v>0</v>
          </cell>
          <cell r="FA680">
            <v>1</v>
          </cell>
          <cell r="FB680">
            <v>0</v>
          </cell>
          <cell r="FD680">
            <v>0</v>
          </cell>
          <cell r="FE680">
            <v>0</v>
          </cell>
          <cell r="FF680">
            <v>0</v>
          </cell>
          <cell r="FG680">
            <v>0</v>
          </cell>
          <cell r="FH680">
            <v>1</v>
          </cell>
          <cell r="FI680">
            <v>0</v>
          </cell>
          <cell r="FJ680">
            <v>1</v>
          </cell>
          <cell r="FK680">
            <v>0</v>
          </cell>
          <cell r="FL680">
            <v>0</v>
          </cell>
          <cell r="FO680">
            <v>0</v>
          </cell>
          <cell r="FQ680">
            <v>0</v>
          </cell>
          <cell r="FR680">
            <v>0</v>
          </cell>
          <cell r="FS680">
            <v>0</v>
          </cell>
          <cell r="FT680">
            <v>0</v>
          </cell>
          <cell r="FU680">
            <v>0</v>
          </cell>
          <cell r="FV680">
            <v>0</v>
          </cell>
          <cell r="FW680">
            <v>1</v>
          </cell>
          <cell r="FX680" t="e">
            <v>#REF!</v>
          </cell>
          <cell r="FZ680">
            <v>0</v>
          </cell>
          <cell r="GB680">
            <v>0</v>
          </cell>
          <cell r="GC680">
            <v>0</v>
          </cell>
          <cell r="GD680">
            <v>0</v>
          </cell>
          <cell r="GE680">
            <v>0</v>
          </cell>
          <cell r="GF680">
            <v>0</v>
          </cell>
          <cell r="GG680" t="e">
            <v>#REF!</v>
          </cell>
          <cell r="GH680" t="e">
            <v>#REF!</v>
          </cell>
          <cell r="GI680">
            <v>0</v>
          </cell>
          <cell r="GJ680">
            <v>0</v>
          </cell>
          <cell r="GK680">
            <v>0</v>
          </cell>
          <cell r="GL680">
            <v>0</v>
          </cell>
          <cell r="GM680" t="e">
            <v>#REF!</v>
          </cell>
          <cell r="GN680">
            <v>0</v>
          </cell>
          <cell r="GO680">
            <v>0</v>
          </cell>
          <cell r="GP680">
            <v>0</v>
          </cell>
        </row>
        <row r="681">
          <cell r="Y681" t="str">
            <v>二次</v>
          </cell>
          <cell r="Z681" t="str">
            <v>一般</v>
          </cell>
          <cell r="AA681" t="str">
            <v>一般</v>
          </cell>
          <cell r="AK681" t="e">
            <v>#REF!</v>
          </cell>
          <cell r="BI681">
            <v>1</v>
          </cell>
          <cell r="BT681">
            <v>0.24</v>
          </cell>
          <cell r="DZ681">
            <v>1</v>
          </cell>
          <cell r="EA681">
            <v>0</v>
          </cell>
          <cell r="EB681">
            <v>1</v>
          </cell>
          <cell r="EC681">
            <v>0</v>
          </cell>
          <cell r="ED681">
            <v>0</v>
          </cell>
          <cell r="EF681">
            <v>0</v>
          </cell>
          <cell r="EG681">
            <v>1</v>
          </cell>
          <cell r="EH681">
            <v>0</v>
          </cell>
          <cell r="EI681">
            <v>1</v>
          </cell>
          <cell r="EJ681">
            <v>0</v>
          </cell>
          <cell r="EK681" t="e">
            <v>#REF!</v>
          </cell>
          <cell r="EL681" t="e">
            <v>#REF!</v>
          </cell>
          <cell r="EM681" t="e">
            <v>#REF!</v>
          </cell>
          <cell r="EO681">
            <v>0</v>
          </cell>
          <cell r="EP681">
            <v>0</v>
          </cell>
          <cell r="EQ681">
            <v>0</v>
          </cell>
          <cell r="FA681">
            <v>1</v>
          </cell>
          <cell r="FB681">
            <v>0</v>
          </cell>
          <cell r="FD681">
            <v>0</v>
          </cell>
          <cell r="FE681">
            <v>0</v>
          </cell>
          <cell r="FF681">
            <v>0</v>
          </cell>
          <cell r="FG681">
            <v>0</v>
          </cell>
          <cell r="FH681">
            <v>0</v>
          </cell>
          <cell r="FI681">
            <v>0</v>
          </cell>
          <cell r="FJ681">
            <v>0</v>
          </cell>
          <cell r="FK681">
            <v>0</v>
          </cell>
          <cell r="FL681">
            <v>0</v>
          </cell>
          <cell r="FO681">
            <v>0</v>
          </cell>
          <cell r="FQ681">
            <v>0</v>
          </cell>
          <cell r="FR681">
            <v>0</v>
          </cell>
          <cell r="FS681">
            <v>0</v>
          </cell>
          <cell r="FT681">
            <v>0</v>
          </cell>
          <cell r="FU681">
            <v>0</v>
          </cell>
          <cell r="FV681">
            <v>0</v>
          </cell>
          <cell r="FW681">
            <v>0</v>
          </cell>
          <cell r="FX681" t="e">
            <v>#REF!</v>
          </cell>
          <cell r="FZ681">
            <v>1</v>
          </cell>
          <cell r="GB681">
            <v>1</v>
          </cell>
          <cell r="GC681">
            <v>0</v>
          </cell>
          <cell r="GD681">
            <v>0</v>
          </cell>
          <cell r="GE681">
            <v>0</v>
          </cell>
          <cell r="GF681">
            <v>1</v>
          </cell>
          <cell r="GG681" t="e">
            <v>#REF!</v>
          </cell>
          <cell r="GH681" t="e">
            <v>#REF!</v>
          </cell>
          <cell r="GI681">
            <v>0</v>
          </cell>
          <cell r="GJ681">
            <v>0</v>
          </cell>
          <cell r="GK681">
            <v>0</v>
          </cell>
          <cell r="GL681">
            <v>0</v>
          </cell>
          <cell r="GM681" t="e">
            <v>#REF!</v>
          </cell>
          <cell r="GN681">
            <v>0</v>
          </cell>
          <cell r="GO681">
            <v>0</v>
          </cell>
          <cell r="GP681">
            <v>0</v>
          </cell>
        </row>
        <row r="682">
          <cell r="Y682" t="str">
            <v>二次</v>
          </cell>
          <cell r="Z682" t="str">
            <v>一般</v>
          </cell>
          <cell r="AA682" t="str">
            <v>一般</v>
          </cell>
          <cell r="AK682" t="e">
            <v>#REF!</v>
          </cell>
          <cell r="BI682">
            <v>2</v>
          </cell>
          <cell r="BT682">
            <v>0.24</v>
          </cell>
          <cell r="DZ682">
            <v>1</v>
          </cell>
          <cell r="EA682">
            <v>0</v>
          </cell>
          <cell r="EB682">
            <v>1</v>
          </cell>
          <cell r="EC682">
            <v>0</v>
          </cell>
          <cell r="ED682">
            <v>0</v>
          </cell>
          <cell r="EF682">
            <v>0</v>
          </cell>
          <cell r="EG682">
            <v>1</v>
          </cell>
          <cell r="EH682">
            <v>0</v>
          </cell>
          <cell r="EI682">
            <v>1</v>
          </cell>
          <cell r="EJ682">
            <v>0</v>
          </cell>
          <cell r="EK682" t="e">
            <v>#REF!</v>
          </cell>
          <cell r="EL682" t="e">
            <v>#REF!</v>
          </cell>
          <cell r="EM682" t="e">
            <v>#REF!</v>
          </cell>
          <cell r="EO682">
            <v>0</v>
          </cell>
          <cell r="EP682">
            <v>0</v>
          </cell>
          <cell r="EQ682">
            <v>0</v>
          </cell>
          <cell r="FA682">
            <v>1</v>
          </cell>
          <cell r="FB682">
            <v>0</v>
          </cell>
          <cell r="FD682">
            <v>0</v>
          </cell>
          <cell r="FE682">
            <v>0</v>
          </cell>
          <cell r="FF682">
            <v>0</v>
          </cell>
          <cell r="FG682">
            <v>0</v>
          </cell>
          <cell r="FH682">
            <v>1</v>
          </cell>
          <cell r="FI682">
            <v>0</v>
          </cell>
          <cell r="FJ682">
            <v>0</v>
          </cell>
          <cell r="FK682">
            <v>0</v>
          </cell>
          <cell r="FL682">
            <v>0</v>
          </cell>
          <cell r="FO682">
            <v>0</v>
          </cell>
          <cell r="FQ682">
            <v>0</v>
          </cell>
          <cell r="FR682">
            <v>0</v>
          </cell>
          <cell r="FS682">
            <v>0</v>
          </cell>
          <cell r="FT682">
            <v>0</v>
          </cell>
          <cell r="FU682">
            <v>0</v>
          </cell>
          <cell r="FV682">
            <v>0</v>
          </cell>
          <cell r="FW682">
            <v>0</v>
          </cell>
          <cell r="FX682" t="e">
            <v>#REF!</v>
          </cell>
          <cell r="FZ682">
            <v>1</v>
          </cell>
          <cell r="GB682">
            <v>1</v>
          </cell>
          <cell r="GC682">
            <v>0</v>
          </cell>
          <cell r="GD682">
            <v>0</v>
          </cell>
          <cell r="GE682">
            <v>1</v>
          </cell>
          <cell r="GF682">
            <v>1</v>
          </cell>
          <cell r="GG682" t="e">
            <v>#REF!</v>
          </cell>
          <cell r="GH682" t="e">
            <v>#REF!</v>
          </cell>
          <cell r="GI682">
            <v>0</v>
          </cell>
          <cell r="GJ682">
            <v>0</v>
          </cell>
          <cell r="GK682">
            <v>0</v>
          </cell>
          <cell r="GL682">
            <v>0</v>
          </cell>
          <cell r="GM682" t="e">
            <v>#REF!</v>
          </cell>
          <cell r="GN682">
            <v>0</v>
          </cell>
          <cell r="GO682">
            <v>0</v>
          </cell>
          <cell r="GP682">
            <v>0</v>
          </cell>
        </row>
        <row r="683">
          <cell r="Y683" t="str">
            <v>二次</v>
          </cell>
          <cell r="Z683" t="str">
            <v>一般</v>
          </cell>
          <cell r="AA683" t="str">
            <v>一般</v>
          </cell>
          <cell r="AK683" t="e">
            <v>#REF!</v>
          </cell>
          <cell r="BI683">
            <v>1</v>
          </cell>
          <cell r="BT683">
            <v>0.39</v>
          </cell>
          <cell r="DZ683">
            <v>0</v>
          </cell>
          <cell r="EA683">
            <v>0</v>
          </cell>
          <cell r="EB683">
            <v>0</v>
          </cell>
          <cell r="EC683">
            <v>0</v>
          </cell>
          <cell r="ED683">
            <v>0</v>
          </cell>
          <cell r="EF683">
            <v>0</v>
          </cell>
          <cell r="EG683">
            <v>0</v>
          </cell>
          <cell r="EH683">
            <v>0</v>
          </cell>
          <cell r="EI683">
            <v>0</v>
          </cell>
          <cell r="EJ683">
            <v>0</v>
          </cell>
          <cell r="EK683" t="e">
            <v>#REF!</v>
          </cell>
          <cell r="EL683" t="e">
            <v>#REF!</v>
          </cell>
          <cell r="EM683" t="e">
            <v>#REF!</v>
          </cell>
          <cell r="EO683">
            <v>0</v>
          </cell>
          <cell r="EP683">
            <v>0</v>
          </cell>
          <cell r="EQ683">
            <v>0</v>
          </cell>
          <cell r="FA683">
            <v>0</v>
          </cell>
          <cell r="FB683">
            <v>0</v>
          </cell>
          <cell r="FD683">
            <v>0</v>
          </cell>
          <cell r="FE683">
            <v>0</v>
          </cell>
          <cell r="FF683">
            <v>0</v>
          </cell>
          <cell r="FG683">
            <v>0</v>
          </cell>
          <cell r="FH683">
            <v>0</v>
          </cell>
          <cell r="FI683">
            <v>0</v>
          </cell>
          <cell r="FJ683">
            <v>0</v>
          </cell>
          <cell r="FK683">
            <v>0</v>
          </cell>
          <cell r="FL683">
            <v>0</v>
          </cell>
          <cell r="FO683">
            <v>0</v>
          </cell>
          <cell r="FQ683">
            <v>0</v>
          </cell>
          <cell r="FR683">
            <v>0</v>
          </cell>
          <cell r="FS683">
            <v>0</v>
          </cell>
          <cell r="FT683">
            <v>0</v>
          </cell>
          <cell r="FU683">
            <v>0</v>
          </cell>
          <cell r="FV683">
            <v>0</v>
          </cell>
          <cell r="FW683">
            <v>0</v>
          </cell>
          <cell r="FX683" t="e">
            <v>#REF!</v>
          </cell>
          <cell r="FZ683">
            <v>1</v>
          </cell>
          <cell r="GB683">
            <v>1</v>
          </cell>
          <cell r="GC683">
            <v>0</v>
          </cell>
          <cell r="GD683">
            <v>0</v>
          </cell>
          <cell r="GE683">
            <v>1</v>
          </cell>
          <cell r="GF683">
            <v>1</v>
          </cell>
          <cell r="GG683" t="e">
            <v>#REF!</v>
          </cell>
          <cell r="GH683" t="e">
            <v>#REF!</v>
          </cell>
          <cell r="GI683">
            <v>0</v>
          </cell>
          <cell r="GJ683">
            <v>0</v>
          </cell>
          <cell r="GK683">
            <v>0</v>
          </cell>
          <cell r="GL683">
            <v>0</v>
          </cell>
          <cell r="GM683" t="e">
            <v>#REF!</v>
          </cell>
          <cell r="GN683">
            <v>0</v>
          </cell>
          <cell r="GO683">
            <v>0</v>
          </cell>
          <cell r="GP683">
            <v>0</v>
          </cell>
        </row>
        <row r="684">
          <cell r="Y684" t="str">
            <v>一次</v>
          </cell>
          <cell r="Z684" t="str">
            <v>一般</v>
          </cell>
          <cell r="AA684" t="str">
            <v>一般</v>
          </cell>
          <cell r="AK684" t="e">
            <v>#REF!</v>
          </cell>
          <cell r="BI684">
            <v>2</v>
          </cell>
          <cell r="BT684">
            <v>0</v>
          </cell>
          <cell r="DZ684">
            <v>0</v>
          </cell>
          <cell r="EA684">
            <v>0</v>
          </cell>
          <cell r="EB684">
            <v>0</v>
          </cell>
          <cell r="EC684">
            <v>0</v>
          </cell>
          <cell r="ED684">
            <v>0</v>
          </cell>
          <cell r="EF684">
            <v>0</v>
          </cell>
          <cell r="EG684">
            <v>0</v>
          </cell>
          <cell r="EH684">
            <v>0</v>
          </cell>
          <cell r="EI684">
            <v>0</v>
          </cell>
          <cell r="EJ684">
            <v>0</v>
          </cell>
          <cell r="EK684" t="e">
            <v>#REF!</v>
          </cell>
          <cell r="EL684" t="e">
            <v>#REF!</v>
          </cell>
          <cell r="EM684" t="e">
            <v>#REF!</v>
          </cell>
          <cell r="EO684">
            <v>0</v>
          </cell>
          <cell r="EP684">
            <v>0</v>
          </cell>
          <cell r="EQ684">
            <v>0</v>
          </cell>
          <cell r="FA684">
            <v>0</v>
          </cell>
          <cell r="FB684">
            <v>0</v>
          </cell>
          <cell r="FD684">
            <v>0</v>
          </cell>
          <cell r="FE684">
            <v>1</v>
          </cell>
          <cell r="FF684">
            <v>1</v>
          </cell>
          <cell r="FG684">
            <v>0</v>
          </cell>
          <cell r="FH684">
            <v>0</v>
          </cell>
          <cell r="FI684">
            <v>0</v>
          </cell>
          <cell r="FJ684">
            <v>0</v>
          </cell>
          <cell r="FK684">
            <v>0</v>
          </cell>
          <cell r="FL684">
            <v>0</v>
          </cell>
          <cell r="FO684">
            <v>0</v>
          </cell>
          <cell r="FQ684">
            <v>1</v>
          </cell>
          <cell r="FR684">
            <v>0</v>
          </cell>
          <cell r="FS684">
            <v>0</v>
          </cell>
          <cell r="FT684">
            <v>0</v>
          </cell>
          <cell r="FU684">
            <v>0</v>
          </cell>
          <cell r="FV684">
            <v>0</v>
          </cell>
          <cell r="FW684">
            <v>0</v>
          </cell>
          <cell r="FX684" t="e">
            <v>#REF!</v>
          </cell>
          <cell r="FZ684">
            <v>0</v>
          </cell>
          <cell r="GB684">
            <v>1</v>
          </cell>
          <cell r="GC684">
            <v>0</v>
          </cell>
          <cell r="GD684">
            <v>0</v>
          </cell>
          <cell r="GE684">
            <v>0</v>
          </cell>
          <cell r="GF684">
            <v>0</v>
          </cell>
          <cell r="GG684" t="e">
            <v>#REF!</v>
          </cell>
          <cell r="GH684" t="e">
            <v>#REF!</v>
          </cell>
          <cell r="GI684">
            <v>0</v>
          </cell>
          <cell r="GJ684">
            <v>0</v>
          </cell>
          <cell r="GK684">
            <v>0</v>
          </cell>
          <cell r="GL684">
            <v>0</v>
          </cell>
          <cell r="GM684" t="e">
            <v>#REF!</v>
          </cell>
          <cell r="GN684">
            <v>0</v>
          </cell>
          <cell r="GO684">
            <v>0</v>
          </cell>
          <cell r="GP684">
            <v>0</v>
          </cell>
        </row>
        <row r="685">
          <cell r="Y685" t="str">
            <v>一次</v>
          </cell>
          <cell r="Z685" t="str">
            <v>一般</v>
          </cell>
          <cell r="AA685" t="str">
            <v>一般</v>
          </cell>
          <cell r="AK685" t="e">
            <v>#REF!</v>
          </cell>
          <cell r="BI685">
            <v>2</v>
          </cell>
          <cell r="BT685">
            <v>0</v>
          </cell>
          <cell r="DZ685">
            <v>0</v>
          </cell>
          <cell r="EA685">
            <v>0</v>
          </cell>
          <cell r="EB685">
            <v>0</v>
          </cell>
          <cell r="EC685">
            <v>0</v>
          </cell>
          <cell r="ED685">
            <v>0</v>
          </cell>
          <cell r="EF685">
            <v>0</v>
          </cell>
          <cell r="EG685">
            <v>0</v>
          </cell>
          <cell r="EH685">
            <v>0</v>
          </cell>
          <cell r="EI685">
            <v>0</v>
          </cell>
          <cell r="EJ685">
            <v>0</v>
          </cell>
          <cell r="EK685" t="e">
            <v>#REF!</v>
          </cell>
          <cell r="EL685" t="e">
            <v>#REF!</v>
          </cell>
          <cell r="EM685" t="e">
            <v>#REF!</v>
          </cell>
          <cell r="EO685">
            <v>0</v>
          </cell>
          <cell r="EP685">
            <v>0</v>
          </cell>
          <cell r="EQ685">
            <v>0</v>
          </cell>
          <cell r="FA685">
            <v>0</v>
          </cell>
          <cell r="FB685">
            <v>0</v>
          </cell>
          <cell r="FD685">
            <v>0</v>
          </cell>
          <cell r="FE685">
            <v>1</v>
          </cell>
          <cell r="FF685">
            <v>1</v>
          </cell>
          <cell r="FG685">
            <v>0</v>
          </cell>
          <cell r="FH685">
            <v>0</v>
          </cell>
          <cell r="FI685">
            <v>0</v>
          </cell>
          <cell r="FJ685">
            <v>0</v>
          </cell>
          <cell r="FK685">
            <v>0</v>
          </cell>
          <cell r="FL685">
            <v>0</v>
          </cell>
          <cell r="FO685">
            <v>0</v>
          </cell>
          <cell r="FQ685">
            <v>1</v>
          </cell>
          <cell r="FR685">
            <v>1</v>
          </cell>
          <cell r="FS685">
            <v>0</v>
          </cell>
          <cell r="FT685">
            <v>0</v>
          </cell>
          <cell r="FU685">
            <v>0</v>
          </cell>
          <cell r="FV685">
            <v>1</v>
          </cell>
          <cell r="FW685">
            <v>0</v>
          </cell>
          <cell r="FX685" t="e">
            <v>#REF!</v>
          </cell>
          <cell r="FZ685">
            <v>0</v>
          </cell>
          <cell r="GB685">
            <v>0</v>
          </cell>
          <cell r="GC685">
            <v>0</v>
          </cell>
          <cell r="GD685">
            <v>0</v>
          </cell>
          <cell r="GE685">
            <v>0</v>
          </cell>
          <cell r="GF685">
            <v>0</v>
          </cell>
          <cell r="GG685" t="e">
            <v>#REF!</v>
          </cell>
          <cell r="GH685" t="e">
            <v>#REF!</v>
          </cell>
          <cell r="GI685">
            <v>0</v>
          </cell>
          <cell r="GJ685">
            <v>0</v>
          </cell>
          <cell r="GK685">
            <v>0</v>
          </cell>
          <cell r="GL685">
            <v>0</v>
          </cell>
          <cell r="GM685" t="e">
            <v>#REF!</v>
          </cell>
          <cell r="GN685">
            <v>0</v>
          </cell>
          <cell r="GO685">
            <v>0</v>
          </cell>
          <cell r="GP685">
            <v>0</v>
          </cell>
        </row>
        <row r="686">
          <cell r="Y686" t="str">
            <v>一次</v>
          </cell>
          <cell r="Z686" t="str">
            <v>一般</v>
          </cell>
          <cell r="AA686" t="str">
            <v>一般</v>
          </cell>
          <cell r="AK686" t="e">
            <v>#REF!</v>
          </cell>
          <cell r="BI686">
            <v>2</v>
          </cell>
          <cell r="BT686">
            <v>0</v>
          </cell>
          <cell r="DZ686">
            <v>0</v>
          </cell>
          <cell r="EA686">
            <v>0</v>
          </cell>
          <cell r="EB686">
            <v>0</v>
          </cell>
          <cell r="EC686">
            <v>0</v>
          </cell>
          <cell r="ED686">
            <v>0</v>
          </cell>
          <cell r="EF686">
            <v>0</v>
          </cell>
          <cell r="EG686">
            <v>0</v>
          </cell>
          <cell r="EH686">
            <v>0</v>
          </cell>
          <cell r="EI686">
            <v>0</v>
          </cell>
          <cell r="EJ686">
            <v>0</v>
          </cell>
          <cell r="EK686" t="e">
            <v>#REF!</v>
          </cell>
          <cell r="EL686" t="e">
            <v>#REF!</v>
          </cell>
          <cell r="EM686" t="e">
            <v>#REF!</v>
          </cell>
          <cell r="EO686">
            <v>0</v>
          </cell>
          <cell r="EP686">
            <v>0</v>
          </cell>
          <cell r="EQ686">
            <v>0</v>
          </cell>
          <cell r="FA686">
            <v>0</v>
          </cell>
          <cell r="FB686">
            <v>0</v>
          </cell>
          <cell r="FD686">
            <v>0</v>
          </cell>
          <cell r="FE686">
            <v>0</v>
          </cell>
          <cell r="FF686">
            <v>1</v>
          </cell>
          <cell r="FG686">
            <v>0</v>
          </cell>
          <cell r="FH686">
            <v>0</v>
          </cell>
          <cell r="FI686">
            <v>0</v>
          </cell>
          <cell r="FJ686">
            <v>0</v>
          </cell>
          <cell r="FK686">
            <v>0</v>
          </cell>
          <cell r="FL686">
            <v>0</v>
          </cell>
          <cell r="FO686">
            <v>0</v>
          </cell>
          <cell r="FQ686">
            <v>0</v>
          </cell>
          <cell r="FR686">
            <v>0</v>
          </cell>
          <cell r="FS686">
            <v>0</v>
          </cell>
          <cell r="FT686">
            <v>0</v>
          </cell>
          <cell r="FU686">
            <v>0</v>
          </cell>
          <cell r="FV686">
            <v>1</v>
          </cell>
          <cell r="FW686">
            <v>0</v>
          </cell>
          <cell r="FX686" t="e">
            <v>#REF!</v>
          </cell>
          <cell r="FZ686">
            <v>0</v>
          </cell>
          <cell r="GB686">
            <v>0</v>
          </cell>
          <cell r="GC686">
            <v>0</v>
          </cell>
          <cell r="GD686">
            <v>0</v>
          </cell>
          <cell r="GE686">
            <v>0</v>
          </cell>
          <cell r="GF686">
            <v>0</v>
          </cell>
          <cell r="GG686" t="e">
            <v>#REF!</v>
          </cell>
          <cell r="GH686" t="e">
            <v>#REF!</v>
          </cell>
          <cell r="GI686">
            <v>0</v>
          </cell>
          <cell r="GJ686">
            <v>0</v>
          </cell>
          <cell r="GK686">
            <v>0</v>
          </cell>
          <cell r="GL686">
            <v>0</v>
          </cell>
          <cell r="GM686" t="e">
            <v>#REF!</v>
          </cell>
          <cell r="GN686">
            <v>0</v>
          </cell>
          <cell r="GO686">
            <v>0</v>
          </cell>
          <cell r="GP686">
            <v>0</v>
          </cell>
        </row>
        <row r="687">
          <cell r="Y687" t="str">
            <v>耐震</v>
          </cell>
          <cell r="Z687" t="str">
            <v>一般</v>
          </cell>
          <cell r="AA687" t="str">
            <v>一般</v>
          </cell>
          <cell r="AK687" t="e">
            <v>#REF!</v>
          </cell>
          <cell r="BT687">
            <v>0</v>
          </cell>
          <cell r="DZ687">
            <v>0</v>
          </cell>
          <cell r="EA687">
            <v>0</v>
          </cell>
          <cell r="EB687">
            <v>0</v>
          </cell>
          <cell r="EC687">
            <v>0</v>
          </cell>
          <cell r="ED687">
            <v>0</v>
          </cell>
          <cell r="EF687">
            <v>0</v>
          </cell>
          <cell r="EG687">
            <v>0</v>
          </cell>
          <cell r="EH687">
            <v>0</v>
          </cell>
          <cell r="EI687">
            <v>0</v>
          </cell>
          <cell r="EJ687">
            <v>0</v>
          </cell>
          <cell r="EK687" t="e">
            <v>#REF!</v>
          </cell>
          <cell r="EL687" t="e">
            <v>#REF!</v>
          </cell>
          <cell r="EM687" t="e">
            <v>#REF!</v>
          </cell>
          <cell r="EO687">
            <v>0</v>
          </cell>
          <cell r="EP687">
            <v>0</v>
          </cell>
          <cell r="EQ687">
            <v>0</v>
          </cell>
          <cell r="FA687">
            <v>0</v>
          </cell>
          <cell r="FB687">
            <v>0</v>
          </cell>
          <cell r="FD687">
            <v>0</v>
          </cell>
          <cell r="FE687">
            <v>0</v>
          </cell>
          <cell r="FF687">
            <v>0</v>
          </cell>
          <cell r="FG687">
            <v>0</v>
          </cell>
          <cell r="FH687">
            <v>0</v>
          </cell>
          <cell r="FI687">
            <v>0</v>
          </cell>
          <cell r="FJ687">
            <v>0</v>
          </cell>
          <cell r="FK687">
            <v>0</v>
          </cell>
          <cell r="FL687">
            <v>0</v>
          </cell>
          <cell r="FO687">
            <v>0</v>
          </cell>
          <cell r="FQ687">
            <v>0</v>
          </cell>
          <cell r="FR687">
            <v>0</v>
          </cell>
          <cell r="FS687">
            <v>0</v>
          </cell>
          <cell r="FT687">
            <v>1</v>
          </cell>
          <cell r="FU687">
            <v>0</v>
          </cell>
          <cell r="FV687">
            <v>0</v>
          </cell>
          <cell r="FW687">
            <v>0</v>
          </cell>
          <cell r="FX687" t="e">
            <v>#REF!</v>
          </cell>
          <cell r="FZ687">
            <v>0</v>
          </cell>
          <cell r="GB687">
            <v>0</v>
          </cell>
          <cell r="GC687">
            <v>0</v>
          </cell>
          <cell r="GD687">
            <v>0</v>
          </cell>
          <cell r="GE687">
            <v>0</v>
          </cell>
          <cell r="GF687">
            <v>0</v>
          </cell>
          <cell r="GG687" t="e">
            <v>#REF!</v>
          </cell>
          <cell r="GH687" t="e">
            <v>#REF!</v>
          </cell>
          <cell r="GI687">
            <v>0</v>
          </cell>
          <cell r="GJ687">
            <v>0</v>
          </cell>
          <cell r="GK687">
            <v>0</v>
          </cell>
          <cell r="GL687">
            <v>0</v>
          </cell>
          <cell r="GM687" t="e">
            <v>#REF!</v>
          </cell>
          <cell r="GN687">
            <v>0</v>
          </cell>
          <cell r="GO687">
            <v>0</v>
          </cell>
          <cell r="GP687">
            <v>0</v>
          </cell>
        </row>
        <row r="688">
          <cell r="Y688" t="str">
            <v>沿環従来</v>
          </cell>
          <cell r="Z688" t="str">
            <v>一般</v>
          </cell>
          <cell r="AA688" t="str">
            <v>一般</v>
          </cell>
          <cell r="AK688" t="e">
            <v>#REF!</v>
          </cell>
          <cell r="BT688">
            <v>0</v>
          </cell>
          <cell r="DZ688">
            <v>0</v>
          </cell>
          <cell r="EA688">
            <v>0</v>
          </cell>
          <cell r="EB688">
            <v>0</v>
          </cell>
          <cell r="EC688">
            <v>0</v>
          </cell>
          <cell r="ED688">
            <v>0</v>
          </cell>
          <cell r="EF688">
            <v>0</v>
          </cell>
          <cell r="EG688">
            <v>0</v>
          </cell>
          <cell r="EH688">
            <v>0</v>
          </cell>
          <cell r="EI688">
            <v>0</v>
          </cell>
          <cell r="EJ688">
            <v>0</v>
          </cell>
          <cell r="EK688" t="e">
            <v>#REF!</v>
          </cell>
          <cell r="EL688" t="e">
            <v>#REF!</v>
          </cell>
          <cell r="EM688" t="e">
            <v>#REF!</v>
          </cell>
          <cell r="EO688">
            <v>0</v>
          </cell>
          <cell r="EP688">
            <v>0</v>
          </cell>
          <cell r="EQ688">
            <v>0</v>
          </cell>
          <cell r="FA688">
            <v>0</v>
          </cell>
          <cell r="FB688">
            <v>0</v>
          </cell>
          <cell r="FD688">
            <v>0</v>
          </cell>
          <cell r="FE688">
            <v>0</v>
          </cell>
          <cell r="FF688">
            <v>0</v>
          </cell>
          <cell r="FG688">
            <v>0</v>
          </cell>
          <cell r="FH688">
            <v>0</v>
          </cell>
          <cell r="FI688">
            <v>0</v>
          </cell>
          <cell r="FJ688">
            <v>0</v>
          </cell>
          <cell r="FK688">
            <v>0</v>
          </cell>
          <cell r="FL688">
            <v>0</v>
          </cell>
          <cell r="FO688">
            <v>0</v>
          </cell>
          <cell r="FQ688">
            <v>0</v>
          </cell>
          <cell r="FR688">
            <v>0</v>
          </cell>
          <cell r="FS688">
            <v>0</v>
          </cell>
          <cell r="FT688">
            <v>0</v>
          </cell>
          <cell r="FU688">
            <v>0</v>
          </cell>
          <cell r="FV688">
            <v>0</v>
          </cell>
          <cell r="FW688">
            <v>0</v>
          </cell>
          <cell r="FX688" t="e">
            <v>#REF!</v>
          </cell>
          <cell r="FZ688">
            <v>0</v>
          </cell>
          <cell r="GB688">
            <v>0</v>
          </cell>
          <cell r="GC688">
            <v>0</v>
          </cell>
          <cell r="GD688">
            <v>0</v>
          </cell>
          <cell r="GE688">
            <v>0</v>
          </cell>
          <cell r="GF688">
            <v>0</v>
          </cell>
          <cell r="GG688" t="e">
            <v>#REF!</v>
          </cell>
          <cell r="GH688" t="e">
            <v>#REF!</v>
          </cell>
          <cell r="GI688">
            <v>0</v>
          </cell>
          <cell r="GJ688">
            <v>0</v>
          </cell>
          <cell r="GK688">
            <v>0</v>
          </cell>
          <cell r="GL688">
            <v>0</v>
          </cell>
          <cell r="GM688" t="e">
            <v>#REF!</v>
          </cell>
          <cell r="GN688">
            <v>0</v>
          </cell>
          <cell r="GO688">
            <v>0</v>
          </cell>
          <cell r="GP688">
            <v>0</v>
          </cell>
        </row>
        <row r="689">
          <cell r="Y689" t="str">
            <v>沿環従来</v>
          </cell>
          <cell r="Z689" t="str">
            <v>一般</v>
          </cell>
          <cell r="AA689" t="str">
            <v>一般</v>
          </cell>
          <cell r="AK689" t="e">
            <v>#REF!</v>
          </cell>
          <cell r="BT689">
            <v>0</v>
          </cell>
          <cell r="DZ689">
            <v>0</v>
          </cell>
          <cell r="EA689">
            <v>0</v>
          </cell>
          <cell r="EB689">
            <v>0</v>
          </cell>
          <cell r="EC689">
            <v>0</v>
          </cell>
          <cell r="ED689">
            <v>0</v>
          </cell>
          <cell r="EF689">
            <v>0</v>
          </cell>
          <cell r="EG689">
            <v>0</v>
          </cell>
          <cell r="EH689">
            <v>0</v>
          </cell>
          <cell r="EI689">
            <v>0</v>
          </cell>
          <cell r="EJ689">
            <v>0</v>
          </cell>
          <cell r="EK689" t="e">
            <v>#REF!</v>
          </cell>
          <cell r="EL689" t="e">
            <v>#REF!</v>
          </cell>
          <cell r="EM689" t="e">
            <v>#REF!</v>
          </cell>
          <cell r="EO689">
            <v>0</v>
          </cell>
          <cell r="EP689">
            <v>0</v>
          </cell>
          <cell r="EQ689">
            <v>0</v>
          </cell>
          <cell r="FA689">
            <v>0</v>
          </cell>
          <cell r="FB689">
            <v>0</v>
          </cell>
          <cell r="FD689">
            <v>0</v>
          </cell>
          <cell r="FE689">
            <v>0</v>
          </cell>
          <cell r="FF689">
            <v>0</v>
          </cell>
          <cell r="FG689">
            <v>0</v>
          </cell>
          <cell r="FH689">
            <v>0</v>
          </cell>
          <cell r="FI689">
            <v>0</v>
          </cell>
          <cell r="FJ689">
            <v>0</v>
          </cell>
          <cell r="FK689">
            <v>0</v>
          </cell>
          <cell r="FL689">
            <v>0</v>
          </cell>
          <cell r="FO689">
            <v>0</v>
          </cell>
          <cell r="FQ689">
            <v>0</v>
          </cell>
          <cell r="FR689">
            <v>0</v>
          </cell>
          <cell r="FS689">
            <v>0</v>
          </cell>
          <cell r="FT689">
            <v>0</v>
          </cell>
          <cell r="FU689">
            <v>0</v>
          </cell>
          <cell r="FV689">
            <v>0</v>
          </cell>
          <cell r="FW689">
            <v>0</v>
          </cell>
          <cell r="FX689" t="e">
            <v>#REF!</v>
          </cell>
          <cell r="FZ689">
            <v>0</v>
          </cell>
          <cell r="GB689">
            <v>0</v>
          </cell>
          <cell r="GC689">
            <v>0</v>
          </cell>
          <cell r="GD689">
            <v>0</v>
          </cell>
          <cell r="GE689">
            <v>0</v>
          </cell>
          <cell r="GF689">
            <v>0</v>
          </cell>
          <cell r="GG689" t="e">
            <v>#REF!</v>
          </cell>
          <cell r="GH689" t="e">
            <v>#REF!</v>
          </cell>
          <cell r="GI689">
            <v>0</v>
          </cell>
          <cell r="GJ689">
            <v>0</v>
          </cell>
          <cell r="GK689">
            <v>0</v>
          </cell>
          <cell r="GL689">
            <v>0</v>
          </cell>
          <cell r="GM689" t="e">
            <v>#REF!</v>
          </cell>
          <cell r="GN689">
            <v>0</v>
          </cell>
          <cell r="GO689">
            <v>0</v>
          </cell>
          <cell r="GP689">
            <v>0</v>
          </cell>
        </row>
        <row r="690">
          <cell r="Y690" t="str">
            <v>沿環従来</v>
          </cell>
          <cell r="Z690" t="str">
            <v>一般</v>
          </cell>
          <cell r="AA690" t="str">
            <v>一般</v>
          </cell>
          <cell r="AK690" t="e">
            <v>#REF!</v>
          </cell>
          <cell r="BT690">
            <v>0</v>
          </cell>
          <cell r="DZ690">
            <v>0</v>
          </cell>
          <cell r="EA690">
            <v>0</v>
          </cell>
          <cell r="EB690">
            <v>0</v>
          </cell>
          <cell r="EC690">
            <v>0</v>
          </cell>
          <cell r="ED690">
            <v>0</v>
          </cell>
          <cell r="EF690">
            <v>0</v>
          </cell>
          <cell r="EG690">
            <v>0</v>
          </cell>
          <cell r="EH690">
            <v>0</v>
          </cell>
          <cell r="EI690">
            <v>0</v>
          </cell>
          <cell r="EJ690">
            <v>0</v>
          </cell>
          <cell r="EK690" t="e">
            <v>#REF!</v>
          </cell>
          <cell r="EL690" t="e">
            <v>#REF!</v>
          </cell>
          <cell r="EM690" t="e">
            <v>#REF!</v>
          </cell>
          <cell r="EO690">
            <v>0</v>
          </cell>
          <cell r="EP690">
            <v>0</v>
          </cell>
          <cell r="EQ690">
            <v>0</v>
          </cell>
          <cell r="FA690">
            <v>0</v>
          </cell>
          <cell r="FB690">
            <v>0</v>
          </cell>
          <cell r="FD690">
            <v>0</v>
          </cell>
          <cell r="FE690">
            <v>0</v>
          </cell>
          <cell r="FF690">
            <v>0</v>
          </cell>
          <cell r="FG690">
            <v>0</v>
          </cell>
          <cell r="FH690">
            <v>0</v>
          </cell>
          <cell r="FI690">
            <v>0</v>
          </cell>
          <cell r="FJ690">
            <v>0</v>
          </cell>
          <cell r="FK690">
            <v>0</v>
          </cell>
          <cell r="FL690">
            <v>0</v>
          </cell>
          <cell r="FO690">
            <v>0</v>
          </cell>
          <cell r="FQ690">
            <v>0</v>
          </cell>
          <cell r="FR690">
            <v>0</v>
          </cell>
          <cell r="FS690">
            <v>0</v>
          </cell>
          <cell r="FT690">
            <v>0</v>
          </cell>
          <cell r="FU690">
            <v>0</v>
          </cell>
          <cell r="FV690">
            <v>0</v>
          </cell>
          <cell r="FW690">
            <v>0</v>
          </cell>
          <cell r="FX690" t="e">
            <v>#REF!</v>
          </cell>
          <cell r="FZ690">
            <v>0</v>
          </cell>
          <cell r="GB690">
            <v>0</v>
          </cell>
          <cell r="GC690">
            <v>0</v>
          </cell>
          <cell r="GD690">
            <v>0</v>
          </cell>
          <cell r="GE690">
            <v>0</v>
          </cell>
          <cell r="GF690">
            <v>0</v>
          </cell>
          <cell r="GG690" t="e">
            <v>#REF!</v>
          </cell>
          <cell r="GH690" t="e">
            <v>#REF!</v>
          </cell>
          <cell r="GI690">
            <v>0</v>
          </cell>
          <cell r="GJ690">
            <v>0</v>
          </cell>
          <cell r="GK690">
            <v>0</v>
          </cell>
          <cell r="GL690">
            <v>0</v>
          </cell>
          <cell r="GM690" t="e">
            <v>#REF!</v>
          </cell>
          <cell r="GN690">
            <v>0</v>
          </cell>
          <cell r="GO690">
            <v>0</v>
          </cell>
          <cell r="GP690">
            <v>0</v>
          </cell>
        </row>
        <row r="691">
          <cell r="Y691" t="str">
            <v>二次</v>
          </cell>
          <cell r="Z691" t="str">
            <v>一般</v>
          </cell>
          <cell r="AA691" t="str">
            <v>一般</v>
          </cell>
          <cell r="AK691" t="e">
            <v>#REF!</v>
          </cell>
          <cell r="BI691">
            <v>1</v>
          </cell>
          <cell r="BT691">
            <v>0.28999999999999998</v>
          </cell>
          <cell r="DZ691">
            <v>0</v>
          </cell>
          <cell r="EA691">
            <v>0</v>
          </cell>
          <cell r="EB691">
            <v>0</v>
          </cell>
          <cell r="EC691">
            <v>0</v>
          </cell>
          <cell r="ED691">
            <v>0</v>
          </cell>
          <cell r="EF691">
            <v>0</v>
          </cell>
          <cell r="EG691">
            <v>0</v>
          </cell>
          <cell r="EH691">
            <v>0</v>
          </cell>
          <cell r="EI691">
            <v>0</v>
          </cell>
          <cell r="EJ691">
            <v>0</v>
          </cell>
          <cell r="EK691" t="e">
            <v>#REF!</v>
          </cell>
          <cell r="EL691" t="e">
            <v>#REF!</v>
          </cell>
          <cell r="EM691" t="e">
            <v>#REF!</v>
          </cell>
          <cell r="EO691">
            <v>0</v>
          </cell>
          <cell r="EP691">
            <v>0</v>
          </cell>
          <cell r="EQ691">
            <v>0</v>
          </cell>
          <cell r="FA691">
            <v>0</v>
          </cell>
          <cell r="FB691">
            <v>0</v>
          </cell>
          <cell r="FD691">
            <v>0</v>
          </cell>
          <cell r="FE691">
            <v>0</v>
          </cell>
          <cell r="FF691">
            <v>0</v>
          </cell>
          <cell r="FG691">
            <v>0</v>
          </cell>
          <cell r="FH691">
            <v>0</v>
          </cell>
          <cell r="FI691">
            <v>0</v>
          </cell>
          <cell r="FJ691">
            <v>0</v>
          </cell>
          <cell r="FK691">
            <v>0</v>
          </cell>
          <cell r="FL691">
            <v>0</v>
          </cell>
          <cell r="FO691">
            <v>0</v>
          </cell>
          <cell r="FQ691">
            <v>0</v>
          </cell>
          <cell r="FR691">
            <v>0</v>
          </cell>
          <cell r="FS691">
            <v>0</v>
          </cell>
          <cell r="FT691">
            <v>0</v>
          </cell>
          <cell r="FU691">
            <v>0</v>
          </cell>
          <cell r="FV691">
            <v>0</v>
          </cell>
          <cell r="FW691">
            <v>0</v>
          </cell>
          <cell r="FX691" t="e">
            <v>#REF!</v>
          </cell>
          <cell r="FZ691">
            <v>1</v>
          </cell>
          <cell r="GB691">
            <v>0</v>
          </cell>
          <cell r="GC691">
            <v>1</v>
          </cell>
          <cell r="GD691">
            <v>0</v>
          </cell>
          <cell r="GE691">
            <v>0</v>
          </cell>
          <cell r="GF691">
            <v>1</v>
          </cell>
          <cell r="GG691" t="e">
            <v>#REF!</v>
          </cell>
          <cell r="GH691" t="e">
            <v>#REF!</v>
          </cell>
          <cell r="GI691">
            <v>0</v>
          </cell>
          <cell r="GJ691">
            <v>0</v>
          </cell>
          <cell r="GK691">
            <v>0</v>
          </cell>
          <cell r="GL691">
            <v>0</v>
          </cell>
          <cell r="GM691" t="e">
            <v>#REF!</v>
          </cell>
          <cell r="GN691">
            <v>0</v>
          </cell>
          <cell r="GO691">
            <v>0</v>
          </cell>
          <cell r="GP691">
            <v>0</v>
          </cell>
        </row>
        <row r="692">
          <cell r="Y692" t="str">
            <v>二次</v>
          </cell>
          <cell r="Z692" t="str">
            <v>一般</v>
          </cell>
          <cell r="AA692" t="str">
            <v>一般</v>
          </cell>
          <cell r="AK692" t="e">
            <v>#REF!</v>
          </cell>
          <cell r="BI692">
            <v>2</v>
          </cell>
          <cell r="BT692">
            <v>0.24</v>
          </cell>
          <cell r="DZ692">
            <v>0</v>
          </cell>
          <cell r="EA692">
            <v>0</v>
          </cell>
          <cell r="EB692">
            <v>0</v>
          </cell>
          <cell r="EC692">
            <v>0</v>
          </cell>
          <cell r="ED692">
            <v>0</v>
          </cell>
          <cell r="EF692">
            <v>0</v>
          </cell>
          <cell r="EG692">
            <v>0</v>
          </cell>
          <cell r="EH692">
            <v>0</v>
          </cell>
          <cell r="EI692">
            <v>0</v>
          </cell>
          <cell r="EJ692">
            <v>0</v>
          </cell>
          <cell r="EK692" t="e">
            <v>#REF!</v>
          </cell>
          <cell r="EL692" t="e">
            <v>#REF!</v>
          </cell>
          <cell r="EM692" t="e">
            <v>#REF!</v>
          </cell>
          <cell r="EO692">
            <v>0</v>
          </cell>
          <cell r="EP692">
            <v>0</v>
          </cell>
          <cell r="EQ692">
            <v>0</v>
          </cell>
          <cell r="FA692">
            <v>0</v>
          </cell>
          <cell r="FB692">
            <v>0</v>
          </cell>
          <cell r="FD692">
            <v>0</v>
          </cell>
          <cell r="FE692">
            <v>0</v>
          </cell>
          <cell r="FF692">
            <v>0</v>
          </cell>
          <cell r="FG692">
            <v>0</v>
          </cell>
          <cell r="FH692">
            <v>1</v>
          </cell>
          <cell r="FI692">
            <v>0</v>
          </cell>
          <cell r="FJ692">
            <v>1</v>
          </cell>
          <cell r="FK692">
            <v>0</v>
          </cell>
          <cell r="FL692">
            <v>0</v>
          </cell>
          <cell r="FO692">
            <v>0</v>
          </cell>
          <cell r="FQ692">
            <v>0</v>
          </cell>
          <cell r="FR692">
            <v>0</v>
          </cell>
          <cell r="FS692">
            <v>0</v>
          </cell>
          <cell r="FT692">
            <v>0</v>
          </cell>
          <cell r="FU692">
            <v>0</v>
          </cell>
          <cell r="FV692">
            <v>0</v>
          </cell>
          <cell r="FW692">
            <v>0</v>
          </cell>
          <cell r="FX692" t="e">
            <v>#REF!</v>
          </cell>
          <cell r="FZ692">
            <v>0</v>
          </cell>
          <cell r="GB692">
            <v>0</v>
          </cell>
          <cell r="GC692">
            <v>0</v>
          </cell>
          <cell r="GD692">
            <v>0</v>
          </cell>
          <cell r="GE692">
            <v>0</v>
          </cell>
          <cell r="GF692">
            <v>0</v>
          </cell>
          <cell r="GG692" t="e">
            <v>#REF!</v>
          </cell>
          <cell r="GH692" t="e">
            <v>#REF!</v>
          </cell>
          <cell r="GI692">
            <v>0</v>
          </cell>
          <cell r="GJ692">
            <v>0</v>
          </cell>
          <cell r="GK692">
            <v>0</v>
          </cell>
          <cell r="GL692">
            <v>0</v>
          </cell>
          <cell r="GM692" t="e">
            <v>#REF!</v>
          </cell>
          <cell r="GN692">
            <v>0</v>
          </cell>
          <cell r="GO692">
            <v>0</v>
          </cell>
          <cell r="GP692">
            <v>0</v>
          </cell>
        </row>
        <row r="693">
          <cell r="Y693" t="str">
            <v>地二</v>
          </cell>
          <cell r="Z693" t="str">
            <v>地高</v>
          </cell>
          <cell r="AA693" t="str">
            <v>地高</v>
          </cell>
          <cell r="AK693" t="e">
            <v>#REF!</v>
          </cell>
          <cell r="BI693">
            <v>2</v>
          </cell>
          <cell r="BT693">
            <v>0</v>
          </cell>
          <cell r="DZ693">
            <v>1</v>
          </cell>
          <cell r="EA693">
            <v>1</v>
          </cell>
          <cell r="EB693">
            <v>1</v>
          </cell>
          <cell r="EC693">
            <v>0</v>
          </cell>
          <cell r="ED693">
            <v>0</v>
          </cell>
          <cell r="EF693">
            <v>0</v>
          </cell>
          <cell r="EG693">
            <v>1</v>
          </cell>
          <cell r="EH693">
            <v>0</v>
          </cell>
          <cell r="EI693">
            <v>1</v>
          </cell>
          <cell r="EJ693">
            <v>0</v>
          </cell>
          <cell r="EK693" t="e">
            <v>#REF!</v>
          </cell>
          <cell r="EL693" t="e">
            <v>#REF!</v>
          </cell>
          <cell r="EM693" t="e">
            <v>#REF!</v>
          </cell>
          <cell r="EO693">
            <v>0</v>
          </cell>
          <cell r="EP693">
            <v>0</v>
          </cell>
          <cell r="EQ693">
            <v>0</v>
          </cell>
          <cell r="FA693">
            <v>1</v>
          </cell>
          <cell r="FB693">
            <v>0</v>
          </cell>
          <cell r="FD693">
            <v>0</v>
          </cell>
          <cell r="FE693">
            <v>0</v>
          </cell>
          <cell r="FF693">
            <v>0</v>
          </cell>
          <cell r="FG693">
            <v>0</v>
          </cell>
          <cell r="FH693">
            <v>2</v>
          </cell>
          <cell r="FI693">
            <v>0</v>
          </cell>
          <cell r="FJ693">
            <v>0</v>
          </cell>
          <cell r="FK693">
            <v>0</v>
          </cell>
          <cell r="FL693">
            <v>0</v>
          </cell>
          <cell r="FO693">
            <v>0</v>
          </cell>
          <cell r="FQ693">
            <v>0</v>
          </cell>
          <cell r="FR693">
            <v>0</v>
          </cell>
          <cell r="FS693">
            <v>0</v>
          </cell>
          <cell r="FT693">
            <v>0</v>
          </cell>
          <cell r="FU693">
            <v>0</v>
          </cell>
          <cell r="FV693">
            <v>0</v>
          </cell>
          <cell r="FW693">
            <v>0</v>
          </cell>
          <cell r="FX693" t="e">
            <v>#REF!</v>
          </cell>
          <cell r="FZ693">
            <v>0</v>
          </cell>
          <cell r="GB693">
            <v>0</v>
          </cell>
          <cell r="GC693">
            <v>0</v>
          </cell>
          <cell r="GD693">
            <v>0</v>
          </cell>
          <cell r="GE693">
            <v>0</v>
          </cell>
          <cell r="GF693">
            <v>0</v>
          </cell>
          <cell r="GG693" t="e">
            <v>#REF!</v>
          </cell>
          <cell r="GH693" t="e">
            <v>#REF!</v>
          </cell>
          <cell r="GI693">
            <v>0</v>
          </cell>
          <cell r="GJ693">
            <v>0</v>
          </cell>
          <cell r="GK693">
            <v>0</v>
          </cell>
          <cell r="GL693">
            <v>0</v>
          </cell>
          <cell r="GM693" t="e">
            <v>#REF!</v>
          </cell>
          <cell r="GN693">
            <v>0</v>
          </cell>
          <cell r="GO693">
            <v>0</v>
          </cell>
          <cell r="GP693">
            <v>0</v>
          </cell>
        </row>
        <row r="694">
          <cell r="Y694" t="str">
            <v>二次</v>
          </cell>
          <cell r="Z694" t="str">
            <v>一般</v>
          </cell>
          <cell r="AA694" t="str">
            <v>一般</v>
          </cell>
          <cell r="AK694" t="e">
            <v>#REF!</v>
          </cell>
          <cell r="BI694">
            <v>2</v>
          </cell>
          <cell r="BT694">
            <v>0.23</v>
          </cell>
          <cell r="DZ694">
            <v>0</v>
          </cell>
          <cell r="EA694">
            <v>0</v>
          </cell>
          <cell r="EB694">
            <v>0</v>
          </cell>
          <cell r="EC694">
            <v>0</v>
          </cell>
          <cell r="ED694">
            <v>0</v>
          </cell>
          <cell r="EF694">
            <v>0</v>
          </cell>
          <cell r="EG694">
            <v>0</v>
          </cell>
          <cell r="EH694">
            <v>0</v>
          </cell>
          <cell r="EI694">
            <v>0</v>
          </cell>
          <cell r="EJ694">
            <v>0</v>
          </cell>
          <cell r="EK694" t="e">
            <v>#REF!</v>
          </cell>
          <cell r="EL694" t="e">
            <v>#REF!</v>
          </cell>
          <cell r="EM694" t="e">
            <v>#REF!</v>
          </cell>
          <cell r="EO694">
            <v>0</v>
          </cell>
          <cell r="EP694">
            <v>0</v>
          </cell>
          <cell r="EQ694">
            <v>0</v>
          </cell>
          <cell r="FA694">
            <v>0</v>
          </cell>
          <cell r="FB694">
            <v>0</v>
          </cell>
          <cell r="FD694">
            <v>0</v>
          </cell>
          <cell r="FE694">
            <v>0</v>
          </cell>
          <cell r="FF694">
            <v>0</v>
          </cell>
          <cell r="FG694">
            <v>0</v>
          </cell>
          <cell r="FH694">
            <v>1</v>
          </cell>
          <cell r="FI694">
            <v>0</v>
          </cell>
          <cell r="FJ694">
            <v>0</v>
          </cell>
          <cell r="FK694">
            <v>0</v>
          </cell>
          <cell r="FL694">
            <v>0</v>
          </cell>
          <cell r="FO694">
            <v>0</v>
          </cell>
          <cell r="FQ694">
            <v>0</v>
          </cell>
          <cell r="FR694">
            <v>0</v>
          </cell>
          <cell r="FS694">
            <v>0</v>
          </cell>
          <cell r="FT694">
            <v>0</v>
          </cell>
          <cell r="FU694">
            <v>0</v>
          </cell>
          <cell r="FV694">
            <v>0</v>
          </cell>
          <cell r="FW694">
            <v>0</v>
          </cell>
          <cell r="FX694" t="e">
            <v>#REF!</v>
          </cell>
          <cell r="FZ694">
            <v>1</v>
          </cell>
          <cell r="GB694">
            <v>0</v>
          </cell>
          <cell r="GC694">
            <v>1</v>
          </cell>
          <cell r="GD694">
            <v>0</v>
          </cell>
          <cell r="GE694">
            <v>0</v>
          </cell>
          <cell r="GF694">
            <v>0</v>
          </cell>
          <cell r="GG694" t="e">
            <v>#REF!</v>
          </cell>
          <cell r="GH694" t="e">
            <v>#REF!</v>
          </cell>
          <cell r="GI694">
            <v>0</v>
          </cell>
          <cell r="GJ694">
            <v>0</v>
          </cell>
          <cell r="GK694">
            <v>0</v>
          </cell>
          <cell r="GL694">
            <v>0</v>
          </cell>
          <cell r="GM694" t="e">
            <v>#REF!</v>
          </cell>
          <cell r="GN694">
            <v>0</v>
          </cell>
          <cell r="GO694">
            <v>0</v>
          </cell>
          <cell r="GP694">
            <v>0</v>
          </cell>
        </row>
        <row r="695">
          <cell r="Y695" t="str">
            <v>二次</v>
          </cell>
          <cell r="Z695" t="str">
            <v>一般</v>
          </cell>
          <cell r="AA695" t="str">
            <v>一般</v>
          </cell>
          <cell r="AK695" t="e">
            <v>#REF!</v>
          </cell>
          <cell r="BI695">
            <v>2</v>
          </cell>
          <cell r="BT695">
            <v>0</v>
          </cell>
          <cell r="DZ695">
            <v>0</v>
          </cell>
          <cell r="EA695">
            <v>0</v>
          </cell>
          <cell r="EB695">
            <v>0</v>
          </cell>
          <cell r="EC695">
            <v>0</v>
          </cell>
          <cell r="ED695">
            <v>0</v>
          </cell>
          <cell r="EF695">
            <v>0</v>
          </cell>
          <cell r="EG695">
            <v>0</v>
          </cell>
          <cell r="EH695">
            <v>0</v>
          </cell>
          <cell r="EI695">
            <v>0</v>
          </cell>
          <cell r="EJ695">
            <v>0</v>
          </cell>
          <cell r="EK695" t="e">
            <v>#REF!</v>
          </cell>
          <cell r="EL695" t="e">
            <v>#REF!</v>
          </cell>
          <cell r="EM695" t="e">
            <v>#REF!</v>
          </cell>
          <cell r="EO695">
            <v>0</v>
          </cell>
          <cell r="EP695">
            <v>0</v>
          </cell>
          <cell r="EQ695">
            <v>0</v>
          </cell>
          <cell r="FA695">
            <v>0</v>
          </cell>
          <cell r="FB695">
            <v>0</v>
          </cell>
          <cell r="FD695">
            <v>0</v>
          </cell>
          <cell r="FE695">
            <v>0</v>
          </cell>
          <cell r="FF695">
            <v>0</v>
          </cell>
          <cell r="FG695">
            <v>0</v>
          </cell>
          <cell r="FH695">
            <v>1</v>
          </cell>
          <cell r="FI695">
            <v>0</v>
          </cell>
          <cell r="FJ695">
            <v>0</v>
          </cell>
          <cell r="FK695">
            <v>0</v>
          </cell>
          <cell r="FL695">
            <v>0</v>
          </cell>
          <cell r="FO695">
            <v>0</v>
          </cell>
          <cell r="FQ695">
            <v>0</v>
          </cell>
          <cell r="FR695">
            <v>0</v>
          </cell>
          <cell r="FS695">
            <v>0</v>
          </cell>
          <cell r="FT695">
            <v>0</v>
          </cell>
          <cell r="FU695">
            <v>0</v>
          </cell>
          <cell r="FV695">
            <v>0</v>
          </cell>
          <cell r="FW695">
            <v>0</v>
          </cell>
          <cell r="FX695" t="e">
            <v>#REF!</v>
          </cell>
          <cell r="FZ695">
            <v>0</v>
          </cell>
          <cell r="GB695">
            <v>0</v>
          </cell>
          <cell r="GC695">
            <v>0</v>
          </cell>
          <cell r="GD695">
            <v>0</v>
          </cell>
          <cell r="GE695">
            <v>0</v>
          </cell>
          <cell r="GF695">
            <v>0</v>
          </cell>
          <cell r="GG695" t="e">
            <v>#REF!</v>
          </cell>
          <cell r="GH695" t="e">
            <v>#REF!</v>
          </cell>
          <cell r="GI695">
            <v>0</v>
          </cell>
          <cell r="GJ695">
            <v>0</v>
          </cell>
          <cell r="GK695">
            <v>0</v>
          </cell>
          <cell r="GL695">
            <v>0</v>
          </cell>
          <cell r="GM695" t="e">
            <v>#REF!</v>
          </cell>
          <cell r="GN695">
            <v>0</v>
          </cell>
          <cell r="GO695">
            <v>0</v>
          </cell>
          <cell r="GP695">
            <v>0</v>
          </cell>
        </row>
        <row r="696">
          <cell r="Y696" t="str">
            <v>二次</v>
          </cell>
          <cell r="Z696" t="str">
            <v>一般</v>
          </cell>
          <cell r="AA696" t="str">
            <v>一般</v>
          </cell>
          <cell r="AK696" t="e">
            <v>#REF!</v>
          </cell>
          <cell r="BI696">
            <v>1</v>
          </cell>
          <cell r="BT696">
            <v>0.14000000000000001</v>
          </cell>
          <cell r="DZ696">
            <v>0</v>
          </cell>
          <cell r="EA696">
            <v>0</v>
          </cell>
          <cell r="EB696">
            <v>0</v>
          </cell>
          <cell r="EC696">
            <v>0</v>
          </cell>
          <cell r="ED696">
            <v>0</v>
          </cell>
          <cell r="EF696">
            <v>0</v>
          </cell>
          <cell r="EG696">
            <v>0</v>
          </cell>
          <cell r="EH696">
            <v>0</v>
          </cell>
          <cell r="EI696">
            <v>0</v>
          </cell>
          <cell r="EJ696">
            <v>0</v>
          </cell>
          <cell r="EK696" t="e">
            <v>#REF!</v>
          </cell>
          <cell r="EL696" t="e">
            <v>#REF!</v>
          </cell>
          <cell r="EM696" t="e">
            <v>#REF!</v>
          </cell>
          <cell r="EO696">
            <v>0</v>
          </cell>
          <cell r="EP696">
            <v>0</v>
          </cell>
          <cell r="EQ696">
            <v>0</v>
          </cell>
          <cell r="FA696">
            <v>0</v>
          </cell>
          <cell r="FB696">
            <v>0</v>
          </cell>
          <cell r="FD696">
            <v>0</v>
          </cell>
          <cell r="FE696">
            <v>0</v>
          </cell>
          <cell r="FF696">
            <v>1</v>
          </cell>
          <cell r="FG696">
            <v>0</v>
          </cell>
          <cell r="FH696">
            <v>0</v>
          </cell>
          <cell r="FI696">
            <v>0</v>
          </cell>
          <cell r="FJ696">
            <v>0</v>
          </cell>
          <cell r="FK696">
            <v>0</v>
          </cell>
          <cell r="FL696">
            <v>0</v>
          </cell>
          <cell r="FO696">
            <v>0</v>
          </cell>
          <cell r="FQ696">
            <v>0</v>
          </cell>
          <cell r="FR696">
            <v>0</v>
          </cell>
          <cell r="FS696">
            <v>0</v>
          </cell>
          <cell r="FT696">
            <v>0</v>
          </cell>
          <cell r="FU696">
            <v>0</v>
          </cell>
          <cell r="FV696">
            <v>0</v>
          </cell>
          <cell r="FW696">
            <v>0</v>
          </cell>
          <cell r="FX696" t="e">
            <v>#REF!</v>
          </cell>
          <cell r="FZ696">
            <v>0</v>
          </cell>
          <cell r="GB696">
            <v>0</v>
          </cell>
          <cell r="GC696">
            <v>0</v>
          </cell>
          <cell r="GD696">
            <v>0</v>
          </cell>
          <cell r="GE696">
            <v>0</v>
          </cell>
          <cell r="GF696">
            <v>1</v>
          </cell>
          <cell r="GG696" t="e">
            <v>#REF!</v>
          </cell>
          <cell r="GH696" t="e">
            <v>#REF!</v>
          </cell>
          <cell r="GI696">
            <v>0</v>
          </cell>
          <cell r="GJ696">
            <v>0</v>
          </cell>
          <cell r="GK696">
            <v>0</v>
          </cell>
          <cell r="GL696">
            <v>0</v>
          </cell>
          <cell r="GM696" t="e">
            <v>#REF!</v>
          </cell>
          <cell r="GN696">
            <v>0</v>
          </cell>
          <cell r="GO696">
            <v>0</v>
          </cell>
          <cell r="GP696">
            <v>0</v>
          </cell>
        </row>
        <row r="697">
          <cell r="Y697" t="str">
            <v>耐震</v>
          </cell>
          <cell r="Z697" t="str">
            <v>一般</v>
          </cell>
          <cell r="AA697" t="str">
            <v>一般</v>
          </cell>
          <cell r="AK697" t="e">
            <v>#REF!</v>
          </cell>
          <cell r="BT697">
            <v>0</v>
          </cell>
          <cell r="DZ697">
            <v>0</v>
          </cell>
          <cell r="EA697">
            <v>0</v>
          </cell>
          <cell r="EB697">
            <v>0</v>
          </cell>
          <cell r="EC697">
            <v>0</v>
          </cell>
          <cell r="ED697">
            <v>0</v>
          </cell>
          <cell r="EF697">
            <v>0</v>
          </cell>
          <cell r="EG697">
            <v>0</v>
          </cell>
          <cell r="EH697">
            <v>0</v>
          </cell>
          <cell r="EI697">
            <v>0</v>
          </cell>
          <cell r="EJ697">
            <v>0</v>
          </cell>
          <cell r="EK697" t="e">
            <v>#REF!</v>
          </cell>
          <cell r="EL697" t="e">
            <v>#REF!</v>
          </cell>
          <cell r="EM697" t="e">
            <v>#REF!</v>
          </cell>
          <cell r="EO697">
            <v>0</v>
          </cell>
          <cell r="EP697">
            <v>0</v>
          </cell>
          <cell r="EQ697">
            <v>0</v>
          </cell>
          <cell r="FA697">
            <v>0</v>
          </cell>
          <cell r="FB697">
            <v>0</v>
          </cell>
          <cell r="FD697">
            <v>0</v>
          </cell>
          <cell r="FE697">
            <v>0</v>
          </cell>
          <cell r="FF697">
            <v>0</v>
          </cell>
          <cell r="FG697">
            <v>0</v>
          </cell>
          <cell r="FH697">
            <v>0</v>
          </cell>
          <cell r="FI697">
            <v>0</v>
          </cell>
          <cell r="FJ697">
            <v>0</v>
          </cell>
          <cell r="FK697">
            <v>0</v>
          </cell>
          <cell r="FL697">
            <v>0</v>
          </cell>
          <cell r="FO697">
            <v>0</v>
          </cell>
          <cell r="FQ697">
            <v>0</v>
          </cell>
          <cell r="FR697">
            <v>0</v>
          </cell>
          <cell r="FS697">
            <v>0</v>
          </cell>
          <cell r="FT697">
            <v>0</v>
          </cell>
          <cell r="FU697">
            <v>0</v>
          </cell>
          <cell r="FV697">
            <v>0</v>
          </cell>
          <cell r="FW697">
            <v>0</v>
          </cell>
          <cell r="FX697" t="e">
            <v>#REF!</v>
          </cell>
          <cell r="FZ697">
            <v>0</v>
          </cell>
          <cell r="GB697">
            <v>0</v>
          </cell>
          <cell r="GC697">
            <v>0</v>
          </cell>
          <cell r="GD697">
            <v>0</v>
          </cell>
          <cell r="GE697">
            <v>0</v>
          </cell>
          <cell r="GF697">
            <v>0</v>
          </cell>
          <cell r="GG697" t="e">
            <v>#REF!</v>
          </cell>
          <cell r="GH697" t="e">
            <v>#REF!</v>
          </cell>
          <cell r="GI697">
            <v>0</v>
          </cell>
          <cell r="GJ697">
            <v>0</v>
          </cell>
          <cell r="GK697">
            <v>0</v>
          </cell>
          <cell r="GL697">
            <v>0</v>
          </cell>
          <cell r="GM697" t="e">
            <v>#REF!</v>
          </cell>
          <cell r="GN697">
            <v>0</v>
          </cell>
          <cell r="GO697">
            <v>0</v>
          </cell>
          <cell r="GP697">
            <v>0</v>
          </cell>
        </row>
        <row r="698">
          <cell r="Y698" t="str">
            <v>沿環従来</v>
          </cell>
          <cell r="Z698" t="str">
            <v>一般</v>
          </cell>
          <cell r="AA698" t="str">
            <v>一般</v>
          </cell>
          <cell r="AK698" t="e">
            <v>#REF!</v>
          </cell>
          <cell r="BT698">
            <v>0</v>
          </cell>
          <cell r="DZ698">
            <v>0</v>
          </cell>
          <cell r="EA698">
            <v>0</v>
          </cell>
          <cell r="EB698">
            <v>0</v>
          </cell>
          <cell r="EC698">
            <v>0</v>
          </cell>
          <cell r="ED698">
            <v>0</v>
          </cell>
          <cell r="EF698">
            <v>0</v>
          </cell>
          <cell r="EG698">
            <v>0</v>
          </cell>
          <cell r="EH698">
            <v>0</v>
          </cell>
          <cell r="EI698">
            <v>0</v>
          </cell>
          <cell r="EJ698">
            <v>0</v>
          </cell>
          <cell r="EK698" t="e">
            <v>#REF!</v>
          </cell>
          <cell r="EL698" t="e">
            <v>#REF!</v>
          </cell>
          <cell r="EM698" t="e">
            <v>#REF!</v>
          </cell>
          <cell r="EO698">
            <v>0</v>
          </cell>
          <cell r="EP698">
            <v>0</v>
          </cell>
          <cell r="EQ698">
            <v>0</v>
          </cell>
          <cell r="FA698">
            <v>0</v>
          </cell>
          <cell r="FB698">
            <v>0</v>
          </cell>
          <cell r="FD698">
            <v>0</v>
          </cell>
          <cell r="FE698">
            <v>0</v>
          </cell>
          <cell r="FF698">
            <v>0</v>
          </cell>
          <cell r="FG698">
            <v>0</v>
          </cell>
          <cell r="FH698">
            <v>0</v>
          </cell>
          <cell r="FI698">
            <v>0</v>
          </cell>
          <cell r="FJ698">
            <v>0</v>
          </cell>
          <cell r="FK698">
            <v>0</v>
          </cell>
          <cell r="FL698">
            <v>0</v>
          </cell>
          <cell r="FO698">
            <v>0</v>
          </cell>
          <cell r="FQ698">
            <v>0</v>
          </cell>
          <cell r="FR698">
            <v>0</v>
          </cell>
          <cell r="FS698">
            <v>0</v>
          </cell>
          <cell r="FT698">
            <v>0</v>
          </cell>
          <cell r="FU698">
            <v>0</v>
          </cell>
          <cell r="FV698">
            <v>0</v>
          </cell>
          <cell r="FW698">
            <v>0</v>
          </cell>
          <cell r="FX698" t="e">
            <v>#REF!</v>
          </cell>
          <cell r="FZ698">
            <v>0</v>
          </cell>
          <cell r="GB698">
            <v>0</v>
          </cell>
          <cell r="GC698">
            <v>0</v>
          </cell>
          <cell r="GD698">
            <v>0</v>
          </cell>
          <cell r="GE698">
            <v>0</v>
          </cell>
          <cell r="GF698">
            <v>0</v>
          </cell>
          <cell r="GG698" t="e">
            <v>#REF!</v>
          </cell>
          <cell r="GH698" t="e">
            <v>#REF!</v>
          </cell>
          <cell r="GI698">
            <v>0</v>
          </cell>
          <cell r="GJ698">
            <v>0</v>
          </cell>
          <cell r="GK698">
            <v>0</v>
          </cell>
          <cell r="GL698">
            <v>0</v>
          </cell>
          <cell r="GM698" t="e">
            <v>#REF!</v>
          </cell>
          <cell r="GN698">
            <v>0</v>
          </cell>
          <cell r="GO698">
            <v>0</v>
          </cell>
          <cell r="GP698">
            <v>0</v>
          </cell>
        </row>
        <row r="699">
          <cell r="Y699" t="str">
            <v>沿環従来</v>
          </cell>
          <cell r="Z699" t="str">
            <v>一般</v>
          </cell>
          <cell r="AA699" t="str">
            <v>一般</v>
          </cell>
          <cell r="AK699" t="e">
            <v>#REF!</v>
          </cell>
          <cell r="BT699">
            <v>0</v>
          </cell>
          <cell r="DZ699">
            <v>0</v>
          </cell>
          <cell r="EA699">
            <v>0</v>
          </cell>
          <cell r="EB699">
            <v>0</v>
          </cell>
          <cell r="EC699">
            <v>0</v>
          </cell>
          <cell r="ED699">
            <v>0</v>
          </cell>
          <cell r="EF699">
            <v>0</v>
          </cell>
          <cell r="EG699">
            <v>0</v>
          </cell>
          <cell r="EH699">
            <v>0</v>
          </cell>
          <cell r="EI699">
            <v>0</v>
          </cell>
          <cell r="EJ699">
            <v>0</v>
          </cell>
          <cell r="EK699" t="e">
            <v>#REF!</v>
          </cell>
          <cell r="EL699" t="e">
            <v>#REF!</v>
          </cell>
          <cell r="EM699" t="e">
            <v>#REF!</v>
          </cell>
          <cell r="EO699">
            <v>0</v>
          </cell>
          <cell r="EP699">
            <v>0</v>
          </cell>
          <cell r="EQ699">
            <v>0</v>
          </cell>
          <cell r="FA699">
            <v>0</v>
          </cell>
          <cell r="FB699">
            <v>0</v>
          </cell>
          <cell r="FD699">
            <v>0</v>
          </cell>
          <cell r="FE699">
            <v>0</v>
          </cell>
          <cell r="FF699">
            <v>0</v>
          </cell>
          <cell r="FG699">
            <v>0</v>
          </cell>
          <cell r="FH699">
            <v>0</v>
          </cell>
          <cell r="FI699">
            <v>0</v>
          </cell>
          <cell r="FJ699">
            <v>0</v>
          </cell>
          <cell r="FK699">
            <v>0</v>
          </cell>
          <cell r="FL699">
            <v>0</v>
          </cell>
          <cell r="FO699">
            <v>0</v>
          </cell>
          <cell r="FQ699">
            <v>0</v>
          </cell>
          <cell r="FR699">
            <v>0</v>
          </cell>
          <cell r="FS699">
            <v>0</v>
          </cell>
          <cell r="FT699">
            <v>0</v>
          </cell>
          <cell r="FU699">
            <v>0</v>
          </cell>
          <cell r="FV699">
            <v>0</v>
          </cell>
          <cell r="FW699">
            <v>0</v>
          </cell>
          <cell r="FX699" t="e">
            <v>#REF!</v>
          </cell>
          <cell r="FZ699">
            <v>0</v>
          </cell>
          <cell r="GB699">
            <v>0</v>
          </cell>
          <cell r="GC699">
            <v>0</v>
          </cell>
          <cell r="GD699">
            <v>0</v>
          </cell>
          <cell r="GE699">
            <v>0</v>
          </cell>
          <cell r="GF699">
            <v>0</v>
          </cell>
          <cell r="GG699" t="e">
            <v>#REF!</v>
          </cell>
          <cell r="GH699" t="e">
            <v>#REF!</v>
          </cell>
          <cell r="GI699">
            <v>0</v>
          </cell>
          <cell r="GJ699">
            <v>0</v>
          </cell>
          <cell r="GK699">
            <v>0</v>
          </cell>
          <cell r="GL699">
            <v>0</v>
          </cell>
          <cell r="GM699" t="e">
            <v>#REF!</v>
          </cell>
          <cell r="GN699">
            <v>0</v>
          </cell>
          <cell r="GO699">
            <v>0</v>
          </cell>
          <cell r="GP699">
            <v>0</v>
          </cell>
        </row>
        <row r="700">
          <cell r="Y700" t="str">
            <v>沿環従来</v>
          </cell>
          <cell r="Z700" t="str">
            <v>一般</v>
          </cell>
          <cell r="AA700" t="str">
            <v>一般</v>
          </cell>
          <cell r="AK700" t="e">
            <v>#REF!</v>
          </cell>
          <cell r="BT700">
            <v>0</v>
          </cell>
          <cell r="DZ700">
            <v>0</v>
          </cell>
          <cell r="EA700">
            <v>0</v>
          </cell>
          <cell r="EB700">
            <v>0</v>
          </cell>
          <cell r="EC700">
            <v>0</v>
          </cell>
          <cell r="ED700">
            <v>0</v>
          </cell>
          <cell r="EF700">
            <v>0</v>
          </cell>
          <cell r="EG700">
            <v>0</v>
          </cell>
          <cell r="EH700">
            <v>0</v>
          </cell>
          <cell r="EI700">
            <v>0</v>
          </cell>
          <cell r="EJ700">
            <v>0</v>
          </cell>
          <cell r="EK700" t="e">
            <v>#REF!</v>
          </cell>
          <cell r="EL700" t="e">
            <v>#REF!</v>
          </cell>
          <cell r="EM700" t="e">
            <v>#REF!</v>
          </cell>
          <cell r="EO700">
            <v>0</v>
          </cell>
          <cell r="EP700">
            <v>0</v>
          </cell>
          <cell r="EQ700">
            <v>0</v>
          </cell>
          <cell r="FA700">
            <v>0</v>
          </cell>
          <cell r="FB700">
            <v>0</v>
          </cell>
          <cell r="FD700">
            <v>0</v>
          </cell>
          <cell r="FE700">
            <v>0</v>
          </cell>
          <cell r="FF700">
            <v>0</v>
          </cell>
          <cell r="FG700">
            <v>0</v>
          </cell>
          <cell r="FH700">
            <v>0</v>
          </cell>
          <cell r="FI700">
            <v>0</v>
          </cell>
          <cell r="FJ700">
            <v>0</v>
          </cell>
          <cell r="FK700">
            <v>0</v>
          </cell>
          <cell r="FL700">
            <v>0</v>
          </cell>
          <cell r="FO700">
            <v>0</v>
          </cell>
          <cell r="FQ700">
            <v>0</v>
          </cell>
          <cell r="FR700">
            <v>0</v>
          </cell>
          <cell r="FS700">
            <v>0</v>
          </cell>
          <cell r="FT700">
            <v>0</v>
          </cell>
          <cell r="FU700">
            <v>0</v>
          </cell>
          <cell r="FV700">
            <v>0</v>
          </cell>
          <cell r="FW700">
            <v>0</v>
          </cell>
          <cell r="FX700" t="e">
            <v>#REF!</v>
          </cell>
          <cell r="FZ700">
            <v>0</v>
          </cell>
          <cell r="GB700">
            <v>0</v>
          </cell>
          <cell r="GC700">
            <v>0</v>
          </cell>
          <cell r="GD700">
            <v>0</v>
          </cell>
          <cell r="GE700">
            <v>0</v>
          </cell>
          <cell r="GF700">
            <v>0</v>
          </cell>
          <cell r="GG700" t="e">
            <v>#REF!</v>
          </cell>
          <cell r="GH700" t="e">
            <v>#REF!</v>
          </cell>
          <cell r="GI700">
            <v>0</v>
          </cell>
          <cell r="GJ700">
            <v>0</v>
          </cell>
          <cell r="GK700">
            <v>0</v>
          </cell>
          <cell r="GL700">
            <v>0</v>
          </cell>
          <cell r="GM700" t="e">
            <v>#REF!</v>
          </cell>
          <cell r="GN700">
            <v>0</v>
          </cell>
          <cell r="GO700">
            <v>0</v>
          </cell>
          <cell r="GP700">
            <v>0</v>
          </cell>
        </row>
        <row r="701">
          <cell r="Y701" t="str">
            <v>沿環従来</v>
          </cell>
          <cell r="Z701" t="str">
            <v>一般</v>
          </cell>
          <cell r="AA701" t="str">
            <v>一般</v>
          </cell>
          <cell r="AK701" t="e">
            <v>#REF!</v>
          </cell>
          <cell r="BT701">
            <v>0</v>
          </cell>
          <cell r="DZ701">
            <v>0</v>
          </cell>
          <cell r="EA701">
            <v>0</v>
          </cell>
          <cell r="EB701">
            <v>0</v>
          </cell>
          <cell r="EC701">
            <v>0</v>
          </cell>
          <cell r="ED701">
            <v>0</v>
          </cell>
          <cell r="EF701">
            <v>0</v>
          </cell>
          <cell r="EG701">
            <v>0</v>
          </cell>
          <cell r="EH701">
            <v>0</v>
          </cell>
          <cell r="EI701">
            <v>0</v>
          </cell>
          <cell r="EJ701">
            <v>0</v>
          </cell>
          <cell r="EK701" t="e">
            <v>#REF!</v>
          </cell>
          <cell r="EL701" t="e">
            <v>#REF!</v>
          </cell>
          <cell r="EM701" t="e">
            <v>#REF!</v>
          </cell>
          <cell r="EO701">
            <v>0</v>
          </cell>
          <cell r="EP701">
            <v>0</v>
          </cell>
          <cell r="EQ701">
            <v>0</v>
          </cell>
          <cell r="FA701">
            <v>0</v>
          </cell>
          <cell r="FB701">
            <v>0</v>
          </cell>
          <cell r="FD701">
            <v>0</v>
          </cell>
          <cell r="FE701">
            <v>0</v>
          </cell>
          <cell r="FF701">
            <v>0</v>
          </cell>
          <cell r="FG701">
            <v>0</v>
          </cell>
          <cell r="FH701">
            <v>0</v>
          </cell>
          <cell r="FI701">
            <v>0</v>
          </cell>
          <cell r="FJ701">
            <v>0</v>
          </cell>
          <cell r="FK701">
            <v>0</v>
          </cell>
          <cell r="FL701">
            <v>0</v>
          </cell>
          <cell r="FO701">
            <v>0</v>
          </cell>
          <cell r="FQ701">
            <v>0</v>
          </cell>
          <cell r="FR701">
            <v>0</v>
          </cell>
          <cell r="FS701">
            <v>0</v>
          </cell>
          <cell r="FT701">
            <v>0</v>
          </cell>
          <cell r="FU701">
            <v>0</v>
          </cell>
          <cell r="FV701">
            <v>0</v>
          </cell>
          <cell r="FW701">
            <v>0</v>
          </cell>
          <cell r="FX701" t="e">
            <v>#REF!</v>
          </cell>
          <cell r="FZ701">
            <v>0</v>
          </cell>
          <cell r="GB701">
            <v>0</v>
          </cell>
          <cell r="GC701">
            <v>0</v>
          </cell>
          <cell r="GD701">
            <v>0</v>
          </cell>
          <cell r="GE701">
            <v>0</v>
          </cell>
          <cell r="GF701">
            <v>0</v>
          </cell>
          <cell r="GG701" t="e">
            <v>#REF!</v>
          </cell>
          <cell r="GH701" t="e">
            <v>#REF!</v>
          </cell>
          <cell r="GI701">
            <v>0</v>
          </cell>
          <cell r="GJ701">
            <v>0</v>
          </cell>
          <cell r="GK701">
            <v>0</v>
          </cell>
          <cell r="GL701">
            <v>0</v>
          </cell>
          <cell r="GM701" t="e">
            <v>#REF!</v>
          </cell>
          <cell r="GN701">
            <v>0</v>
          </cell>
          <cell r="GO701">
            <v>0</v>
          </cell>
          <cell r="GP701">
            <v>0</v>
          </cell>
        </row>
        <row r="702">
          <cell r="Y702" t="str">
            <v>沿環従来</v>
          </cell>
          <cell r="Z702" t="str">
            <v>一般</v>
          </cell>
          <cell r="AA702" t="str">
            <v>一般</v>
          </cell>
          <cell r="AK702" t="e">
            <v>#REF!</v>
          </cell>
          <cell r="BT702">
            <v>0</v>
          </cell>
          <cell r="DZ702">
            <v>0</v>
          </cell>
          <cell r="EA702">
            <v>0</v>
          </cell>
          <cell r="EB702">
            <v>0</v>
          </cell>
          <cell r="EC702">
            <v>0</v>
          </cell>
          <cell r="ED702">
            <v>0</v>
          </cell>
          <cell r="EF702">
            <v>0</v>
          </cell>
          <cell r="EG702">
            <v>0</v>
          </cell>
          <cell r="EH702">
            <v>0</v>
          </cell>
          <cell r="EI702">
            <v>0</v>
          </cell>
          <cell r="EJ702">
            <v>0</v>
          </cell>
          <cell r="EK702" t="e">
            <v>#REF!</v>
          </cell>
          <cell r="EL702" t="e">
            <v>#REF!</v>
          </cell>
          <cell r="EM702" t="e">
            <v>#REF!</v>
          </cell>
          <cell r="EO702">
            <v>0</v>
          </cell>
          <cell r="EP702">
            <v>0</v>
          </cell>
          <cell r="EQ702">
            <v>0</v>
          </cell>
          <cell r="FA702">
            <v>0</v>
          </cell>
          <cell r="FB702">
            <v>0</v>
          </cell>
          <cell r="FD702">
            <v>0</v>
          </cell>
          <cell r="FE702">
            <v>0</v>
          </cell>
          <cell r="FF702">
            <v>0</v>
          </cell>
          <cell r="FG702">
            <v>0</v>
          </cell>
          <cell r="FH702">
            <v>0</v>
          </cell>
          <cell r="FI702">
            <v>0</v>
          </cell>
          <cell r="FJ702">
            <v>0</v>
          </cell>
          <cell r="FK702">
            <v>0</v>
          </cell>
          <cell r="FL702">
            <v>0</v>
          </cell>
          <cell r="FO702">
            <v>0</v>
          </cell>
          <cell r="FQ702">
            <v>0</v>
          </cell>
          <cell r="FR702">
            <v>0</v>
          </cell>
          <cell r="FS702">
            <v>0</v>
          </cell>
          <cell r="FT702">
            <v>0</v>
          </cell>
          <cell r="FU702">
            <v>0</v>
          </cell>
          <cell r="FV702">
            <v>0</v>
          </cell>
          <cell r="FW702">
            <v>0</v>
          </cell>
          <cell r="FX702" t="e">
            <v>#REF!</v>
          </cell>
          <cell r="FZ702">
            <v>0</v>
          </cell>
          <cell r="GB702">
            <v>0</v>
          </cell>
          <cell r="GC702">
            <v>0</v>
          </cell>
          <cell r="GD702">
            <v>0</v>
          </cell>
          <cell r="GE702">
            <v>0</v>
          </cell>
          <cell r="GF702">
            <v>0</v>
          </cell>
          <cell r="GG702" t="e">
            <v>#REF!</v>
          </cell>
          <cell r="GH702" t="e">
            <v>#REF!</v>
          </cell>
          <cell r="GI702">
            <v>0</v>
          </cell>
          <cell r="GJ702">
            <v>0</v>
          </cell>
          <cell r="GK702">
            <v>0</v>
          </cell>
          <cell r="GL702">
            <v>0</v>
          </cell>
          <cell r="GM702" t="e">
            <v>#REF!</v>
          </cell>
          <cell r="GN702">
            <v>0</v>
          </cell>
          <cell r="GO702">
            <v>0</v>
          </cell>
          <cell r="GP702">
            <v>0</v>
          </cell>
        </row>
        <row r="703">
          <cell r="Y703" t="str">
            <v>沿環従来</v>
          </cell>
          <cell r="Z703" t="str">
            <v>一般</v>
          </cell>
          <cell r="AA703" t="str">
            <v>一般</v>
          </cell>
          <cell r="AK703" t="e">
            <v>#REF!</v>
          </cell>
          <cell r="BT703">
            <v>0</v>
          </cell>
          <cell r="DZ703">
            <v>0</v>
          </cell>
          <cell r="EA703">
            <v>0</v>
          </cell>
          <cell r="EB703">
            <v>0</v>
          </cell>
          <cell r="EC703">
            <v>0</v>
          </cell>
          <cell r="ED703">
            <v>0</v>
          </cell>
          <cell r="EF703">
            <v>0</v>
          </cell>
          <cell r="EG703">
            <v>0</v>
          </cell>
          <cell r="EH703">
            <v>0</v>
          </cell>
          <cell r="EI703">
            <v>0</v>
          </cell>
          <cell r="EJ703">
            <v>0</v>
          </cell>
          <cell r="EK703" t="e">
            <v>#REF!</v>
          </cell>
          <cell r="EL703" t="e">
            <v>#REF!</v>
          </cell>
          <cell r="EM703" t="e">
            <v>#REF!</v>
          </cell>
          <cell r="EO703">
            <v>0</v>
          </cell>
          <cell r="EP703">
            <v>0</v>
          </cell>
          <cell r="EQ703">
            <v>0</v>
          </cell>
          <cell r="FA703">
            <v>0</v>
          </cell>
          <cell r="FB703">
            <v>0</v>
          </cell>
          <cell r="FD703">
            <v>0</v>
          </cell>
          <cell r="FE703">
            <v>0</v>
          </cell>
          <cell r="FF703">
            <v>0</v>
          </cell>
          <cell r="FG703">
            <v>0</v>
          </cell>
          <cell r="FH703">
            <v>0</v>
          </cell>
          <cell r="FI703">
            <v>0</v>
          </cell>
          <cell r="FJ703">
            <v>0</v>
          </cell>
          <cell r="FK703">
            <v>0</v>
          </cell>
          <cell r="FL703">
            <v>0</v>
          </cell>
          <cell r="FO703">
            <v>0</v>
          </cell>
          <cell r="FQ703">
            <v>0</v>
          </cell>
          <cell r="FR703">
            <v>0</v>
          </cell>
          <cell r="FS703">
            <v>0</v>
          </cell>
          <cell r="FT703">
            <v>0</v>
          </cell>
          <cell r="FU703">
            <v>0</v>
          </cell>
          <cell r="FV703">
            <v>0</v>
          </cell>
          <cell r="FW703">
            <v>0</v>
          </cell>
          <cell r="FX703" t="e">
            <v>#REF!</v>
          </cell>
          <cell r="FZ703">
            <v>0</v>
          </cell>
          <cell r="GB703">
            <v>0</v>
          </cell>
          <cell r="GC703">
            <v>0</v>
          </cell>
          <cell r="GD703">
            <v>0</v>
          </cell>
          <cell r="GE703">
            <v>0</v>
          </cell>
          <cell r="GF703">
            <v>0</v>
          </cell>
          <cell r="GG703" t="e">
            <v>#REF!</v>
          </cell>
          <cell r="GH703" t="e">
            <v>#REF!</v>
          </cell>
          <cell r="GI703">
            <v>0</v>
          </cell>
          <cell r="GJ703">
            <v>0</v>
          </cell>
          <cell r="GK703">
            <v>0</v>
          </cell>
          <cell r="GL703">
            <v>0</v>
          </cell>
          <cell r="GM703" t="e">
            <v>#REF!</v>
          </cell>
          <cell r="GN703">
            <v>0</v>
          </cell>
          <cell r="GO703">
            <v>0</v>
          </cell>
          <cell r="GP703">
            <v>0</v>
          </cell>
        </row>
        <row r="704">
          <cell r="Y704" t="str">
            <v>沿環従来</v>
          </cell>
          <cell r="Z704" t="str">
            <v>一般</v>
          </cell>
          <cell r="AA704" t="str">
            <v>一般</v>
          </cell>
          <cell r="AK704" t="e">
            <v>#REF!</v>
          </cell>
          <cell r="BT704">
            <v>0</v>
          </cell>
          <cell r="DZ704">
            <v>0</v>
          </cell>
          <cell r="EA704">
            <v>0</v>
          </cell>
          <cell r="EB704">
            <v>0</v>
          </cell>
          <cell r="EC704">
            <v>0</v>
          </cell>
          <cell r="ED704">
            <v>0</v>
          </cell>
          <cell r="EF704">
            <v>0</v>
          </cell>
          <cell r="EG704">
            <v>0</v>
          </cell>
          <cell r="EH704">
            <v>0</v>
          </cell>
          <cell r="EI704">
            <v>0</v>
          </cell>
          <cell r="EJ704">
            <v>0</v>
          </cell>
          <cell r="EK704" t="e">
            <v>#REF!</v>
          </cell>
          <cell r="EL704" t="e">
            <v>#REF!</v>
          </cell>
          <cell r="EM704" t="e">
            <v>#REF!</v>
          </cell>
          <cell r="EO704">
            <v>0</v>
          </cell>
          <cell r="EP704">
            <v>0</v>
          </cell>
          <cell r="EQ704">
            <v>0</v>
          </cell>
          <cell r="FA704">
            <v>0</v>
          </cell>
          <cell r="FB704">
            <v>0</v>
          </cell>
          <cell r="FD704">
            <v>0</v>
          </cell>
          <cell r="FE704">
            <v>0</v>
          </cell>
          <cell r="FF704">
            <v>0</v>
          </cell>
          <cell r="FG704">
            <v>0</v>
          </cell>
          <cell r="FH704">
            <v>0</v>
          </cell>
          <cell r="FI704">
            <v>0</v>
          </cell>
          <cell r="FJ704">
            <v>0</v>
          </cell>
          <cell r="FK704">
            <v>0</v>
          </cell>
          <cell r="FL704">
            <v>0</v>
          </cell>
          <cell r="FO704">
            <v>0</v>
          </cell>
          <cell r="FQ704">
            <v>0</v>
          </cell>
          <cell r="FR704">
            <v>0</v>
          </cell>
          <cell r="FS704">
            <v>0</v>
          </cell>
          <cell r="FT704">
            <v>0</v>
          </cell>
          <cell r="FU704">
            <v>0</v>
          </cell>
          <cell r="FV704">
            <v>0</v>
          </cell>
          <cell r="FW704">
            <v>0</v>
          </cell>
          <cell r="FX704" t="e">
            <v>#REF!</v>
          </cell>
          <cell r="FZ704">
            <v>0</v>
          </cell>
          <cell r="GB704">
            <v>0</v>
          </cell>
          <cell r="GC704">
            <v>0</v>
          </cell>
          <cell r="GD704">
            <v>0</v>
          </cell>
          <cell r="GE704">
            <v>0</v>
          </cell>
          <cell r="GF704">
            <v>0</v>
          </cell>
          <cell r="GG704" t="e">
            <v>#REF!</v>
          </cell>
          <cell r="GH704" t="e">
            <v>#REF!</v>
          </cell>
          <cell r="GI704">
            <v>0</v>
          </cell>
          <cell r="GJ704">
            <v>0</v>
          </cell>
          <cell r="GK704">
            <v>0</v>
          </cell>
          <cell r="GL704">
            <v>0</v>
          </cell>
          <cell r="GM704" t="e">
            <v>#REF!</v>
          </cell>
          <cell r="GN704">
            <v>0</v>
          </cell>
          <cell r="GO704">
            <v>0</v>
          </cell>
          <cell r="GP704">
            <v>0</v>
          </cell>
        </row>
        <row r="705">
          <cell r="Y705" t="str">
            <v>沿環従来</v>
          </cell>
          <cell r="Z705" t="str">
            <v>一般</v>
          </cell>
          <cell r="AA705" t="str">
            <v>一般</v>
          </cell>
          <cell r="AK705" t="e">
            <v>#REF!</v>
          </cell>
          <cell r="BT705">
            <v>0</v>
          </cell>
          <cell r="DZ705">
            <v>0</v>
          </cell>
          <cell r="EA705">
            <v>0</v>
          </cell>
          <cell r="EB705">
            <v>0</v>
          </cell>
          <cell r="EC705">
            <v>0</v>
          </cell>
          <cell r="ED705">
            <v>0</v>
          </cell>
          <cell r="EF705">
            <v>0</v>
          </cell>
          <cell r="EG705">
            <v>0</v>
          </cell>
          <cell r="EH705">
            <v>0</v>
          </cell>
          <cell r="EI705">
            <v>0</v>
          </cell>
          <cell r="EJ705">
            <v>0</v>
          </cell>
          <cell r="EK705" t="e">
            <v>#REF!</v>
          </cell>
          <cell r="EL705" t="e">
            <v>#REF!</v>
          </cell>
          <cell r="EM705" t="e">
            <v>#REF!</v>
          </cell>
          <cell r="EO705">
            <v>0</v>
          </cell>
          <cell r="EP705">
            <v>0</v>
          </cell>
          <cell r="EQ705">
            <v>0</v>
          </cell>
          <cell r="FA705">
            <v>0</v>
          </cell>
          <cell r="FB705">
            <v>0</v>
          </cell>
          <cell r="FD705">
            <v>0</v>
          </cell>
          <cell r="FE705">
            <v>0</v>
          </cell>
          <cell r="FF705">
            <v>0</v>
          </cell>
          <cell r="FG705">
            <v>0</v>
          </cell>
          <cell r="FH705">
            <v>0</v>
          </cell>
          <cell r="FI705">
            <v>0</v>
          </cell>
          <cell r="FJ705">
            <v>0</v>
          </cell>
          <cell r="FK705">
            <v>0</v>
          </cell>
          <cell r="FL705">
            <v>0</v>
          </cell>
          <cell r="FO705">
            <v>0</v>
          </cell>
          <cell r="FQ705">
            <v>0</v>
          </cell>
          <cell r="FR705">
            <v>0</v>
          </cell>
          <cell r="FS705">
            <v>0</v>
          </cell>
          <cell r="FT705">
            <v>0</v>
          </cell>
          <cell r="FU705">
            <v>0</v>
          </cell>
          <cell r="FV705">
            <v>0</v>
          </cell>
          <cell r="FW705">
            <v>0</v>
          </cell>
          <cell r="FX705" t="e">
            <v>#REF!</v>
          </cell>
          <cell r="FZ705">
            <v>0</v>
          </cell>
          <cell r="GB705">
            <v>0</v>
          </cell>
          <cell r="GC705">
            <v>0</v>
          </cell>
          <cell r="GD705">
            <v>0</v>
          </cell>
          <cell r="GE705">
            <v>0</v>
          </cell>
          <cell r="GF705">
            <v>0</v>
          </cell>
          <cell r="GG705" t="e">
            <v>#REF!</v>
          </cell>
          <cell r="GH705" t="e">
            <v>#REF!</v>
          </cell>
          <cell r="GI705">
            <v>0</v>
          </cell>
          <cell r="GJ705">
            <v>0</v>
          </cell>
          <cell r="GK705">
            <v>0</v>
          </cell>
          <cell r="GL705">
            <v>0</v>
          </cell>
          <cell r="GM705" t="e">
            <v>#REF!</v>
          </cell>
          <cell r="GN705">
            <v>0</v>
          </cell>
          <cell r="GO705">
            <v>0</v>
          </cell>
          <cell r="GP705">
            <v>0</v>
          </cell>
        </row>
        <row r="706">
          <cell r="Y706" t="str">
            <v>沿環従来</v>
          </cell>
          <cell r="Z706" t="str">
            <v>一般</v>
          </cell>
          <cell r="AA706" t="str">
            <v>一般</v>
          </cell>
          <cell r="AK706" t="e">
            <v>#REF!</v>
          </cell>
          <cell r="BT706">
            <v>0</v>
          </cell>
          <cell r="DZ706">
            <v>0</v>
          </cell>
          <cell r="EA706">
            <v>0</v>
          </cell>
          <cell r="EB706">
            <v>0</v>
          </cell>
          <cell r="EC706">
            <v>0</v>
          </cell>
          <cell r="ED706">
            <v>0</v>
          </cell>
          <cell r="EF706">
            <v>0</v>
          </cell>
          <cell r="EG706">
            <v>0</v>
          </cell>
          <cell r="EH706">
            <v>0</v>
          </cell>
          <cell r="EI706">
            <v>0</v>
          </cell>
          <cell r="EJ706">
            <v>0</v>
          </cell>
          <cell r="EK706" t="e">
            <v>#REF!</v>
          </cell>
          <cell r="EL706" t="e">
            <v>#REF!</v>
          </cell>
          <cell r="EM706" t="e">
            <v>#REF!</v>
          </cell>
          <cell r="EO706">
            <v>0</v>
          </cell>
          <cell r="EP706">
            <v>0</v>
          </cell>
          <cell r="EQ706">
            <v>0</v>
          </cell>
          <cell r="FA706">
            <v>0</v>
          </cell>
          <cell r="FB706">
            <v>0</v>
          </cell>
          <cell r="FD706">
            <v>0</v>
          </cell>
          <cell r="FE706">
            <v>0</v>
          </cell>
          <cell r="FF706">
            <v>0</v>
          </cell>
          <cell r="FG706">
            <v>0</v>
          </cell>
          <cell r="FH706">
            <v>0</v>
          </cell>
          <cell r="FI706">
            <v>0</v>
          </cell>
          <cell r="FJ706">
            <v>0</v>
          </cell>
          <cell r="FK706">
            <v>0</v>
          </cell>
          <cell r="FL706">
            <v>0</v>
          </cell>
          <cell r="FO706">
            <v>0</v>
          </cell>
          <cell r="FQ706">
            <v>0</v>
          </cell>
          <cell r="FR706">
            <v>0</v>
          </cell>
          <cell r="FS706">
            <v>0</v>
          </cell>
          <cell r="FT706">
            <v>0</v>
          </cell>
          <cell r="FU706">
            <v>0</v>
          </cell>
          <cell r="FV706">
            <v>0</v>
          </cell>
          <cell r="FW706">
            <v>0</v>
          </cell>
          <cell r="FX706" t="e">
            <v>#REF!</v>
          </cell>
          <cell r="FZ706">
            <v>0</v>
          </cell>
          <cell r="GB706">
            <v>0</v>
          </cell>
          <cell r="GC706">
            <v>0</v>
          </cell>
          <cell r="GD706">
            <v>0</v>
          </cell>
          <cell r="GE706">
            <v>0</v>
          </cell>
          <cell r="GF706">
            <v>0</v>
          </cell>
          <cell r="GG706" t="e">
            <v>#REF!</v>
          </cell>
          <cell r="GH706" t="e">
            <v>#REF!</v>
          </cell>
          <cell r="GI706">
            <v>0</v>
          </cell>
          <cell r="GJ706">
            <v>0</v>
          </cell>
          <cell r="GK706">
            <v>0</v>
          </cell>
          <cell r="GL706">
            <v>0</v>
          </cell>
          <cell r="GM706" t="e">
            <v>#REF!</v>
          </cell>
          <cell r="GN706">
            <v>0</v>
          </cell>
          <cell r="GO706">
            <v>0</v>
          </cell>
          <cell r="GP706">
            <v>0</v>
          </cell>
        </row>
        <row r="707">
          <cell r="Y707" t="str">
            <v>沿環従来</v>
          </cell>
          <cell r="Z707" t="str">
            <v>一般</v>
          </cell>
          <cell r="AA707" t="str">
            <v>一般</v>
          </cell>
          <cell r="AK707" t="e">
            <v>#REF!</v>
          </cell>
          <cell r="BT707">
            <v>0</v>
          </cell>
          <cell r="DZ707">
            <v>0</v>
          </cell>
          <cell r="EA707">
            <v>0</v>
          </cell>
          <cell r="EB707">
            <v>0</v>
          </cell>
          <cell r="EC707">
            <v>0</v>
          </cell>
          <cell r="ED707">
            <v>0</v>
          </cell>
          <cell r="EF707">
            <v>0</v>
          </cell>
          <cell r="EG707">
            <v>0</v>
          </cell>
          <cell r="EH707">
            <v>0</v>
          </cell>
          <cell r="EI707">
            <v>0</v>
          </cell>
          <cell r="EJ707">
            <v>0</v>
          </cell>
          <cell r="EK707" t="e">
            <v>#REF!</v>
          </cell>
          <cell r="EL707" t="e">
            <v>#REF!</v>
          </cell>
          <cell r="EM707" t="e">
            <v>#REF!</v>
          </cell>
          <cell r="EO707">
            <v>0</v>
          </cell>
          <cell r="EP707">
            <v>0</v>
          </cell>
          <cell r="EQ707">
            <v>0</v>
          </cell>
          <cell r="FA707">
            <v>0</v>
          </cell>
          <cell r="FB707">
            <v>0</v>
          </cell>
          <cell r="FD707">
            <v>0</v>
          </cell>
          <cell r="FE707">
            <v>0</v>
          </cell>
          <cell r="FF707">
            <v>0</v>
          </cell>
          <cell r="FG707">
            <v>0</v>
          </cell>
          <cell r="FH707">
            <v>0</v>
          </cell>
          <cell r="FI707">
            <v>0</v>
          </cell>
          <cell r="FJ707">
            <v>0</v>
          </cell>
          <cell r="FK707">
            <v>0</v>
          </cell>
          <cell r="FL707">
            <v>0</v>
          </cell>
          <cell r="FO707">
            <v>0</v>
          </cell>
          <cell r="FQ707">
            <v>0</v>
          </cell>
          <cell r="FR707">
            <v>0</v>
          </cell>
          <cell r="FS707">
            <v>0</v>
          </cell>
          <cell r="FT707">
            <v>0</v>
          </cell>
          <cell r="FU707">
            <v>0</v>
          </cell>
          <cell r="FV707">
            <v>0</v>
          </cell>
          <cell r="FW707">
            <v>0</v>
          </cell>
          <cell r="FX707" t="e">
            <v>#REF!</v>
          </cell>
          <cell r="FZ707">
            <v>0</v>
          </cell>
          <cell r="GB707">
            <v>1</v>
          </cell>
          <cell r="GC707">
            <v>0</v>
          </cell>
          <cell r="GD707">
            <v>0</v>
          </cell>
          <cell r="GE707">
            <v>0</v>
          </cell>
          <cell r="GF707">
            <v>0</v>
          </cell>
          <cell r="GG707" t="e">
            <v>#REF!</v>
          </cell>
          <cell r="GH707" t="e">
            <v>#REF!</v>
          </cell>
          <cell r="GI707">
            <v>0</v>
          </cell>
          <cell r="GJ707">
            <v>0</v>
          </cell>
          <cell r="GK707">
            <v>0</v>
          </cell>
          <cell r="GL707">
            <v>0</v>
          </cell>
          <cell r="GM707" t="e">
            <v>#REF!</v>
          </cell>
          <cell r="GN707">
            <v>0</v>
          </cell>
          <cell r="GO707">
            <v>0</v>
          </cell>
          <cell r="GP707">
            <v>0</v>
          </cell>
        </row>
        <row r="708">
          <cell r="Y708" t="str">
            <v>沿環従来</v>
          </cell>
          <cell r="Z708" t="str">
            <v>一般</v>
          </cell>
          <cell r="AA708" t="str">
            <v>一般</v>
          </cell>
          <cell r="AK708" t="e">
            <v>#REF!</v>
          </cell>
          <cell r="BT708">
            <v>0</v>
          </cell>
          <cell r="DZ708">
            <v>0</v>
          </cell>
          <cell r="EA708">
            <v>0</v>
          </cell>
          <cell r="EB708">
            <v>0</v>
          </cell>
          <cell r="EC708">
            <v>0</v>
          </cell>
          <cell r="ED708">
            <v>0</v>
          </cell>
          <cell r="EF708">
            <v>0</v>
          </cell>
          <cell r="EG708">
            <v>0</v>
          </cell>
          <cell r="EH708">
            <v>0</v>
          </cell>
          <cell r="EI708">
            <v>0</v>
          </cell>
          <cell r="EJ708">
            <v>0</v>
          </cell>
          <cell r="EK708" t="e">
            <v>#REF!</v>
          </cell>
          <cell r="EL708" t="e">
            <v>#REF!</v>
          </cell>
          <cell r="EM708" t="e">
            <v>#REF!</v>
          </cell>
          <cell r="EO708">
            <v>0</v>
          </cell>
          <cell r="EP708">
            <v>0</v>
          </cell>
          <cell r="EQ708">
            <v>0</v>
          </cell>
          <cell r="FA708">
            <v>0</v>
          </cell>
          <cell r="FB708">
            <v>0</v>
          </cell>
          <cell r="FD708">
            <v>0</v>
          </cell>
          <cell r="FE708">
            <v>0</v>
          </cell>
          <cell r="FF708">
            <v>0</v>
          </cell>
          <cell r="FG708">
            <v>0</v>
          </cell>
          <cell r="FH708">
            <v>0</v>
          </cell>
          <cell r="FI708">
            <v>0</v>
          </cell>
          <cell r="FJ708">
            <v>0</v>
          </cell>
          <cell r="FK708">
            <v>0</v>
          </cell>
          <cell r="FL708">
            <v>0</v>
          </cell>
          <cell r="FO708">
            <v>0</v>
          </cell>
          <cell r="FQ708">
            <v>0</v>
          </cell>
          <cell r="FR708">
            <v>0</v>
          </cell>
          <cell r="FS708">
            <v>0</v>
          </cell>
          <cell r="FT708">
            <v>0</v>
          </cell>
          <cell r="FU708">
            <v>0</v>
          </cell>
          <cell r="FV708">
            <v>0</v>
          </cell>
          <cell r="FW708">
            <v>0</v>
          </cell>
          <cell r="FX708" t="e">
            <v>#REF!</v>
          </cell>
          <cell r="FZ708">
            <v>0</v>
          </cell>
          <cell r="GB708">
            <v>0</v>
          </cell>
          <cell r="GC708">
            <v>0</v>
          </cell>
          <cell r="GD708">
            <v>0</v>
          </cell>
          <cell r="GE708">
            <v>0</v>
          </cell>
          <cell r="GF708">
            <v>0</v>
          </cell>
          <cell r="GG708" t="e">
            <v>#REF!</v>
          </cell>
          <cell r="GH708" t="e">
            <v>#REF!</v>
          </cell>
          <cell r="GI708">
            <v>0</v>
          </cell>
          <cell r="GJ708">
            <v>0</v>
          </cell>
          <cell r="GK708">
            <v>0</v>
          </cell>
          <cell r="GL708">
            <v>0</v>
          </cell>
          <cell r="GM708" t="e">
            <v>#REF!</v>
          </cell>
          <cell r="GN708">
            <v>0</v>
          </cell>
          <cell r="GO708">
            <v>0</v>
          </cell>
          <cell r="GP708">
            <v>0</v>
          </cell>
        </row>
        <row r="709">
          <cell r="Y709" t="str">
            <v>沿環従来</v>
          </cell>
          <cell r="Z709" t="str">
            <v>一般</v>
          </cell>
          <cell r="AA709" t="str">
            <v>一般</v>
          </cell>
          <cell r="AK709" t="e">
            <v>#REF!</v>
          </cell>
          <cell r="BT709">
            <v>0</v>
          </cell>
          <cell r="DZ709">
            <v>0</v>
          </cell>
          <cell r="EA709">
            <v>0</v>
          </cell>
          <cell r="EB709">
            <v>0</v>
          </cell>
          <cell r="EC709">
            <v>0</v>
          </cell>
          <cell r="ED709">
            <v>0</v>
          </cell>
          <cell r="EF709">
            <v>0</v>
          </cell>
          <cell r="EG709">
            <v>0</v>
          </cell>
          <cell r="EH709">
            <v>0</v>
          </cell>
          <cell r="EI709">
            <v>0</v>
          </cell>
          <cell r="EJ709">
            <v>0</v>
          </cell>
          <cell r="EK709" t="e">
            <v>#REF!</v>
          </cell>
          <cell r="EL709" t="e">
            <v>#REF!</v>
          </cell>
          <cell r="EM709" t="e">
            <v>#REF!</v>
          </cell>
          <cell r="EO709">
            <v>0</v>
          </cell>
          <cell r="EP709">
            <v>0</v>
          </cell>
          <cell r="EQ709">
            <v>0</v>
          </cell>
          <cell r="FA709">
            <v>0</v>
          </cell>
          <cell r="FB709">
            <v>0</v>
          </cell>
          <cell r="FD709">
            <v>0</v>
          </cell>
          <cell r="FE709">
            <v>0</v>
          </cell>
          <cell r="FF709">
            <v>0</v>
          </cell>
          <cell r="FG709">
            <v>0</v>
          </cell>
          <cell r="FH709">
            <v>0</v>
          </cell>
          <cell r="FI709">
            <v>0</v>
          </cell>
          <cell r="FJ709">
            <v>0</v>
          </cell>
          <cell r="FK709">
            <v>0</v>
          </cell>
          <cell r="FL709">
            <v>0</v>
          </cell>
          <cell r="FO709">
            <v>0</v>
          </cell>
          <cell r="FQ709">
            <v>0</v>
          </cell>
          <cell r="FR709">
            <v>0</v>
          </cell>
          <cell r="FS709">
            <v>0</v>
          </cell>
          <cell r="FT709">
            <v>0</v>
          </cell>
          <cell r="FU709">
            <v>0</v>
          </cell>
          <cell r="FV709">
            <v>0</v>
          </cell>
          <cell r="FW709">
            <v>0</v>
          </cell>
          <cell r="FX709" t="e">
            <v>#REF!</v>
          </cell>
          <cell r="FZ709">
            <v>0</v>
          </cell>
          <cell r="GB709">
            <v>0</v>
          </cell>
          <cell r="GC709">
            <v>0</v>
          </cell>
          <cell r="GD709">
            <v>0</v>
          </cell>
          <cell r="GE709">
            <v>0</v>
          </cell>
          <cell r="GF709">
            <v>0</v>
          </cell>
          <cell r="GG709" t="e">
            <v>#REF!</v>
          </cell>
          <cell r="GH709" t="e">
            <v>#REF!</v>
          </cell>
          <cell r="GI709">
            <v>0</v>
          </cell>
          <cell r="GJ709">
            <v>0</v>
          </cell>
          <cell r="GK709">
            <v>0</v>
          </cell>
          <cell r="GL709">
            <v>0</v>
          </cell>
          <cell r="GM709" t="e">
            <v>#REF!</v>
          </cell>
          <cell r="GN709">
            <v>0</v>
          </cell>
          <cell r="GO709">
            <v>0</v>
          </cell>
          <cell r="GP709">
            <v>0</v>
          </cell>
        </row>
        <row r="710">
          <cell r="Y710" t="str">
            <v>沿環従来</v>
          </cell>
          <cell r="Z710" t="str">
            <v>一般</v>
          </cell>
          <cell r="AA710" t="str">
            <v>一般</v>
          </cell>
          <cell r="AK710" t="e">
            <v>#REF!</v>
          </cell>
          <cell r="BT710">
            <v>0</v>
          </cell>
          <cell r="DZ710">
            <v>0</v>
          </cell>
          <cell r="EA710">
            <v>0</v>
          </cell>
          <cell r="EB710">
            <v>0</v>
          </cell>
          <cell r="EC710">
            <v>0</v>
          </cell>
          <cell r="ED710">
            <v>0</v>
          </cell>
          <cell r="EF710">
            <v>0</v>
          </cell>
          <cell r="EG710">
            <v>0</v>
          </cell>
          <cell r="EH710">
            <v>0</v>
          </cell>
          <cell r="EI710">
            <v>0</v>
          </cell>
          <cell r="EJ710">
            <v>0</v>
          </cell>
          <cell r="EK710" t="e">
            <v>#REF!</v>
          </cell>
          <cell r="EL710" t="e">
            <v>#REF!</v>
          </cell>
          <cell r="EM710" t="e">
            <v>#REF!</v>
          </cell>
          <cell r="EO710">
            <v>0</v>
          </cell>
          <cell r="EP710">
            <v>0</v>
          </cell>
          <cell r="EQ710">
            <v>0</v>
          </cell>
          <cell r="FA710">
            <v>0</v>
          </cell>
          <cell r="FB710">
            <v>0</v>
          </cell>
          <cell r="FD710">
            <v>0</v>
          </cell>
          <cell r="FE710">
            <v>0</v>
          </cell>
          <cell r="FF710">
            <v>0</v>
          </cell>
          <cell r="FG710">
            <v>0</v>
          </cell>
          <cell r="FH710">
            <v>0</v>
          </cell>
          <cell r="FI710">
            <v>0</v>
          </cell>
          <cell r="FJ710">
            <v>0</v>
          </cell>
          <cell r="FK710">
            <v>0</v>
          </cell>
          <cell r="FL710">
            <v>0</v>
          </cell>
          <cell r="FO710">
            <v>0</v>
          </cell>
          <cell r="FQ710">
            <v>0</v>
          </cell>
          <cell r="FR710">
            <v>0</v>
          </cell>
          <cell r="FS710">
            <v>0</v>
          </cell>
          <cell r="FT710">
            <v>0</v>
          </cell>
          <cell r="FU710">
            <v>0</v>
          </cell>
          <cell r="FV710">
            <v>0</v>
          </cell>
          <cell r="FW710">
            <v>0</v>
          </cell>
          <cell r="FX710" t="e">
            <v>#REF!</v>
          </cell>
          <cell r="FZ710">
            <v>0</v>
          </cell>
          <cell r="GB710">
            <v>0</v>
          </cell>
          <cell r="GC710">
            <v>0</v>
          </cell>
          <cell r="GD710">
            <v>0</v>
          </cell>
          <cell r="GE710">
            <v>0</v>
          </cell>
          <cell r="GF710">
            <v>0</v>
          </cell>
          <cell r="GG710" t="e">
            <v>#REF!</v>
          </cell>
          <cell r="GH710" t="e">
            <v>#REF!</v>
          </cell>
          <cell r="GI710">
            <v>0</v>
          </cell>
          <cell r="GJ710">
            <v>0</v>
          </cell>
          <cell r="GK710">
            <v>0</v>
          </cell>
          <cell r="GL710">
            <v>0</v>
          </cell>
          <cell r="GM710" t="e">
            <v>#REF!</v>
          </cell>
          <cell r="GN710">
            <v>0</v>
          </cell>
          <cell r="GO710">
            <v>0</v>
          </cell>
          <cell r="GP710">
            <v>0</v>
          </cell>
        </row>
        <row r="711">
          <cell r="Y711" t="str">
            <v>沿環従来</v>
          </cell>
          <cell r="Z711" t="str">
            <v>一般</v>
          </cell>
          <cell r="AA711" t="str">
            <v>一般</v>
          </cell>
          <cell r="AK711" t="e">
            <v>#REF!</v>
          </cell>
          <cell r="BT711">
            <v>0</v>
          </cell>
          <cell r="DZ711">
            <v>0</v>
          </cell>
          <cell r="EA711">
            <v>0</v>
          </cell>
          <cell r="EB711">
            <v>0</v>
          </cell>
          <cell r="EC711">
            <v>0</v>
          </cell>
          <cell r="ED711">
            <v>0</v>
          </cell>
          <cell r="EF711">
            <v>0</v>
          </cell>
          <cell r="EG711">
            <v>0</v>
          </cell>
          <cell r="EH711">
            <v>0</v>
          </cell>
          <cell r="EI711">
            <v>0</v>
          </cell>
          <cell r="EJ711">
            <v>0</v>
          </cell>
          <cell r="EK711" t="e">
            <v>#REF!</v>
          </cell>
          <cell r="EL711" t="e">
            <v>#REF!</v>
          </cell>
          <cell r="EM711" t="e">
            <v>#REF!</v>
          </cell>
          <cell r="EO711">
            <v>0</v>
          </cell>
          <cell r="EP711">
            <v>0</v>
          </cell>
          <cell r="EQ711">
            <v>0</v>
          </cell>
          <cell r="FA711">
            <v>0</v>
          </cell>
          <cell r="FB711">
            <v>0</v>
          </cell>
          <cell r="FD711">
            <v>0</v>
          </cell>
          <cell r="FE711">
            <v>0</v>
          </cell>
          <cell r="FF711">
            <v>0</v>
          </cell>
          <cell r="FG711">
            <v>0</v>
          </cell>
          <cell r="FH711">
            <v>0</v>
          </cell>
          <cell r="FI711">
            <v>0</v>
          </cell>
          <cell r="FJ711">
            <v>0</v>
          </cell>
          <cell r="FK711">
            <v>0</v>
          </cell>
          <cell r="FL711">
            <v>0</v>
          </cell>
          <cell r="FO711">
            <v>0</v>
          </cell>
          <cell r="FQ711">
            <v>0</v>
          </cell>
          <cell r="FR711">
            <v>0</v>
          </cell>
          <cell r="FS711">
            <v>0</v>
          </cell>
          <cell r="FT711">
            <v>0</v>
          </cell>
          <cell r="FU711">
            <v>0</v>
          </cell>
          <cell r="FV711">
            <v>0</v>
          </cell>
          <cell r="FW711">
            <v>0</v>
          </cell>
          <cell r="FX711" t="e">
            <v>#REF!</v>
          </cell>
          <cell r="FZ711">
            <v>0</v>
          </cell>
          <cell r="GB711">
            <v>0</v>
          </cell>
          <cell r="GC711">
            <v>0</v>
          </cell>
          <cell r="GD711">
            <v>0</v>
          </cell>
          <cell r="GE711">
            <v>0</v>
          </cell>
          <cell r="GF711">
            <v>0</v>
          </cell>
          <cell r="GG711" t="e">
            <v>#REF!</v>
          </cell>
          <cell r="GH711" t="e">
            <v>#REF!</v>
          </cell>
          <cell r="GI711">
            <v>0</v>
          </cell>
          <cell r="GJ711">
            <v>0</v>
          </cell>
          <cell r="GK711">
            <v>0</v>
          </cell>
          <cell r="GL711">
            <v>0</v>
          </cell>
          <cell r="GM711" t="e">
            <v>#REF!</v>
          </cell>
          <cell r="GN711">
            <v>0</v>
          </cell>
          <cell r="GO711">
            <v>0</v>
          </cell>
          <cell r="GP711">
            <v>0</v>
          </cell>
        </row>
        <row r="712">
          <cell r="Y712" t="str">
            <v>沿環従来</v>
          </cell>
          <cell r="Z712" t="str">
            <v>一般</v>
          </cell>
          <cell r="AA712" t="str">
            <v>一般</v>
          </cell>
          <cell r="AK712" t="e">
            <v>#REF!</v>
          </cell>
          <cell r="BT712">
            <v>0</v>
          </cell>
          <cell r="DZ712">
            <v>0</v>
          </cell>
          <cell r="EA712">
            <v>0</v>
          </cell>
          <cell r="EB712">
            <v>0</v>
          </cell>
          <cell r="EC712">
            <v>0</v>
          </cell>
          <cell r="ED712">
            <v>0</v>
          </cell>
          <cell r="EF712">
            <v>0</v>
          </cell>
          <cell r="EG712">
            <v>0</v>
          </cell>
          <cell r="EH712">
            <v>0</v>
          </cell>
          <cell r="EI712">
            <v>0</v>
          </cell>
          <cell r="EJ712">
            <v>0</v>
          </cell>
          <cell r="EK712" t="e">
            <v>#REF!</v>
          </cell>
          <cell r="EL712" t="e">
            <v>#REF!</v>
          </cell>
          <cell r="EM712" t="e">
            <v>#REF!</v>
          </cell>
          <cell r="EO712">
            <v>0</v>
          </cell>
          <cell r="EP712">
            <v>0</v>
          </cell>
          <cell r="EQ712">
            <v>0</v>
          </cell>
          <cell r="FA712">
            <v>0</v>
          </cell>
          <cell r="FB712">
            <v>0</v>
          </cell>
          <cell r="FD712">
            <v>0</v>
          </cell>
          <cell r="FE712">
            <v>0</v>
          </cell>
          <cell r="FF712">
            <v>0</v>
          </cell>
          <cell r="FG712">
            <v>0</v>
          </cell>
          <cell r="FH712">
            <v>0</v>
          </cell>
          <cell r="FI712">
            <v>0</v>
          </cell>
          <cell r="FJ712">
            <v>0</v>
          </cell>
          <cell r="FK712">
            <v>0</v>
          </cell>
          <cell r="FL712">
            <v>0</v>
          </cell>
          <cell r="FO712">
            <v>0</v>
          </cell>
          <cell r="FQ712">
            <v>0</v>
          </cell>
          <cell r="FR712">
            <v>0</v>
          </cell>
          <cell r="FS712">
            <v>0</v>
          </cell>
          <cell r="FT712">
            <v>0</v>
          </cell>
          <cell r="FU712">
            <v>0</v>
          </cell>
          <cell r="FV712">
            <v>0</v>
          </cell>
          <cell r="FW712">
            <v>0</v>
          </cell>
          <cell r="FX712" t="e">
            <v>#REF!</v>
          </cell>
          <cell r="FZ712">
            <v>1</v>
          </cell>
          <cell r="GB712">
            <v>1</v>
          </cell>
          <cell r="GC712">
            <v>0</v>
          </cell>
          <cell r="GD712">
            <v>0</v>
          </cell>
          <cell r="GE712">
            <v>0</v>
          </cell>
          <cell r="GF712">
            <v>0</v>
          </cell>
          <cell r="GG712" t="e">
            <v>#REF!</v>
          </cell>
          <cell r="GH712" t="e">
            <v>#REF!</v>
          </cell>
          <cell r="GI712">
            <v>0</v>
          </cell>
          <cell r="GJ712">
            <v>0</v>
          </cell>
          <cell r="GK712">
            <v>0</v>
          </cell>
          <cell r="GL712">
            <v>0</v>
          </cell>
          <cell r="GM712" t="e">
            <v>#REF!</v>
          </cell>
          <cell r="GN712">
            <v>0</v>
          </cell>
          <cell r="GO712">
            <v>0</v>
          </cell>
          <cell r="GP712">
            <v>0</v>
          </cell>
        </row>
        <row r="713">
          <cell r="Y713" t="str">
            <v>沿環従来</v>
          </cell>
          <cell r="Z713" t="str">
            <v>一般</v>
          </cell>
          <cell r="AA713" t="str">
            <v>一般</v>
          </cell>
          <cell r="AK713" t="e">
            <v>#REF!</v>
          </cell>
          <cell r="BT713">
            <v>0</v>
          </cell>
          <cell r="DZ713">
            <v>0</v>
          </cell>
          <cell r="EA713">
            <v>0</v>
          </cell>
          <cell r="EB713">
            <v>0</v>
          </cell>
          <cell r="EC713">
            <v>0</v>
          </cell>
          <cell r="ED713">
            <v>0</v>
          </cell>
          <cell r="EF713">
            <v>0</v>
          </cell>
          <cell r="EG713">
            <v>0</v>
          </cell>
          <cell r="EH713">
            <v>0</v>
          </cell>
          <cell r="EI713">
            <v>0</v>
          </cell>
          <cell r="EJ713">
            <v>0</v>
          </cell>
          <cell r="EK713" t="e">
            <v>#REF!</v>
          </cell>
          <cell r="EL713" t="e">
            <v>#REF!</v>
          </cell>
          <cell r="EM713" t="e">
            <v>#REF!</v>
          </cell>
          <cell r="EO713">
            <v>0</v>
          </cell>
          <cell r="EP713">
            <v>0</v>
          </cell>
          <cell r="EQ713">
            <v>0</v>
          </cell>
          <cell r="FA713">
            <v>0</v>
          </cell>
          <cell r="FB713">
            <v>0</v>
          </cell>
          <cell r="FD713">
            <v>0</v>
          </cell>
          <cell r="FE713">
            <v>0</v>
          </cell>
          <cell r="FF713">
            <v>0</v>
          </cell>
          <cell r="FG713">
            <v>0</v>
          </cell>
          <cell r="FH713">
            <v>0</v>
          </cell>
          <cell r="FI713">
            <v>0</v>
          </cell>
          <cell r="FJ713">
            <v>0</v>
          </cell>
          <cell r="FK713">
            <v>0</v>
          </cell>
          <cell r="FL713">
            <v>0</v>
          </cell>
          <cell r="FO713">
            <v>0</v>
          </cell>
          <cell r="FQ713">
            <v>0</v>
          </cell>
          <cell r="FR713">
            <v>0</v>
          </cell>
          <cell r="FS713">
            <v>0</v>
          </cell>
          <cell r="FT713">
            <v>0</v>
          </cell>
          <cell r="FU713">
            <v>0</v>
          </cell>
          <cell r="FV713">
            <v>0</v>
          </cell>
          <cell r="FW713">
            <v>0</v>
          </cell>
          <cell r="FX713" t="e">
            <v>#REF!</v>
          </cell>
          <cell r="FZ713">
            <v>1</v>
          </cell>
          <cell r="GB713">
            <v>1</v>
          </cell>
          <cell r="GC713">
            <v>0</v>
          </cell>
          <cell r="GD713">
            <v>0</v>
          </cell>
          <cell r="GE713">
            <v>0</v>
          </cell>
          <cell r="GF713">
            <v>0</v>
          </cell>
          <cell r="GG713" t="e">
            <v>#REF!</v>
          </cell>
          <cell r="GH713" t="e">
            <v>#REF!</v>
          </cell>
          <cell r="GI713">
            <v>0</v>
          </cell>
          <cell r="GJ713">
            <v>0</v>
          </cell>
          <cell r="GK713">
            <v>0</v>
          </cell>
          <cell r="GL713">
            <v>0</v>
          </cell>
          <cell r="GM713" t="e">
            <v>#REF!</v>
          </cell>
          <cell r="GN713">
            <v>0</v>
          </cell>
          <cell r="GO713">
            <v>0</v>
          </cell>
          <cell r="GP713">
            <v>0</v>
          </cell>
        </row>
        <row r="714">
          <cell r="Y714" t="str">
            <v>沿環従来</v>
          </cell>
          <cell r="Z714" t="str">
            <v>一般</v>
          </cell>
          <cell r="AA714" t="str">
            <v>一般</v>
          </cell>
          <cell r="AK714" t="e">
            <v>#REF!</v>
          </cell>
          <cell r="BT714">
            <v>0</v>
          </cell>
          <cell r="DZ714">
            <v>0</v>
          </cell>
          <cell r="EA714">
            <v>0</v>
          </cell>
          <cell r="EB714">
            <v>0</v>
          </cell>
          <cell r="EC714">
            <v>0</v>
          </cell>
          <cell r="ED714">
            <v>0</v>
          </cell>
          <cell r="EF714">
            <v>0</v>
          </cell>
          <cell r="EG714">
            <v>0</v>
          </cell>
          <cell r="EH714">
            <v>0</v>
          </cell>
          <cell r="EI714">
            <v>0</v>
          </cell>
          <cell r="EJ714">
            <v>0</v>
          </cell>
          <cell r="EK714" t="e">
            <v>#REF!</v>
          </cell>
          <cell r="EL714" t="e">
            <v>#REF!</v>
          </cell>
          <cell r="EM714" t="e">
            <v>#REF!</v>
          </cell>
          <cell r="EO714">
            <v>0</v>
          </cell>
          <cell r="EP714">
            <v>0</v>
          </cell>
          <cell r="EQ714">
            <v>0</v>
          </cell>
          <cell r="FA714">
            <v>0</v>
          </cell>
          <cell r="FB714">
            <v>0</v>
          </cell>
          <cell r="FD714">
            <v>0</v>
          </cell>
          <cell r="FE714">
            <v>0</v>
          </cell>
          <cell r="FF714">
            <v>0</v>
          </cell>
          <cell r="FG714">
            <v>0</v>
          </cell>
          <cell r="FH714">
            <v>0</v>
          </cell>
          <cell r="FI714">
            <v>0</v>
          </cell>
          <cell r="FJ714">
            <v>0</v>
          </cell>
          <cell r="FK714">
            <v>0</v>
          </cell>
          <cell r="FL714">
            <v>0</v>
          </cell>
          <cell r="FO714">
            <v>0</v>
          </cell>
          <cell r="FQ714">
            <v>0</v>
          </cell>
          <cell r="FR714">
            <v>0</v>
          </cell>
          <cell r="FS714">
            <v>0</v>
          </cell>
          <cell r="FT714">
            <v>0</v>
          </cell>
          <cell r="FU714">
            <v>0</v>
          </cell>
          <cell r="FV714">
            <v>0</v>
          </cell>
          <cell r="FW714">
            <v>0</v>
          </cell>
          <cell r="FX714" t="e">
            <v>#REF!</v>
          </cell>
          <cell r="FZ714">
            <v>0</v>
          </cell>
          <cell r="GB714">
            <v>0</v>
          </cell>
          <cell r="GC714">
            <v>0</v>
          </cell>
          <cell r="GD714">
            <v>0</v>
          </cell>
          <cell r="GE714">
            <v>0</v>
          </cell>
          <cell r="GF714">
            <v>0</v>
          </cell>
          <cell r="GG714" t="e">
            <v>#REF!</v>
          </cell>
          <cell r="GH714" t="e">
            <v>#REF!</v>
          </cell>
          <cell r="GI714">
            <v>0</v>
          </cell>
          <cell r="GJ714">
            <v>0</v>
          </cell>
          <cell r="GK714">
            <v>0</v>
          </cell>
          <cell r="GL714">
            <v>0</v>
          </cell>
          <cell r="GM714" t="e">
            <v>#REF!</v>
          </cell>
          <cell r="GN714">
            <v>0</v>
          </cell>
          <cell r="GO714">
            <v>0</v>
          </cell>
          <cell r="GP714">
            <v>0</v>
          </cell>
        </row>
        <row r="715">
          <cell r="Y715" t="str">
            <v>沿環従来</v>
          </cell>
          <cell r="Z715" t="str">
            <v>一般</v>
          </cell>
          <cell r="AA715" t="str">
            <v>一般</v>
          </cell>
          <cell r="AK715" t="e">
            <v>#REF!</v>
          </cell>
          <cell r="BT715">
            <v>0</v>
          </cell>
          <cell r="DZ715">
            <v>0</v>
          </cell>
          <cell r="EA715">
            <v>0</v>
          </cell>
          <cell r="EB715">
            <v>0</v>
          </cell>
          <cell r="EC715">
            <v>0</v>
          </cell>
          <cell r="ED715">
            <v>0</v>
          </cell>
          <cell r="EF715">
            <v>0</v>
          </cell>
          <cell r="EG715">
            <v>0</v>
          </cell>
          <cell r="EH715">
            <v>0</v>
          </cell>
          <cell r="EI715">
            <v>0</v>
          </cell>
          <cell r="EJ715">
            <v>0</v>
          </cell>
          <cell r="EK715" t="e">
            <v>#REF!</v>
          </cell>
          <cell r="EL715" t="e">
            <v>#REF!</v>
          </cell>
          <cell r="EM715" t="e">
            <v>#REF!</v>
          </cell>
          <cell r="EO715">
            <v>0</v>
          </cell>
          <cell r="EP715">
            <v>0</v>
          </cell>
          <cell r="EQ715">
            <v>0</v>
          </cell>
          <cell r="FA715">
            <v>0</v>
          </cell>
          <cell r="FB715">
            <v>0</v>
          </cell>
          <cell r="FD715">
            <v>0</v>
          </cell>
          <cell r="FE715">
            <v>0</v>
          </cell>
          <cell r="FF715">
            <v>0</v>
          </cell>
          <cell r="FG715">
            <v>0</v>
          </cell>
          <cell r="FH715">
            <v>0</v>
          </cell>
          <cell r="FI715">
            <v>0</v>
          </cell>
          <cell r="FJ715">
            <v>0</v>
          </cell>
          <cell r="FK715">
            <v>0</v>
          </cell>
          <cell r="FL715">
            <v>0</v>
          </cell>
          <cell r="FO715">
            <v>0</v>
          </cell>
          <cell r="FQ715">
            <v>0</v>
          </cell>
          <cell r="FR715">
            <v>0</v>
          </cell>
          <cell r="FS715">
            <v>0</v>
          </cell>
          <cell r="FT715">
            <v>0</v>
          </cell>
          <cell r="FU715">
            <v>0</v>
          </cell>
          <cell r="FV715">
            <v>0</v>
          </cell>
          <cell r="FW715">
            <v>0</v>
          </cell>
          <cell r="FX715" t="e">
            <v>#REF!</v>
          </cell>
          <cell r="FZ715">
            <v>0</v>
          </cell>
          <cell r="GB715">
            <v>0</v>
          </cell>
          <cell r="GC715">
            <v>0</v>
          </cell>
          <cell r="GD715">
            <v>0</v>
          </cell>
          <cell r="GE715">
            <v>0</v>
          </cell>
          <cell r="GF715">
            <v>0</v>
          </cell>
          <cell r="GG715" t="e">
            <v>#REF!</v>
          </cell>
          <cell r="GH715" t="e">
            <v>#REF!</v>
          </cell>
          <cell r="GI715">
            <v>0</v>
          </cell>
          <cell r="GJ715">
            <v>0</v>
          </cell>
          <cell r="GK715">
            <v>0</v>
          </cell>
          <cell r="GL715">
            <v>0</v>
          </cell>
          <cell r="GM715" t="e">
            <v>#REF!</v>
          </cell>
          <cell r="GN715">
            <v>0</v>
          </cell>
          <cell r="GO715">
            <v>0</v>
          </cell>
          <cell r="GP715">
            <v>0</v>
          </cell>
        </row>
        <row r="716">
          <cell r="Y716" t="str">
            <v>沿環従来</v>
          </cell>
          <cell r="Z716" t="str">
            <v>一般</v>
          </cell>
          <cell r="AA716" t="str">
            <v>一般</v>
          </cell>
          <cell r="AK716" t="e">
            <v>#REF!</v>
          </cell>
          <cell r="BT716">
            <v>0</v>
          </cell>
          <cell r="DZ716">
            <v>0</v>
          </cell>
          <cell r="EA716">
            <v>0</v>
          </cell>
          <cell r="EB716">
            <v>0</v>
          </cell>
          <cell r="EC716">
            <v>0</v>
          </cell>
          <cell r="ED716">
            <v>0</v>
          </cell>
          <cell r="EF716">
            <v>0</v>
          </cell>
          <cell r="EG716">
            <v>0</v>
          </cell>
          <cell r="EH716">
            <v>0</v>
          </cell>
          <cell r="EI716">
            <v>0</v>
          </cell>
          <cell r="EJ716">
            <v>0</v>
          </cell>
          <cell r="EK716" t="e">
            <v>#REF!</v>
          </cell>
          <cell r="EL716" t="e">
            <v>#REF!</v>
          </cell>
          <cell r="EM716" t="e">
            <v>#REF!</v>
          </cell>
          <cell r="EO716">
            <v>0</v>
          </cell>
          <cell r="EP716">
            <v>0</v>
          </cell>
          <cell r="EQ716">
            <v>0</v>
          </cell>
          <cell r="FA716">
            <v>0</v>
          </cell>
          <cell r="FB716">
            <v>0</v>
          </cell>
          <cell r="FD716">
            <v>0</v>
          </cell>
          <cell r="FE716">
            <v>0</v>
          </cell>
          <cell r="FF716">
            <v>0</v>
          </cell>
          <cell r="FG716">
            <v>0</v>
          </cell>
          <cell r="FH716">
            <v>0</v>
          </cell>
          <cell r="FI716">
            <v>0</v>
          </cell>
          <cell r="FJ716">
            <v>0</v>
          </cell>
          <cell r="FK716">
            <v>0</v>
          </cell>
          <cell r="FL716">
            <v>0</v>
          </cell>
          <cell r="FO716">
            <v>0</v>
          </cell>
          <cell r="FQ716">
            <v>0</v>
          </cell>
          <cell r="FR716">
            <v>0</v>
          </cell>
          <cell r="FS716">
            <v>0</v>
          </cell>
          <cell r="FT716">
            <v>0</v>
          </cell>
          <cell r="FU716">
            <v>0</v>
          </cell>
          <cell r="FV716">
            <v>0</v>
          </cell>
          <cell r="FW716">
            <v>0</v>
          </cell>
          <cell r="FX716" t="e">
            <v>#REF!</v>
          </cell>
          <cell r="FZ716">
            <v>0</v>
          </cell>
          <cell r="GB716">
            <v>0</v>
          </cell>
          <cell r="GC716">
            <v>0</v>
          </cell>
          <cell r="GD716">
            <v>0</v>
          </cell>
          <cell r="GE716">
            <v>0</v>
          </cell>
          <cell r="GF716">
            <v>0</v>
          </cell>
          <cell r="GG716" t="e">
            <v>#REF!</v>
          </cell>
          <cell r="GH716" t="e">
            <v>#REF!</v>
          </cell>
          <cell r="GI716">
            <v>0</v>
          </cell>
          <cell r="GJ716">
            <v>0</v>
          </cell>
          <cell r="GK716">
            <v>0</v>
          </cell>
          <cell r="GL716">
            <v>0</v>
          </cell>
          <cell r="GM716" t="e">
            <v>#REF!</v>
          </cell>
          <cell r="GN716">
            <v>0</v>
          </cell>
          <cell r="GO716">
            <v>0</v>
          </cell>
          <cell r="GP716">
            <v>0</v>
          </cell>
        </row>
        <row r="717">
          <cell r="Y717" t="str">
            <v>沿環従来</v>
          </cell>
          <cell r="Z717" t="str">
            <v>一般</v>
          </cell>
          <cell r="AA717" t="str">
            <v>一般</v>
          </cell>
          <cell r="AK717" t="e">
            <v>#REF!</v>
          </cell>
          <cell r="BT717">
            <v>0</v>
          </cell>
          <cell r="DZ717">
            <v>0</v>
          </cell>
          <cell r="EA717">
            <v>0</v>
          </cell>
          <cell r="EB717">
            <v>0</v>
          </cell>
          <cell r="EC717">
            <v>0</v>
          </cell>
          <cell r="ED717">
            <v>0</v>
          </cell>
          <cell r="EF717">
            <v>0</v>
          </cell>
          <cell r="EG717">
            <v>0</v>
          </cell>
          <cell r="EH717">
            <v>0</v>
          </cell>
          <cell r="EI717">
            <v>0</v>
          </cell>
          <cell r="EJ717">
            <v>0</v>
          </cell>
          <cell r="EK717" t="e">
            <v>#REF!</v>
          </cell>
          <cell r="EL717" t="e">
            <v>#REF!</v>
          </cell>
          <cell r="EM717" t="e">
            <v>#REF!</v>
          </cell>
          <cell r="EO717">
            <v>0</v>
          </cell>
          <cell r="EP717">
            <v>0</v>
          </cell>
          <cell r="EQ717">
            <v>0</v>
          </cell>
          <cell r="FA717">
            <v>0</v>
          </cell>
          <cell r="FB717">
            <v>0</v>
          </cell>
          <cell r="FD717">
            <v>0</v>
          </cell>
          <cell r="FE717">
            <v>0</v>
          </cell>
          <cell r="FF717">
            <v>0</v>
          </cell>
          <cell r="FG717">
            <v>0</v>
          </cell>
          <cell r="FH717">
            <v>0</v>
          </cell>
          <cell r="FI717">
            <v>0</v>
          </cell>
          <cell r="FJ717">
            <v>0</v>
          </cell>
          <cell r="FK717">
            <v>0</v>
          </cell>
          <cell r="FL717">
            <v>0</v>
          </cell>
          <cell r="FO717">
            <v>0</v>
          </cell>
          <cell r="FQ717">
            <v>0</v>
          </cell>
          <cell r="FR717">
            <v>0</v>
          </cell>
          <cell r="FS717">
            <v>0</v>
          </cell>
          <cell r="FT717">
            <v>0</v>
          </cell>
          <cell r="FU717">
            <v>0</v>
          </cell>
          <cell r="FV717">
            <v>0</v>
          </cell>
          <cell r="FW717">
            <v>0</v>
          </cell>
          <cell r="FX717" t="e">
            <v>#REF!</v>
          </cell>
          <cell r="FZ717">
            <v>0</v>
          </cell>
          <cell r="GB717">
            <v>0</v>
          </cell>
          <cell r="GC717">
            <v>0</v>
          </cell>
          <cell r="GD717">
            <v>0</v>
          </cell>
          <cell r="GE717">
            <v>0</v>
          </cell>
          <cell r="GF717">
            <v>0</v>
          </cell>
          <cell r="GG717" t="e">
            <v>#REF!</v>
          </cell>
          <cell r="GH717" t="e">
            <v>#REF!</v>
          </cell>
          <cell r="GI717">
            <v>0</v>
          </cell>
          <cell r="GJ717">
            <v>0</v>
          </cell>
          <cell r="GK717">
            <v>0</v>
          </cell>
          <cell r="GL717">
            <v>0</v>
          </cell>
          <cell r="GM717" t="e">
            <v>#REF!</v>
          </cell>
          <cell r="GN717">
            <v>0</v>
          </cell>
          <cell r="GO717">
            <v>0</v>
          </cell>
          <cell r="GP717">
            <v>0</v>
          </cell>
        </row>
        <row r="718">
          <cell r="Y718" t="str">
            <v>沿環従来</v>
          </cell>
          <cell r="Z718" t="str">
            <v>一般</v>
          </cell>
          <cell r="AA718" t="str">
            <v>一般</v>
          </cell>
          <cell r="AK718" t="e">
            <v>#REF!</v>
          </cell>
          <cell r="BT718">
            <v>0</v>
          </cell>
          <cell r="DZ718">
            <v>0</v>
          </cell>
          <cell r="EA718">
            <v>0</v>
          </cell>
          <cell r="EB718">
            <v>0</v>
          </cell>
          <cell r="EC718">
            <v>0</v>
          </cell>
          <cell r="ED718">
            <v>0</v>
          </cell>
          <cell r="EF718">
            <v>0</v>
          </cell>
          <cell r="EG718">
            <v>0</v>
          </cell>
          <cell r="EH718">
            <v>0</v>
          </cell>
          <cell r="EI718">
            <v>0</v>
          </cell>
          <cell r="EJ718">
            <v>0</v>
          </cell>
          <cell r="EK718" t="e">
            <v>#REF!</v>
          </cell>
          <cell r="EL718" t="e">
            <v>#REF!</v>
          </cell>
          <cell r="EM718" t="e">
            <v>#REF!</v>
          </cell>
          <cell r="EO718">
            <v>0</v>
          </cell>
          <cell r="EP718">
            <v>0</v>
          </cell>
          <cell r="EQ718">
            <v>0</v>
          </cell>
          <cell r="FA718">
            <v>0</v>
          </cell>
          <cell r="FB718">
            <v>0</v>
          </cell>
          <cell r="FD718">
            <v>0</v>
          </cell>
          <cell r="FE718">
            <v>0</v>
          </cell>
          <cell r="FF718">
            <v>0</v>
          </cell>
          <cell r="FG718">
            <v>0</v>
          </cell>
          <cell r="FH718">
            <v>0</v>
          </cell>
          <cell r="FI718">
            <v>0</v>
          </cell>
          <cell r="FJ718">
            <v>0</v>
          </cell>
          <cell r="FK718">
            <v>0</v>
          </cell>
          <cell r="FL718">
            <v>0</v>
          </cell>
          <cell r="FO718">
            <v>0</v>
          </cell>
          <cell r="FQ718">
            <v>0</v>
          </cell>
          <cell r="FR718">
            <v>0</v>
          </cell>
          <cell r="FS718">
            <v>0</v>
          </cell>
          <cell r="FT718">
            <v>0</v>
          </cell>
          <cell r="FU718">
            <v>0</v>
          </cell>
          <cell r="FV718">
            <v>0</v>
          </cell>
          <cell r="FW718">
            <v>0</v>
          </cell>
          <cell r="FX718" t="e">
            <v>#REF!</v>
          </cell>
          <cell r="FZ718">
            <v>0</v>
          </cell>
          <cell r="GB718">
            <v>0</v>
          </cell>
          <cell r="GC718">
            <v>0</v>
          </cell>
          <cell r="GD718">
            <v>0</v>
          </cell>
          <cell r="GE718">
            <v>0</v>
          </cell>
          <cell r="GF718">
            <v>0</v>
          </cell>
          <cell r="GG718" t="e">
            <v>#REF!</v>
          </cell>
          <cell r="GH718" t="e">
            <v>#REF!</v>
          </cell>
          <cell r="GI718">
            <v>0</v>
          </cell>
          <cell r="GJ718">
            <v>0</v>
          </cell>
          <cell r="GK718">
            <v>0</v>
          </cell>
          <cell r="GL718">
            <v>0</v>
          </cell>
          <cell r="GM718" t="e">
            <v>#REF!</v>
          </cell>
          <cell r="GN718">
            <v>0</v>
          </cell>
          <cell r="GO718">
            <v>0</v>
          </cell>
          <cell r="GP718">
            <v>0</v>
          </cell>
        </row>
        <row r="719">
          <cell r="Y719" t="str">
            <v>沿環従来</v>
          </cell>
          <cell r="Z719" t="str">
            <v>一般</v>
          </cell>
          <cell r="AA719" t="str">
            <v>一般</v>
          </cell>
          <cell r="AK719" t="e">
            <v>#REF!</v>
          </cell>
          <cell r="BT719">
            <v>0</v>
          </cell>
          <cell r="DZ719">
            <v>0</v>
          </cell>
          <cell r="EA719">
            <v>0</v>
          </cell>
          <cell r="EB719">
            <v>0</v>
          </cell>
          <cell r="EC719">
            <v>0</v>
          </cell>
          <cell r="ED719">
            <v>0</v>
          </cell>
          <cell r="EF719">
            <v>0</v>
          </cell>
          <cell r="EG719">
            <v>0</v>
          </cell>
          <cell r="EH719">
            <v>0</v>
          </cell>
          <cell r="EI719">
            <v>0</v>
          </cell>
          <cell r="EJ719">
            <v>0</v>
          </cell>
          <cell r="EK719" t="e">
            <v>#REF!</v>
          </cell>
          <cell r="EL719" t="e">
            <v>#REF!</v>
          </cell>
          <cell r="EM719" t="e">
            <v>#REF!</v>
          </cell>
          <cell r="EO719">
            <v>0</v>
          </cell>
          <cell r="EP719">
            <v>0</v>
          </cell>
          <cell r="EQ719">
            <v>0</v>
          </cell>
          <cell r="FA719">
            <v>0</v>
          </cell>
          <cell r="FB719">
            <v>0</v>
          </cell>
          <cell r="FD719">
            <v>0</v>
          </cell>
          <cell r="FE719">
            <v>0</v>
          </cell>
          <cell r="FF719">
            <v>0</v>
          </cell>
          <cell r="FG719">
            <v>0</v>
          </cell>
          <cell r="FH719">
            <v>0</v>
          </cell>
          <cell r="FI719">
            <v>0</v>
          </cell>
          <cell r="FJ719">
            <v>0</v>
          </cell>
          <cell r="FK719">
            <v>0</v>
          </cell>
          <cell r="FL719">
            <v>0</v>
          </cell>
          <cell r="FO719">
            <v>0</v>
          </cell>
          <cell r="FQ719">
            <v>0</v>
          </cell>
          <cell r="FR719">
            <v>0</v>
          </cell>
          <cell r="FS719">
            <v>0</v>
          </cell>
          <cell r="FT719">
            <v>0</v>
          </cell>
          <cell r="FU719">
            <v>0</v>
          </cell>
          <cell r="FV719">
            <v>0</v>
          </cell>
          <cell r="FW719">
            <v>0</v>
          </cell>
          <cell r="FX719" t="e">
            <v>#REF!</v>
          </cell>
          <cell r="FZ719">
            <v>0</v>
          </cell>
          <cell r="GB719">
            <v>0</v>
          </cell>
          <cell r="GC719">
            <v>0</v>
          </cell>
          <cell r="GD719">
            <v>0</v>
          </cell>
          <cell r="GE719">
            <v>0</v>
          </cell>
          <cell r="GF719">
            <v>0</v>
          </cell>
          <cell r="GG719" t="e">
            <v>#REF!</v>
          </cell>
          <cell r="GH719" t="e">
            <v>#REF!</v>
          </cell>
          <cell r="GI719">
            <v>0</v>
          </cell>
          <cell r="GJ719">
            <v>0</v>
          </cell>
          <cell r="GK719">
            <v>0</v>
          </cell>
          <cell r="GL719">
            <v>0</v>
          </cell>
          <cell r="GM719" t="e">
            <v>#REF!</v>
          </cell>
          <cell r="GN719">
            <v>0</v>
          </cell>
          <cell r="GO719">
            <v>0</v>
          </cell>
          <cell r="GP719">
            <v>0</v>
          </cell>
        </row>
        <row r="720">
          <cell r="Y720" t="str">
            <v>沿環従来</v>
          </cell>
          <cell r="Z720" t="str">
            <v>一般</v>
          </cell>
          <cell r="AA720" t="str">
            <v>一般</v>
          </cell>
          <cell r="AK720" t="e">
            <v>#REF!</v>
          </cell>
          <cell r="BT720">
            <v>0</v>
          </cell>
          <cell r="DZ720">
            <v>0</v>
          </cell>
          <cell r="EA720">
            <v>0</v>
          </cell>
          <cell r="EB720">
            <v>0</v>
          </cell>
          <cell r="EC720">
            <v>0</v>
          </cell>
          <cell r="ED720">
            <v>0</v>
          </cell>
          <cell r="EF720">
            <v>0</v>
          </cell>
          <cell r="EG720">
            <v>0</v>
          </cell>
          <cell r="EH720">
            <v>0</v>
          </cell>
          <cell r="EI720">
            <v>0</v>
          </cell>
          <cell r="EJ720">
            <v>0</v>
          </cell>
          <cell r="EK720" t="e">
            <v>#REF!</v>
          </cell>
          <cell r="EL720" t="e">
            <v>#REF!</v>
          </cell>
          <cell r="EM720" t="e">
            <v>#REF!</v>
          </cell>
          <cell r="EO720">
            <v>0</v>
          </cell>
          <cell r="EP720">
            <v>0</v>
          </cell>
          <cell r="EQ720">
            <v>0</v>
          </cell>
          <cell r="FA720">
            <v>0</v>
          </cell>
          <cell r="FB720">
            <v>0</v>
          </cell>
          <cell r="FD720">
            <v>0</v>
          </cell>
          <cell r="FE720">
            <v>0</v>
          </cell>
          <cell r="FF720">
            <v>0</v>
          </cell>
          <cell r="FG720">
            <v>0</v>
          </cell>
          <cell r="FH720">
            <v>0</v>
          </cell>
          <cell r="FI720">
            <v>0</v>
          </cell>
          <cell r="FJ720">
            <v>0</v>
          </cell>
          <cell r="FK720">
            <v>0</v>
          </cell>
          <cell r="FL720">
            <v>0</v>
          </cell>
          <cell r="FO720">
            <v>0</v>
          </cell>
          <cell r="FQ720">
            <v>0</v>
          </cell>
          <cell r="FR720">
            <v>0</v>
          </cell>
          <cell r="FS720">
            <v>0</v>
          </cell>
          <cell r="FT720">
            <v>0</v>
          </cell>
          <cell r="FU720">
            <v>0</v>
          </cell>
          <cell r="FV720">
            <v>0</v>
          </cell>
          <cell r="FW720">
            <v>0</v>
          </cell>
          <cell r="FX720" t="e">
            <v>#REF!</v>
          </cell>
          <cell r="FZ720">
            <v>0</v>
          </cell>
          <cell r="GB720">
            <v>0</v>
          </cell>
          <cell r="GC720">
            <v>0</v>
          </cell>
          <cell r="GD720">
            <v>0</v>
          </cell>
          <cell r="GE720">
            <v>0</v>
          </cell>
          <cell r="GF720">
            <v>0</v>
          </cell>
          <cell r="GG720" t="e">
            <v>#REF!</v>
          </cell>
          <cell r="GH720" t="e">
            <v>#REF!</v>
          </cell>
          <cell r="GI720">
            <v>0</v>
          </cell>
          <cell r="GJ720">
            <v>0</v>
          </cell>
          <cell r="GK720">
            <v>0</v>
          </cell>
          <cell r="GL720">
            <v>0</v>
          </cell>
          <cell r="GM720" t="e">
            <v>#REF!</v>
          </cell>
          <cell r="GN720">
            <v>0</v>
          </cell>
          <cell r="GO720">
            <v>0</v>
          </cell>
          <cell r="GP720">
            <v>0</v>
          </cell>
        </row>
        <row r="721">
          <cell r="Y721" t="str">
            <v>沿環従来</v>
          </cell>
          <cell r="Z721" t="str">
            <v>一般</v>
          </cell>
          <cell r="AA721" t="str">
            <v>一般</v>
          </cell>
          <cell r="AK721" t="e">
            <v>#REF!</v>
          </cell>
          <cell r="BT721">
            <v>0</v>
          </cell>
          <cell r="DZ721">
            <v>0</v>
          </cell>
          <cell r="EA721">
            <v>0</v>
          </cell>
          <cell r="EB721">
            <v>0</v>
          </cell>
          <cell r="EC721">
            <v>0</v>
          </cell>
          <cell r="ED721">
            <v>0</v>
          </cell>
          <cell r="EF721">
            <v>0</v>
          </cell>
          <cell r="EG721">
            <v>0</v>
          </cell>
          <cell r="EH721">
            <v>0</v>
          </cell>
          <cell r="EI721">
            <v>0</v>
          </cell>
          <cell r="EJ721">
            <v>0</v>
          </cell>
          <cell r="EK721" t="e">
            <v>#REF!</v>
          </cell>
          <cell r="EL721" t="e">
            <v>#REF!</v>
          </cell>
          <cell r="EM721" t="e">
            <v>#REF!</v>
          </cell>
          <cell r="EO721">
            <v>0</v>
          </cell>
          <cell r="EP721">
            <v>0</v>
          </cell>
          <cell r="EQ721">
            <v>0</v>
          </cell>
          <cell r="FA721">
            <v>0</v>
          </cell>
          <cell r="FB721">
            <v>0</v>
          </cell>
          <cell r="FD721">
            <v>0</v>
          </cell>
          <cell r="FE721">
            <v>0</v>
          </cell>
          <cell r="FF721">
            <v>0</v>
          </cell>
          <cell r="FG721">
            <v>0</v>
          </cell>
          <cell r="FH721">
            <v>0</v>
          </cell>
          <cell r="FI721">
            <v>0</v>
          </cell>
          <cell r="FJ721">
            <v>0</v>
          </cell>
          <cell r="FK721">
            <v>0</v>
          </cell>
          <cell r="FL721">
            <v>0</v>
          </cell>
          <cell r="FO721">
            <v>0</v>
          </cell>
          <cell r="FQ721">
            <v>0</v>
          </cell>
          <cell r="FR721">
            <v>0</v>
          </cell>
          <cell r="FS721">
            <v>0</v>
          </cell>
          <cell r="FT721">
            <v>0</v>
          </cell>
          <cell r="FU721">
            <v>0</v>
          </cell>
          <cell r="FV721">
            <v>0</v>
          </cell>
          <cell r="FW721">
            <v>0</v>
          </cell>
          <cell r="FX721" t="e">
            <v>#REF!</v>
          </cell>
          <cell r="FZ721">
            <v>0</v>
          </cell>
          <cell r="GB721">
            <v>0</v>
          </cell>
          <cell r="GC721">
            <v>0</v>
          </cell>
          <cell r="GD721">
            <v>0</v>
          </cell>
          <cell r="GE721">
            <v>0</v>
          </cell>
          <cell r="GF721">
            <v>0</v>
          </cell>
          <cell r="GG721" t="e">
            <v>#REF!</v>
          </cell>
          <cell r="GH721" t="e">
            <v>#REF!</v>
          </cell>
          <cell r="GI721">
            <v>0</v>
          </cell>
          <cell r="GJ721">
            <v>0</v>
          </cell>
          <cell r="GK721">
            <v>0</v>
          </cell>
          <cell r="GL721">
            <v>0</v>
          </cell>
          <cell r="GM721" t="e">
            <v>#REF!</v>
          </cell>
          <cell r="GN721">
            <v>0</v>
          </cell>
          <cell r="GO721">
            <v>0</v>
          </cell>
          <cell r="GP721">
            <v>0</v>
          </cell>
        </row>
        <row r="722">
          <cell r="Y722" t="str">
            <v>沿環従来</v>
          </cell>
          <cell r="Z722" t="str">
            <v>一般</v>
          </cell>
          <cell r="AA722" t="str">
            <v>一般</v>
          </cell>
          <cell r="AK722" t="e">
            <v>#REF!</v>
          </cell>
          <cell r="BT722">
            <v>0</v>
          </cell>
          <cell r="DZ722">
            <v>0</v>
          </cell>
          <cell r="EA722">
            <v>0</v>
          </cell>
          <cell r="EB722">
            <v>0</v>
          </cell>
          <cell r="EC722">
            <v>0</v>
          </cell>
          <cell r="ED722">
            <v>0</v>
          </cell>
          <cell r="EF722">
            <v>0</v>
          </cell>
          <cell r="EG722">
            <v>0</v>
          </cell>
          <cell r="EH722">
            <v>0</v>
          </cell>
          <cell r="EI722">
            <v>0</v>
          </cell>
          <cell r="EJ722">
            <v>0</v>
          </cell>
          <cell r="EK722" t="e">
            <v>#REF!</v>
          </cell>
          <cell r="EL722" t="e">
            <v>#REF!</v>
          </cell>
          <cell r="EM722" t="e">
            <v>#REF!</v>
          </cell>
          <cell r="EO722">
            <v>0</v>
          </cell>
          <cell r="EP722">
            <v>0</v>
          </cell>
          <cell r="EQ722">
            <v>0</v>
          </cell>
          <cell r="FA722">
            <v>0</v>
          </cell>
          <cell r="FB722">
            <v>0</v>
          </cell>
          <cell r="FD722">
            <v>0</v>
          </cell>
          <cell r="FE722">
            <v>0</v>
          </cell>
          <cell r="FF722">
            <v>0</v>
          </cell>
          <cell r="FG722">
            <v>0</v>
          </cell>
          <cell r="FH722">
            <v>0</v>
          </cell>
          <cell r="FI722">
            <v>0</v>
          </cell>
          <cell r="FJ722">
            <v>0</v>
          </cell>
          <cell r="FK722">
            <v>0</v>
          </cell>
          <cell r="FL722">
            <v>0</v>
          </cell>
          <cell r="FO722">
            <v>0</v>
          </cell>
          <cell r="FQ722">
            <v>0</v>
          </cell>
          <cell r="FR722">
            <v>0</v>
          </cell>
          <cell r="FS722">
            <v>0</v>
          </cell>
          <cell r="FT722">
            <v>0</v>
          </cell>
          <cell r="FU722">
            <v>0</v>
          </cell>
          <cell r="FV722">
            <v>0</v>
          </cell>
          <cell r="FW722">
            <v>0</v>
          </cell>
          <cell r="FX722" t="e">
            <v>#REF!</v>
          </cell>
          <cell r="FZ722">
            <v>0</v>
          </cell>
          <cell r="GB722">
            <v>0</v>
          </cell>
          <cell r="GC722">
            <v>0</v>
          </cell>
          <cell r="GD722">
            <v>0</v>
          </cell>
          <cell r="GE722">
            <v>0</v>
          </cell>
          <cell r="GF722">
            <v>0</v>
          </cell>
          <cell r="GG722" t="e">
            <v>#REF!</v>
          </cell>
          <cell r="GH722" t="e">
            <v>#REF!</v>
          </cell>
          <cell r="GI722">
            <v>0</v>
          </cell>
          <cell r="GJ722">
            <v>0</v>
          </cell>
          <cell r="GK722">
            <v>0</v>
          </cell>
          <cell r="GL722">
            <v>0</v>
          </cell>
          <cell r="GM722" t="e">
            <v>#REF!</v>
          </cell>
          <cell r="GN722">
            <v>0</v>
          </cell>
          <cell r="GO722">
            <v>0</v>
          </cell>
          <cell r="GP722">
            <v>0</v>
          </cell>
        </row>
        <row r="723">
          <cell r="Y723" t="str">
            <v>沿環従来</v>
          </cell>
          <cell r="Z723" t="str">
            <v>一般</v>
          </cell>
          <cell r="AA723" t="str">
            <v>一般</v>
          </cell>
          <cell r="AK723" t="e">
            <v>#REF!</v>
          </cell>
          <cell r="BT723">
            <v>0</v>
          </cell>
          <cell r="DZ723">
            <v>0</v>
          </cell>
          <cell r="EA723">
            <v>0</v>
          </cell>
          <cell r="EB723">
            <v>0</v>
          </cell>
          <cell r="EC723">
            <v>0</v>
          </cell>
          <cell r="ED723">
            <v>0</v>
          </cell>
          <cell r="EF723">
            <v>0</v>
          </cell>
          <cell r="EG723">
            <v>0</v>
          </cell>
          <cell r="EH723">
            <v>0</v>
          </cell>
          <cell r="EI723">
            <v>0</v>
          </cell>
          <cell r="EJ723">
            <v>0</v>
          </cell>
          <cell r="EK723" t="e">
            <v>#REF!</v>
          </cell>
          <cell r="EL723" t="e">
            <v>#REF!</v>
          </cell>
          <cell r="EM723" t="e">
            <v>#REF!</v>
          </cell>
          <cell r="EO723">
            <v>0</v>
          </cell>
          <cell r="EP723">
            <v>0</v>
          </cell>
          <cell r="EQ723">
            <v>0</v>
          </cell>
          <cell r="FA723">
            <v>0</v>
          </cell>
          <cell r="FB723">
            <v>0</v>
          </cell>
          <cell r="FD723">
            <v>0</v>
          </cell>
          <cell r="FE723">
            <v>0</v>
          </cell>
          <cell r="FF723">
            <v>0</v>
          </cell>
          <cell r="FG723">
            <v>0</v>
          </cell>
          <cell r="FH723">
            <v>0</v>
          </cell>
          <cell r="FI723">
            <v>0</v>
          </cell>
          <cell r="FJ723">
            <v>0</v>
          </cell>
          <cell r="FK723">
            <v>0</v>
          </cell>
          <cell r="FL723">
            <v>0</v>
          </cell>
          <cell r="FO723">
            <v>0</v>
          </cell>
          <cell r="FQ723">
            <v>0</v>
          </cell>
          <cell r="FR723">
            <v>0</v>
          </cell>
          <cell r="FS723">
            <v>0</v>
          </cell>
          <cell r="FT723">
            <v>0</v>
          </cell>
          <cell r="FU723">
            <v>0</v>
          </cell>
          <cell r="FV723">
            <v>0</v>
          </cell>
          <cell r="FW723">
            <v>0</v>
          </cell>
          <cell r="FX723" t="e">
            <v>#REF!</v>
          </cell>
          <cell r="FZ723">
            <v>0</v>
          </cell>
          <cell r="GB723">
            <v>0</v>
          </cell>
          <cell r="GC723">
            <v>0</v>
          </cell>
          <cell r="GD723">
            <v>0</v>
          </cell>
          <cell r="GE723">
            <v>0</v>
          </cell>
          <cell r="GF723">
            <v>0</v>
          </cell>
          <cell r="GG723" t="e">
            <v>#REF!</v>
          </cell>
          <cell r="GH723" t="e">
            <v>#REF!</v>
          </cell>
          <cell r="GI723">
            <v>0</v>
          </cell>
          <cell r="GJ723">
            <v>0</v>
          </cell>
          <cell r="GK723">
            <v>0</v>
          </cell>
          <cell r="GL723">
            <v>0</v>
          </cell>
          <cell r="GM723" t="e">
            <v>#REF!</v>
          </cell>
          <cell r="GN723">
            <v>0</v>
          </cell>
          <cell r="GO723">
            <v>0</v>
          </cell>
          <cell r="GP723">
            <v>0</v>
          </cell>
        </row>
        <row r="724">
          <cell r="Y724" t="str">
            <v>沿環従来</v>
          </cell>
          <cell r="Z724" t="str">
            <v>一般</v>
          </cell>
          <cell r="AA724" t="str">
            <v>一般</v>
          </cell>
          <cell r="AK724" t="e">
            <v>#REF!</v>
          </cell>
          <cell r="BT724">
            <v>0</v>
          </cell>
          <cell r="DZ724">
            <v>0</v>
          </cell>
          <cell r="EA724">
            <v>0</v>
          </cell>
          <cell r="EB724">
            <v>0</v>
          </cell>
          <cell r="EC724">
            <v>0</v>
          </cell>
          <cell r="ED724">
            <v>0</v>
          </cell>
          <cell r="EF724">
            <v>0</v>
          </cell>
          <cell r="EG724">
            <v>0</v>
          </cell>
          <cell r="EH724">
            <v>0</v>
          </cell>
          <cell r="EI724">
            <v>0</v>
          </cell>
          <cell r="EJ724">
            <v>0</v>
          </cell>
          <cell r="EK724" t="e">
            <v>#REF!</v>
          </cell>
          <cell r="EL724" t="e">
            <v>#REF!</v>
          </cell>
          <cell r="EM724" t="e">
            <v>#REF!</v>
          </cell>
          <cell r="EO724">
            <v>0</v>
          </cell>
          <cell r="EP724">
            <v>0</v>
          </cell>
          <cell r="EQ724">
            <v>0</v>
          </cell>
          <cell r="FA724">
            <v>0</v>
          </cell>
          <cell r="FB724">
            <v>0</v>
          </cell>
          <cell r="FD724">
            <v>0</v>
          </cell>
          <cell r="FE724">
            <v>0</v>
          </cell>
          <cell r="FF724">
            <v>0</v>
          </cell>
          <cell r="FG724">
            <v>0</v>
          </cell>
          <cell r="FH724">
            <v>0</v>
          </cell>
          <cell r="FI724">
            <v>0</v>
          </cell>
          <cell r="FJ724">
            <v>0</v>
          </cell>
          <cell r="FK724">
            <v>0</v>
          </cell>
          <cell r="FL724">
            <v>0</v>
          </cell>
          <cell r="FO724">
            <v>0</v>
          </cell>
          <cell r="FQ724">
            <v>0</v>
          </cell>
          <cell r="FR724">
            <v>0</v>
          </cell>
          <cell r="FS724">
            <v>0</v>
          </cell>
          <cell r="FT724">
            <v>0</v>
          </cell>
          <cell r="FU724">
            <v>0</v>
          </cell>
          <cell r="FV724">
            <v>0</v>
          </cell>
          <cell r="FW724">
            <v>0</v>
          </cell>
          <cell r="FX724" t="e">
            <v>#REF!</v>
          </cell>
          <cell r="FZ724">
            <v>0</v>
          </cell>
          <cell r="GB724">
            <v>0</v>
          </cell>
          <cell r="GC724">
            <v>0</v>
          </cell>
          <cell r="GD724">
            <v>0</v>
          </cell>
          <cell r="GE724">
            <v>0</v>
          </cell>
          <cell r="GF724">
            <v>0</v>
          </cell>
          <cell r="GG724" t="e">
            <v>#REF!</v>
          </cell>
          <cell r="GH724" t="e">
            <v>#REF!</v>
          </cell>
          <cell r="GI724">
            <v>0</v>
          </cell>
          <cell r="GJ724">
            <v>0</v>
          </cell>
          <cell r="GK724">
            <v>0</v>
          </cell>
          <cell r="GL724">
            <v>0</v>
          </cell>
          <cell r="GM724" t="e">
            <v>#REF!</v>
          </cell>
          <cell r="GN724">
            <v>0</v>
          </cell>
          <cell r="GO724">
            <v>0</v>
          </cell>
          <cell r="GP724">
            <v>0</v>
          </cell>
        </row>
        <row r="725">
          <cell r="Y725" t="str">
            <v>沿環従来</v>
          </cell>
          <cell r="Z725" t="str">
            <v>一般</v>
          </cell>
          <cell r="AA725" t="str">
            <v>一般</v>
          </cell>
          <cell r="AK725" t="e">
            <v>#REF!</v>
          </cell>
          <cell r="BT725">
            <v>0</v>
          </cell>
          <cell r="DZ725">
            <v>0</v>
          </cell>
          <cell r="EA725">
            <v>0</v>
          </cell>
          <cell r="EB725">
            <v>0</v>
          </cell>
          <cell r="EC725">
            <v>0</v>
          </cell>
          <cell r="ED725">
            <v>0</v>
          </cell>
          <cell r="EF725">
            <v>0</v>
          </cell>
          <cell r="EG725">
            <v>0</v>
          </cell>
          <cell r="EH725">
            <v>0</v>
          </cell>
          <cell r="EI725">
            <v>0</v>
          </cell>
          <cell r="EJ725">
            <v>0</v>
          </cell>
          <cell r="EK725" t="e">
            <v>#REF!</v>
          </cell>
          <cell r="EL725" t="e">
            <v>#REF!</v>
          </cell>
          <cell r="EM725" t="e">
            <v>#REF!</v>
          </cell>
          <cell r="EO725">
            <v>0</v>
          </cell>
          <cell r="EP725">
            <v>0</v>
          </cell>
          <cell r="EQ725">
            <v>0</v>
          </cell>
          <cell r="FA725">
            <v>0</v>
          </cell>
          <cell r="FB725">
            <v>0</v>
          </cell>
          <cell r="FD725">
            <v>0</v>
          </cell>
          <cell r="FE725">
            <v>0</v>
          </cell>
          <cell r="FF725">
            <v>0</v>
          </cell>
          <cell r="FG725">
            <v>0</v>
          </cell>
          <cell r="FH725">
            <v>0</v>
          </cell>
          <cell r="FI725">
            <v>0</v>
          </cell>
          <cell r="FJ725">
            <v>0</v>
          </cell>
          <cell r="FK725">
            <v>0</v>
          </cell>
          <cell r="FL725">
            <v>0</v>
          </cell>
          <cell r="FO725">
            <v>0</v>
          </cell>
          <cell r="FQ725">
            <v>0</v>
          </cell>
          <cell r="FR725">
            <v>0</v>
          </cell>
          <cell r="FS725">
            <v>0</v>
          </cell>
          <cell r="FT725">
            <v>0</v>
          </cell>
          <cell r="FU725">
            <v>0</v>
          </cell>
          <cell r="FV725">
            <v>0</v>
          </cell>
          <cell r="FW725">
            <v>0</v>
          </cell>
          <cell r="FX725" t="e">
            <v>#REF!</v>
          </cell>
          <cell r="FZ725">
            <v>0</v>
          </cell>
          <cell r="GB725">
            <v>0</v>
          </cell>
          <cell r="GC725">
            <v>0</v>
          </cell>
          <cell r="GD725">
            <v>0</v>
          </cell>
          <cell r="GE725">
            <v>0</v>
          </cell>
          <cell r="GF725">
            <v>0</v>
          </cell>
          <cell r="GG725" t="e">
            <v>#REF!</v>
          </cell>
          <cell r="GH725" t="e">
            <v>#REF!</v>
          </cell>
          <cell r="GI725">
            <v>0</v>
          </cell>
          <cell r="GJ725">
            <v>0</v>
          </cell>
          <cell r="GK725">
            <v>0</v>
          </cell>
          <cell r="GL725">
            <v>0</v>
          </cell>
          <cell r="GM725" t="e">
            <v>#REF!</v>
          </cell>
          <cell r="GN725">
            <v>0</v>
          </cell>
          <cell r="GO725">
            <v>0</v>
          </cell>
          <cell r="GP725">
            <v>0</v>
          </cell>
        </row>
        <row r="726">
          <cell r="Y726" t="str">
            <v>沿環従来</v>
          </cell>
          <cell r="Z726" t="str">
            <v>一般</v>
          </cell>
          <cell r="AA726" t="str">
            <v>一般</v>
          </cell>
          <cell r="AK726" t="e">
            <v>#REF!</v>
          </cell>
          <cell r="BT726">
            <v>0</v>
          </cell>
          <cell r="DZ726">
            <v>0</v>
          </cell>
          <cell r="EA726">
            <v>0</v>
          </cell>
          <cell r="EB726">
            <v>0</v>
          </cell>
          <cell r="EC726">
            <v>0</v>
          </cell>
          <cell r="ED726">
            <v>0</v>
          </cell>
          <cell r="EF726">
            <v>0</v>
          </cell>
          <cell r="EG726">
            <v>0</v>
          </cell>
          <cell r="EH726">
            <v>0</v>
          </cell>
          <cell r="EI726">
            <v>0</v>
          </cell>
          <cell r="EJ726">
            <v>0</v>
          </cell>
          <cell r="EK726" t="e">
            <v>#REF!</v>
          </cell>
          <cell r="EL726" t="e">
            <v>#REF!</v>
          </cell>
          <cell r="EM726" t="e">
            <v>#REF!</v>
          </cell>
          <cell r="EO726">
            <v>0</v>
          </cell>
          <cell r="EP726">
            <v>0</v>
          </cell>
          <cell r="EQ726">
            <v>0</v>
          </cell>
          <cell r="FA726">
            <v>0</v>
          </cell>
          <cell r="FB726">
            <v>0</v>
          </cell>
          <cell r="FD726">
            <v>0</v>
          </cell>
          <cell r="FE726">
            <v>0</v>
          </cell>
          <cell r="FF726">
            <v>0</v>
          </cell>
          <cell r="FG726">
            <v>0</v>
          </cell>
          <cell r="FH726">
            <v>0</v>
          </cell>
          <cell r="FI726">
            <v>0</v>
          </cell>
          <cell r="FJ726">
            <v>0</v>
          </cell>
          <cell r="FK726">
            <v>0</v>
          </cell>
          <cell r="FL726">
            <v>0</v>
          </cell>
          <cell r="FO726">
            <v>0</v>
          </cell>
          <cell r="FQ726">
            <v>0</v>
          </cell>
          <cell r="FR726">
            <v>0</v>
          </cell>
          <cell r="FS726">
            <v>0</v>
          </cell>
          <cell r="FT726">
            <v>0</v>
          </cell>
          <cell r="FU726">
            <v>0</v>
          </cell>
          <cell r="FV726">
            <v>0</v>
          </cell>
          <cell r="FW726">
            <v>0</v>
          </cell>
          <cell r="FX726" t="e">
            <v>#REF!</v>
          </cell>
          <cell r="FZ726">
            <v>0</v>
          </cell>
          <cell r="GB726">
            <v>1</v>
          </cell>
          <cell r="GC726">
            <v>0</v>
          </cell>
          <cell r="GD726">
            <v>0</v>
          </cell>
          <cell r="GE726">
            <v>0</v>
          </cell>
          <cell r="GF726">
            <v>0</v>
          </cell>
          <cell r="GG726" t="e">
            <v>#REF!</v>
          </cell>
          <cell r="GH726" t="e">
            <v>#REF!</v>
          </cell>
          <cell r="GI726">
            <v>0</v>
          </cell>
          <cell r="GJ726">
            <v>0</v>
          </cell>
          <cell r="GK726">
            <v>0</v>
          </cell>
          <cell r="GL726">
            <v>0</v>
          </cell>
          <cell r="GM726" t="e">
            <v>#REF!</v>
          </cell>
          <cell r="GN726">
            <v>0</v>
          </cell>
          <cell r="GO726">
            <v>0</v>
          </cell>
          <cell r="GP726">
            <v>0</v>
          </cell>
        </row>
        <row r="727">
          <cell r="Y727" t="str">
            <v>沿環従来</v>
          </cell>
          <cell r="Z727" t="str">
            <v>一般</v>
          </cell>
          <cell r="AA727" t="str">
            <v>一般</v>
          </cell>
          <cell r="AK727" t="e">
            <v>#REF!</v>
          </cell>
          <cell r="BT727">
            <v>0</v>
          </cell>
          <cell r="DZ727">
            <v>0</v>
          </cell>
          <cell r="EA727">
            <v>0</v>
          </cell>
          <cell r="EB727">
            <v>0</v>
          </cell>
          <cell r="EC727">
            <v>0</v>
          </cell>
          <cell r="ED727">
            <v>0</v>
          </cell>
          <cell r="EF727">
            <v>0</v>
          </cell>
          <cell r="EG727">
            <v>0</v>
          </cell>
          <cell r="EH727">
            <v>0</v>
          </cell>
          <cell r="EI727">
            <v>0</v>
          </cell>
          <cell r="EJ727">
            <v>0</v>
          </cell>
          <cell r="EK727" t="e">
            <v>#REF!</v>
          </cell>
          <cell r="EL727" t="e">
            <v>#REF!</v>
          </cell>
          <cell r="EM727" t="e">
            <v>#REF!</v>
          </cell>
          <cell r="EO727">
            <v>0</v>
          </cell>
          <cell r="EP727">
            <v>0</v>
          </cell>
          <cell r="EQ727">
            <v>0</v>
          </cell>
          <cell r="FA727">
            <v>0</v>
          </cell>
          <cell r="FB727">
            <v>0</v>
          </cell>
          <cell r="FD727">
            <v>0</v>
          </cell>
          <cell r="FE727">
            <v>0</v>
          </cell>
          <cell r="FF727">
            <v>0</v>
          </cell>
          <cell r="FG727">
            <v>0</v>
          </cell>
          <cell r="FH727">
            <v>0</v>
          </cell>
          <cell r="FI727">
            <v>0</v>
          </cell>
          <cell r="FJ727">
            <v>0</v>
          </cell>
          <cell r="FK727">
            <v>0</v>
          </cell>
          <cell r="FL727">
            <v>0</v>
          </cell>
          <cell r="FO727">
            <v>0</v>
          </cell>
          <cell r="FQ727">
            <v>0</v>
          </cell>
          <cell r="FR727">
            <v>0</v>
          </cell>
          <cell r="FS727">
            <v>0</v>
          </cell>
          <cell r="FT727">
            <v>0</v>
          </cell>
          <cell r="FU727">
            <v>0</v>
          </cell>
          <cell r="FV727">
            <v>0</v>
          </cell>
          <cell r="FW727">
            <v>0</v>
          </cell>
          <cell r="FX727" t="e">
            <v>#REF!</v>
          </cell>
          <cell r="FZ727">
            <v>0</v>
          </cell>
          <cell r="GB727">
            <v>0</v>
          </cell>
          <cell r="GC727">
            <v>0</v>
          </cell>
          <cell r="GD727">
            <v>0</v>
          </cell>
          <cell r="GE727">
            <v>0</v>
          </cell>
          <cell r="GF727">
            <v>0</v>
          </cell>
          <cell r="GG727" t="e">
            <v>#REF!</v>
          </cell>
          <cell r="GH727" t="e">
            <v>#REF!</v>
          </cell>
          <cell r="GI727">
            <v>0</v>
          </cell>
          <cell r="GJ727">
            <v>0</v>
          </cell>
          <cell r="GK727">
            <v>0</v>
          </cell>
          <cell r="GL727">
            <v>0</v>
          </cell>
          <cell r="GM727" t="e">
            <v>#REF!</v>
          </cell>
          <cell r="GN727">
            <v>0</v>
          </cell>
          <cell r="GO727">
            <v>0</v>
          </cell>
          <cell r="GP727">
            <v>0</v>
          </cell>
        </row>
        <row r="728">
          <cell r="Y728" t="str">
            <v>沿環従来</v>
          </cell>
          <cell r="Z728" t="str">
            <v>一般</v>
          </cell>
          <cell r="AA728" t="str">
            <v>一般</v>
          </cell>
          <cell r="AK728" t="e">
            <v>#REF!</v>
          </cell>
          <cell r="BT728">
            <v>0</v>
          </cell>
          <cell r="DZ728">
            <v>0</v>
          </cell>
          <cell r="EA728">
            <v>0</v>
          </cell>
          <cell r="EB728">
            <v>0</v>
          </cell>
          <cell r="EC728">
            <v>0</v>
          </cell>
          <cell r="ED728">
            <v>0</v>
          </cell>
          <cell r="EF728">
            <v>0</v>
          </cell>
          <cell r="EG728">
            <v>0</v>
          </cell>
          <cell r="EH728">
            <v>0</v>
          </cell>
          <cell r="EI728">
            <v>0</v>
          </cell>
          <cell r="EJ728">
            <v>0</v>
          </cell>
          <cell r="EK728" t="e">
            <v>#REF!</v>
          </cell>
          <cell r="EL728" t="e">
            <v>#REF!</v>
          </cell>
          <cell r="EM728" t="e">
            <v>#REF!</v>
          </cell>
          <cell r="EO728">
            <v>0</v>
          </cell>
          <cell r="EP728">
            <v>0</v>
          </cell>
          <cell r="EQ728">
            <v>0</v>
          </cell>
          <cell r="FA728">
            <v>0</v>
          </cell>
          <cell r="FB728">
            <v>0</v>
          </cell>
          <cell r="FD728">
            <v>0</v>
          </cell>
          <cell r="FE728">
            <v>0</v>
          </cell>
          <cell r="FF728">
            <v>0</v>
          </cell>
          <cell r="FG728">
            <v>0</v>
          </cell>
          <cell r="FH728">
            <v>0</v>
          </cell>
          <cell r="FI728">
            <v>0</v>
          </cell>
          <cell r="FJ728">
            <v>0</v>
          </cell>
          <cell r="FK728">
            <v>0</v>
          </cell>
          <cell r="FL728">
            <v>0</v>
          </cell>
          <cell r="FO728">
            <v>0</v>
          </cell>
          <cell r="FQ728">
            <v>0</v>
          </cell>
          <cell r="FR728">
            <v>0</v>
          </cell>
          <cell r="FS728">
            <v>0</v>
          </cell>
          <cell r="FT728">
            <v>0</v>
          </cell>
          <cell r="FU728">
            <v>0</v>
          </cell>
          <cell r="FV728">
            <v>0</v>
          </cell>
          <cell r="FW728">
            <v>0</v>
          </cell>
          <cell r="FX728" t="e">
            <v>#REF!</v>
          </cell>
          <cell r="FZ728">
            <v>0</v>
          </cell>
          <cell r="GB728">
            <v>0</v>
          </cell>
          <cell r="GC728">
            <v>0</v>
          </cell>
          <cell r="GD728">
            <v>0</v>
          </cell>
          <cell r="GE728">
            <v>0</v>
          </cell>
          <cell r="GF728">
            <v>0</v>
          </cell>
          <cell r="GG728" t="e">
            <v>#REF!</v>
          </cell>
          <cell r="GH728" t="e">
            <v>#REF!</v>
          </cell>
          <cell r="GI728">
            <v>0</v>
          </cell>
          <cell r="GJ728">
            <v>0</v>
          </cell>
          <cell r="GK728">
            <v>0</v>
          </cell>
          <cell r="GL728">
            <v>0</v>
          </cell>
          <cell r="GM728" t="e">
            <v>#REF!</v>
          </cell>
          <cell r="GN728">
            <v>0</v>
          </cell>
          <cell r="GO728">
            <v>0</v>
          </cell>
          <cell r="GP728">
            <v>0</v>
          </cell>
        </row>
        <row r="729">
          <cell r="Y729" t="str">
            <v>沿環従来</v>
          </cell>
          <cell r="Z729" t="str">
            <v>一般</v>
          </cell>
          <cell r="AA729" t="str">
            <v>一般</v>
          </cell>
          <cell r="AK729" t="e">
            <v>#REF!</v>
          </cell>
          <cell r="BT729">
            <v>0</v>
          </cell>
          <cell r="DZ729">
            <v>0</v>
          </cell>
          <cell r="EA729">
            <v>0</v>
          </cell>
          <cell r="EB729">
            <v>0</v>
          </cell>
          <cell r="EC729">
            <v>0</v>
          </cell>
          <cell r="ED729">
            <v>0</v>
          </cell>
          <cell r="EF729">
            <v>0</v>
          </cell>
          <cell r="EG729">
            <v>0</v>
          </cell>
          <cell r="EH729">
            <v>0</v>
          </cell>
          <cell r="EI729">
            <v>0</v>
          </cell>
          <cell r="EJ729">
            <v>0</v>
          </cell>
          <cell r="EK729" t="e">
            <v>#REF!</v>
          </cell>
          <cell r="EL729" t="e">
            <v>#REF!</v>
          </cell>
          <cell r="EM729" t="e">
            <v>#REF!</v>
          </cell>
          <cell r="EO729">
            <v>0</v>
          </cell>
          <cell r="EP729">
            <v>0</v>
          </cell>
          <cell r="EQ729">
            <v>0</v>
          </cell>
          <cell r="FA729">
            <v>0</v>
          </cell>
          <cell r="FB729">
            <v>0</v>
          </cell>
          <cell r="FD729">
            <v>0</v>
          </cell>
          <cell r="FE729">
            <v>0</v>
          </cell>
          <cell r="FF729">
            <v>0</v>
          </cell>
          <cell r="FG729">
            <v>0</v>
          </cell>
          <cell r="FH729">
            <v>0</v>
          </cell>
          <cell r="FI729">
            <v>0</v>
          </cell>
          <cell r="FJ729">
            <v>0</v>
          </cell>
          <cell r="FK729">
            <v>0</v>
          </cell>
          <cell r="FL729">
            <v>0</v>
          </cell>
          <cell r="FO729">
            <v>0</v>
          </cell>
          <cell r="FQ729">
            <v>0</v>
          </cell>
          <cell r="FR729">
            <v>0</v>
          </cell>
          <cell r="FS729">
            <v>0</v>
          </cell>
          <cell r="FT729">
            <v>0</v>
          </cell>
          <cell r="FU729">
            <v>0</v>
          </cell>
          <cell r="FV729">
            <v>0</v>
          </cell>
          <cell r="FW729">
            <v>0</v>
          </cell>
          <cell r="FX729" t="e">
            <v>#REF!</v>
          </cell>
          <cell r="FZ729">
            <v>0</v>
          </cell>
          <cell r="GB729">
            <v>0</v>
          </cell>
          <cell r="GC729">
            <v>0</v>
          </cell>
          <cell r="GD729">
            <v>0</v>
          </cell>
          <cell r="GE729">
            <v>0</v>
          </cell>
          <cell r="GF729">
            <v>0</v>
          </cell>
          <cell r="GG729" t="e">
            <v>#REF!</v>
          </cell>
          <cell r="GH729" t="e">
            <v>#REF!</v>
          </cell>
          <cell r="GI729">
            <v>0</v>
          </cell>
          <cell r="GJ729">
            <v>0</v>
          </cell>
          <cell r="GK729">
            <v>0</v>
          </cell>
          <cell r="GL729">
            <v>0</v>
          </cell>
          <cell r="GM729" t="e">
            <v>#REF!</v>
          </cell>
          <cell r="GN729">
            <v>0</v>
          </cell>
          <cell r="GO729">
            <v>0</v>
          </cell>
          <cell r="GP729">
            <v>0</v>
          </cell>
        </row>
        <row r="730">
          <cell r="Y730" t="str">
            <v>沿環従来</v>
          </cell>
          <cell r="Z730" t="str">
            <v>一般</v>
          </cell>
          <cell r="AA730" t="str">
            <v>一般</v>
          </cell>
          <cell r="AK730" t="e">
            <v>#REF!</v>
          </cell>
          <cell r="BT730">
            <v>0</v>
          </cell>
          <cell r="DZ730">
            <v>0</v>
          </cell>
          <cell r="EA730">
            <v>0</v>
          </cell>
          <cell r="EB730">
            <v>0</v>
          </cell>
          <cell r="EC730">
            <v>0</v>
          </cell>
          <cell r="ED730">
            <v>0</v>
          </cell>
          <cell r="EF730">
            <v>0</v>
          </cell>
          <cell r="EG730">
            <v>0</v>
          </cell>
          <cell r="EH730">
            <v>0</v>
          </cell>
          <cell r="EI730">
            <v>0</v>
          </cell>
          <cell r="EJ730">
            <v>0</v>
          </cell>
          <cell r="EK730" t="e">
            <v>#REF!</v>
          </cell>
          <cell r="EL730" t="e">
            <v>#REF!</v>
          </cell>
          <cell r="EM730" t="e">
            <v>#REF!</v>
          </cell>
          <cell r="EO730">
            <v>0</v>
          </cell>
          <cell r="EP730">
            <v>0</v>
          </cell>
          <cell r="EQ730">
            <v>0</v>
          </cell>
          <cell r="FA730">
            <v>0</v>
          </cell>
          <cell r="FB730">
            <v>0</v>
          </cell>
          <cell r="FD730">
            <v>0</v>
          </cell>
          <cell r="FE730">
            <v>0</v>
          </cell>
          <cell r="FF730">
            <v>0</v>
          </cell>
          <cell r="FG730">
            <v>0</v>
          </cell>
          <cell r="FH730">
            <v>0</v>
          </cell>
          <cell r="FI730">
            <v>0</v>
          </cell>
          <cell r="FJ730">
            <v>0</v>
          </cell>
          <cell r="FK730">
            <v>0</v>
          </cell>
          <cell r="FL730">
            <v>0</v>
          </cell>
          <cell r="FO730">
            <v>0</v>
          </cell>
          <cell r="FQ730">
            <v>0</v>
          </cell>
          <cell r="FR730">
            <v>0</v>
          </cell>
          <cell r="FS730">
            <v>0</v>
          </cell>
          <cell r="FT730">
            <v>0</v>
          </cell>
          <cell r="FU730">
            <v>0</v>
          </cell>
          <cell r="FV730">
            <v>0</v>
          </cell>
          <cell r="FW730">
            <v>0</v>
          </cell>
          <cell r="FX730" t="e">
            <v>#REF!</v>
          </cell>
          <cell r="FZ730">
            <v>0</v>
          </cell>
          <cell r="GB730">
            <v>0</v>
          </cell>
          <cell r="GC730">
            <v>0</v>
          </cell>
          <cell r="GD730">
            <v>0</v>
          </cell>
          <cell r="GE730">
            <v>0</v>
          </cell>
          <cell r="GF730">
            <v>0</v>
          </cell>
          <cell r="GG730" t="e">
            <v>#REF!</v>
          </cell>
          <cell r="GH730" t="e">
            <v>#REF!</v>
          </cell>
          <cell r="GI730">
            <v>0</v>
          </cell>
          <cell r="GJ730">
            <v>0</v>
          </cell>
          <cell r="GK730">
            <v>0</v>
          </cell>
          <cell r="GL730">
            <v>0</v>
          </cell>
          <cell r="GM730" t="e">
            <v>#REF!</v>
          </cell>
          <cell r="GN730">
            <v>0</v>
          </cell>
          <cell r="GO730">
            <v>0</v>
          </cell>
          <cell r="GP730">
            <v>0</v>
          </cell>
        </row>
        <row r="731">
          <cell r="Y731" t="str">
            <v>沿環従来</v>
          </cell>
          <cell r="Z731" t="str">
            <v>一般</v>
          </cell>
          <cell r="AA731" t="str">
            <v>一般</v>
          </cell>
          <cell r="AK731" t="e">
            <v>#REF!</v>
          </cell>
          <cell r="BT731">
            <v>0</v>
          </cell>
          <cell r="DZ731">
            <v>0</v>
          </cell>
          <cell r="EA731">
            <v>0</v>
          </cell>
          <cell r="EB731">
            <v>0</v>
          </cell>
          <cell r="EC731">
            <v>0</v>
          </cell>
          <cell r="ED731">
            <v>0</v>
          </cell>
          <cell r="EF731">
            <v>0</v>
          </cell>
          <cell r="EG731">
            <v>0</v>
          </cell>
          <cell r="EH731">
            <v>0</v>
          </cell>
          <cell r="EI731">
            <v>0</v>
          </cell>
          <cell r="EJ731">
            <v>0</v>
          </cell>
          <cell r="EK731" t="e">
            <v>#REF!</v>
          </cell>
          <cell r="EL731" t="e">
            <v>#REF!</v>
          </cell>
          <cell r="EM731" t="e">
            <v>#REF!</v>
          </cell>
          <cell r="EO731">
            <v>0</v>
          </cell>
          <cell r="EP731">
            <v>0</v>
          </cell>
          <cell r="EQ731">
            <v>0</v>
          </cell>
          <cell r="FA731">
            <v>0</v>
          </cell>
          <cell r="FB731">
            <v>0</v>
          </cell>
          <cell r="FD731">
            <v>0</v>
          </cell>
          <cell r="FE731">
            <v>0</v>
          </cell>
          <cell r="FF731">
            <v>0</v>
          </cell>
          <cell r="FG731">
            <v>0</v>
          </cell>
          <cell r="FH731">
            <v>0</v>
          </cell>
          <cell r="FI731">
            <v>0</v>
          </cell>
          <cell r="FJ731">
            <v>0</v>
          </cell>
          <cell r="FK731">
            <v>0</v>
          </cell>
          <cell r="FL731">
            <v>0</v>
          </cell>
          <cell r="FO731">
            <v>0</v>
          </cell>
          <cell r="FQ731">
            <v>0</v>
          </cell>
          <cell r="FR731">
            <v>0</v>
          </cell>
          <cell r="FS731">
            <v>0</v>
          </cell>
          <cell r="FT731">
            <v>0</v>
          </cell>
          <cell r="FU731">
            <v>0</v>
          </cell>
          <cell r="FV731">
            <v>0</v>
          </cell>
          <cell r="FW731">
            <v>0</v>
          </cell>
          <cell r="FX731" t="e">
            <v>#REF!</v>
          </cell>
          <cell r="FZ731">
            <v>0</v>
          </cell>
          <cell r="GB731">
            <v>0</v>
          </cell>
          <cell r="GC731">
            <v>0</v>
          </cell>
          <cell r="GD731">
            <v>0</v>
          </cell>
          <cell r="GE731">
            <v>0</v>
          </cell>
          <cell r="GF731">
            <v>0</v>
          </cell>
          <cell r="GG731" t="e">
            <v>#REF!</v>
          </cell>
          <cell r="GH731" t="e">
            <v>#REF!</v>
          </cell>
          <cell r="GI731">
            <v>0</v>
          </cell>
          <cell r="GJ731">
            <v>0</v>
          </cell>
          <cell r="GK731">
            <v>0</v>
          </cell>
          <cell r="GL731">
            <v>0</v>
          </cell>
          <cell r="GM731" t="e">
            <v>#REF!</v>
          </cell>
          <cell r="GN731">
            <v>0</v>
          </cell>
          <cell r="GO731">
            <v>0</v>
          </cell>
          <cell r="GP731">
            <v>0</v>
          </cell>
        </row>
        <row r="732">
          <cell r="Y732" t="str">
            <v>沿環従来</v>
          </cell>
          <cell r="Z732" t="str">
            <v>一般</v>
          </cell>
          <cell r="AA732" t="str">
            <v>一般</v>
          </cell>
          <cell r="AK732" t="e">
            <v>#REF!</v>
          </cell>
          <cell r="BT732">
            <v>0</v>
          </cell>
          <cell r="DZ732">
            <v>0</v>
          </cell>
          <cell r="EA732">
            <v>0</v>
          </cell>
          <cell r="EB732">
            <v>0</v>
          </cell>
          <cell r="EC732">
            <v>0</v>
          </cell>
          <cell r="ED732">
            <v>0</v>
          </cell>
          <cell r="EF732">
            <v>0</v>
          </cell>
          <cell r="EG732">
            <v>0</v>
          </cell>
          <cell r="EH732">
            <v>0</v>
          </cell>
          <cell r="EI732">
            <v>0</v>
          </cell>
          <cell r="EJ732">
            <v>0</v>
          </cell>
          <cell r="EK732" t="e">
            <v>#REF!</v>
          </cell>
          <cell r="EL732" t="e">
            <v>#REF!</v>
          </cell>
          <cell r="EM732" t="e">
            <v>#REF!</v>
          </cell>
          <cell r="EO732">
            <v>0</v>
          </cell>
          <cell r="EP732">
            <v>0</v>
          </cell>
          <cell r="EQ732">
            <v>0</v>
          </cell>
          <cell r="FA732">
            <v>0</v>
          </cell>
          <cell r="FB732">
            <v>0</v>
          </cell>
          <cell r="FD732">
            <v>0</v>
          </cell>
          <cell r="FE732">
            <v>0</v>
          </cell>
          <cell r="FF732">
            <v>0</v>
          </cell>
          <cell r="FG732">
            <v>0</v>
          </cell>
          <cell r="FH732">
            <v>0</v>
          </cell>
          <cell r="FI732">
            <v>0</v>
          </cell>
          <cell r="FJ732">
            <v>0</v>
          </cell>
          <cell r="FK732">
            <v>0</v>
          </cell>
          <cell r="FL732">
            <v>0</v>
          </cell>
          <cell r="FO732">
            <v>0</v>
          </cell>
          <cell r="FQ732">
            <v>0</v>
          </cell>
          <cell r="FR732">
            <v>0</v>
          </cell>
          <cell r="FS732">
            <v>0</v>
          </cell>
          <cell r="FT732">
            <v>0</v>
          </cell>
          <cell r="FU732">
            <v>0</v>
          </cell>
          <cell r="FV732">
            <v>0</v>
          </cell>
          <cell r="FW732">
            <v>0</v>
          </cell>
          <cell r="FX732" t="e">
            <v>#REF!</v>
          </cell>
          <cell r="FZ732">
            <v>0</v>
          </cell>
          <cell r="GB732">
            <v>0</v>
          </cell>
          <cell r="GC732">
            <v>0</v>
          </cell>
          <cell r="GD732">
            <v>0</v>
          </cell>
          <cell r="GE732">
            <v>0</v>
          </cell>
          <cell r="GF732">
            <v>0</v>
          </cell>
          <cell r="GG732" t="e">
            <v>#REF!</v>
          </cell>
          <cell r="GH732" t="e">
            <v>#REF!</v>
          </cell>
          <cell r="GI732">
            <v>0</v>
          </cell>
          <cell r="GJ732">
            <v>0</v>
          </cell>
          <cell r="GK732">
            <v>0</v>
          </cell>
          <cell r="GL732">
            <v>0</v>
          </cell>
          <cell r="GM732" t="e">
            <v>#REF!</v>
          </cell>
          <cell r="GN732">
            <v>0</v>
          </cell>
          <cell r="GO732">
            <v>0</v>
          </cell>
          <cell r="GP732">
            <v>0</v>
          </cell>
        </row>
        <row r="733">
          <cell r="Y733" t="str">
            <v>沿環従来</v>
          </cell>
          <cell r="Z733" t="str">
            <v>一般</v>
          </cell>
          <cell r="AA733" t="str">
            <v>一般</v>
          </cell>
          <cell r="AK733" t="e">
            <v>#REF!</v>
          </cell>
          <cell r="BT733">
            <v>0</v>
          </cell>
          <cell r="DZ733">
            <v>0</v>
          </cell>
          <cell r="EA733">
            <v>0</v>
          </cell>
          <cell r="EB733">
            <v>0</v>
          </cell>
          <cell r="EC733">
            <v>0</v>
          </cell>
          <cell r="ED733">
            <v>0</v>
          </cell>
          <cell r="EF733">
            <v>0</v>
          </cell>
          <cell r="EG733">
            <v>0</v>
          </cell>
          <cell r="EH733">
            <v>0</v>
          </cell>
          <cell r="EI733">
            <v>0</v>
          </cell>
          <cell r="EJ733">
            <v>0</v>
          </cell>
          <cell r="EK733" t="e">
            <v>#REF!</v>
          </cell>
          <cell r="EL733" t="e">
            <v>#REF!</v>
          </cell>
          <cell r="EM733" t="e">
            <v>#REF!</v>
          </cell>
          <cell r="EO733">
            <v>0</v>
          </cell>
          <cell r="EP733">
            <v>0</v>
          </cell>
          <cell r="EQ733">
            <v>0</v>
          </cell>
          <cell r="FA733">
            <v>0</v>
          </cell>
          <cell r="FB733">
            <v>0</v>
          </cell>
          <cell r="FD733">
            <v>0</v>
          </cell>
          <cell r="FE733">
            <v>0</v>
          </cell>
          <cell r="FF733">
            <v>0</v>
          </cell>
          <cell r="FG733">
            <v>0</v>
          </cell>
          <cell r="FH733">
            <v>0</v>
          </cell>
          <cell r="FI733">
            <v>0</v>
          </cell>
          <cell r="FJ733">
            <v>0</v>
          </cell>
          <cell r="FK733">
            <v>0</v>
          </cell>
          <cell r="FL733">
            <v>0</v>
          </cell>
          <cell r="FO733">
            <v>0</v>
          </cell>
          <cell r="FQ733">
            <v>0</v>
          </cell>
          <cell r="FR733">
            <v>0</v>
          </cell>
          <cell r="FS733">
            <v>0</v>
          </cell>
          <cell r="FT733">
            <v>0</v>
          </cell>
          <cell r="FU733">
            <v>0</v>
          </cell>
          <cell r="FV733">
            <v>0</v>
          </cell>
          <cell r="FW733">
            <v>0</v>
          </cell>
          <cell r="FX733" t="e">
            <v>#REF!</v>
          </cell>
          <cell r="FZ733">
            <v>0</v>
          </cell>
          <cell r="GB733">
            <v>0</v>
          </cell>
          <cell r="GC733">
            <v>0</v>
          </cell>
          <cell r="GD733">
            <v>0</v>
          </cell>
          <cell r="GE733">
            <v>0</v>
          </cell>
          <cell r="GF733">
            <v>0</v>
          </cell>
          <cell r="GG733" t="e">
            <v>#REF!</v>
          </cell>
          <cell r="GH733" t="e">
            <v>#REF!</v>
          </cell>
          <cell r="GI733">
            <v>0</v>
          </cell>
          <cell r="GJ733">
            <v>0</v>
          </cell>
          <cell r="GK733">
            <v>0</v>
          </cell>
          <cell r="GL733">
            <v>0</v>
          </cell>
          <cell r="GM733" t="e">
            <v>#REF!</v>
          </cell>
          <cell r="GN733">
            <v>0</v>
          </cell>
          <cell r="GO733">
            <v>0</v>
          </cell>
          <cell r="GP733">
            <v>0</v>
          </cell>
        </row>
        <row r="734">
          <cell r="Y734" t="str">
            <v>沿環従来</v>
          </cell>
          <cell r="Z734" t="str">
            <v>一般</v>
          </cell>
          <cell r="AA734" t="str">
            <v>一般</v>
          </cell>
          <cell r="AK734" t="e">
            <v>#REF!</v>
          </cell>
          <cell r="BT734">
            <v>0</v>
          </cell>
          <cell r="DZ734">
            <v>0</v>
          </cell>
          <cell r="EA734">
            <v>0</v>
          </cell>
          <cell r="EB734">
            <v>0</v>
          </cell>
          <cell r="EC734">
            <v>0</v>
          </cell>
          <cell r="ED734">
            <v>0</v>
          </cell>
          <cell r="EF734">
            <v>0</v>
          </cell>
          <cell r="EG734">
            <v>0</v>
          </cell>
          <cell r="EH734">
            <v>0</v>
          </cell>
          <cell r="EI734">
            <v>0</v>
          </cell>
          <cell r="EJ734">
            <v>0</v>
          </cell>
          <cell r="EK734" t="e">
            <v>#REF!</v>
          </cell>
          <cell r="EL734" t="e">
            <v>#REF!</v>
          </cell>
          <cell r="EM734" t="e">
            <v>#REF!</v>
          </cell>
          <cell r="EO734">
            <v>0</v>
          </cell>
          <cell r="EP734">
            <v>0</v>
          </cell>
          <cell r="EQ734">
            <v>0</v>
          </cell>
          <cell r="FA734">
            <v>0</v>
          </cell>
          <cell r="FB734">
            <v>0</v>
          </cell>
          <cell r="FD734">
            <v>0</v>
          </cell>
          <cell r="FE734">
            <v>0</v>
          </cell>
          <cell r="FF734">
            <v>0</v>
          </cell>
          <cell r="FG734">
            <v>0</v>
          </cell>
          <cell r="FH734">
            <v>0</v>
          </cell>
          <cell r="FI734">
            <v>0</v>
          </cell>
          <cell r="FJ734">
            <v>0</v>
          </cell>
          <cell r="FK734">
            <v>0</v>
          </cell>
          <cell r="FL734">
            <v>0</v>
          </cell>
          <cell r="FO734">
            <v>0</v>
          </cell>
          <cell r="FQ734">
            <v>0</v>
          </cell>
          <cell r="FR734">
            <v>0</v>
          </cell>
          <cell r="FS734">
            <v>0</v>
          </cell>
          <cell r="FT734">
            <v>0</v>
          </cell>
          <cell r="FU734">
            <v>0</v>
          </cell>
          <cell r="FV734">
            <v>0</v>
          </cell>
          <cell r="FW734">
            <v>0</v>
          </cell>
          <cell r="FX734" t="e">
            <v>#REF!</v>
          </cell>
          <cell r="FZ734">
            <v>0</v>
          </cell>
          <cell r="GB734">
            <v>0</v>
          </cell>
          <cell r="GC734">
            <v>0</v>
          </cell>
          <cell r="GD734">
            <v>0</v>
          </cell>
          <cell r="GE734">
            <v>0</v>
          </cell>
          <cell r="GF734">
            <v>0</v>
          </cell>
          <cell r="GG734" t="e">
            <v>#REF!</v>
          </cell>
          <cell r="GH734" t="e">
            <v>#REF!</v>
          </cell>
          <cell r="GI734">
            <v>0</v>
          </cell>
          <cell r="GJ734">
            <v>0</v>
          </cell>
          <cell r="GK734">
            <v>0</v>
          </cell>
          <cell r="GL734">
            <v>0</v>
          </cell>
          <cell r="GM734" t="e">
            <v>#REF!</v>
          </cell>
          <cell r="GN734">
            <v>0</v>
          </cell>
          <cell r="GO734">
            <v>0</v>
          </cell>
          <cell r="GP734">
            <v>0</v>
          </cell>
        </row>
        <row r="735">
          <cell r="Y735" t="str">
            <v>沿環従来</v>
          </cell>
          <cell r="Z735" t="str">
            <v>一般</v>
          </cell>
          <cell r="AA735" t="str">
            <v>一般</v>
          </cell>
          <cell r="AK735" t="e">
            <v>#REF!</v>
          </cell>
          <cell r="BT735">
            <v>0</v>
          </cell>
          <cell r="DZ735">
            <v>0</v>
          </cell>
          <cell r="EA735">
            <v>0</v>
          </cell>
          <cell r="EB735">
            <v>0</v>
          </cell>
          <cell r="EC735">
            <v>0</v>
          </cell>
          <cell r="ED735">
            <v>0</v>
          </cell>
          <cell r="EF735">
            <v>0</v>
          </cell>
          <cell r="EG735">
            <v>0</v>
          </cell>
          <cell r="EH735">
            <v>0</v>
          </cell>
          <cell r="EI735">
            <v>0</v>
          </cell>
          <cell r="EJ735">
            <v>0</v>
          </cell>
          <cell r="EK735" t="e">
            <v>#REF!</v>
          </cell>
          <cell r="EL735" t="e">
            <v>#REF!</v>
          </cell>
          <cell r="EM735" t="e">
            <v>#REF!</v>
          </cell>
          <cell r="EO735">
            <v>0</v>
          </cell>
          <cell r="EP735">
            <v>0</v>
          </cell>
          <cell r="EQ735">
            <v>0</v>
          </cell>
          <cell r="FA735">
            <v>0</v>
          </cell>
          <cell r="FB735">
            <v>0</v>
          </cell>
          <cell r="FD735">
            <v>0</v>
          </cell>
          <cell r="FE735">
            <v>0</v>
          </cell>
          <cell r="FF735">
            <v>0</v>
          </cell>
          <cell r="FG735">
            <v>0</v>
          </cell>
          <cell r="FH735">
            <v>0</v>
          </cell>
          <cell r="FI735">
            <v>0</v>
          </cell>
          <cell r="FJ735">
            <v>0</v>
          </cell>
          <cell r="FK735">
            <v>0</v>
          </cell>
          <cell r="FL735">
            <v>0</v>
          </cell>
          <cell r="FO735">
            <v>0</v>
          </cell>
          <cell r="FQ735">
            <v>0</v>
          </cell>
          <cell r="FR735">
            <v>0</v>
          </cell>
          <cell r="FS735">
            <v>0</v>
          </cell>
          <cell r="FT735">
            <v>0</v>
          </cell>
          <cell r="FU735">
            <v>0</v>
          </cell>
          <cell r="FV735">
            <v>0</v>
          </cell>
          <cell r="FW735">
            <v>0</v>
          </cell>
          <cell r="FX735" t="e">
            <v>#REF!</v>
          </cell>
          <cell r="FZ735">
            <v>0</v>
          </cell>
          <cell r="GB735">
            <v>0</v>
          </cell>
          <cell r="GC735">
            <v>0</v>
          </cell>
          <cell r="GD735">
            <v>0</v>
          </cell>
          <cell r="GE735">
            <v>0</v>
          </cell>
          <cell r="GF735">
            <v>0</v>
          </cell>
          <cell r="GG735" t="e">
            <v>#REF!</v>
          </cell>
          <cell r="GH735" t="e">
            <v>#REF!</v>
          </cell>
          <cell r="GI735">
            <v>0</v>
          </cell>
          <cell r="GJ735">
            <v>0</v>
          </cell>
          <cell r="GK735">
            <v>0</v>
          </cell>
          <cell r="GL735">
            <v>0</v>
          </cell>
          <cell r="GM735" t="e">
            <v>#REF!</v>
          </cell>
          <cell r="GN735">
            <v>0</v>
          </cell>
          <cell r="GO735">
            <v>0</v>
          </cell>
          <cell r="GP735">
            <v>0</v>
          </cell>
        </row>
        <row r="736">
          <cell r="Y736" t="str">
            <v>沿環従来</v>
          </cell>
          <cell r="Z736" t="str">
            <v>一般</v>
          </cell>
          <cell r="AA736" t="str">
            <v>一般</v>
          </cell>
          <cell r="AK736" t="e">
            <v>#REF!</v>
          </cell>
          <cell r="BT736">
            <v>0</v>
          </cell>
          <cell r="DZ736">
            <v>0</v>
          </cell>
          <cell r="EA736">
            <v>0</v>
          </cell>
          <cell r="EB736">
            <v>0</v>
          </cell>
          <cell r="EC736">
            <v>0</v>
          </cell>
          <cell r="ED736">
            <v>0</v>
          </cell>
          <cell r="EF736">
            <v>0</v>
          </cell>
          <cell r="EG736">
            <v>0</v>
          </cell>
          <cell r="EH736">
            <v>0</v>
          </cell>
          <cell r="EI736">
            <v>0</v>
          </cell>
          <cell r="EJ736">
            <v>0</v>
          </cell>
          <cell r="EK736" t="e">
            <v>#REF!</v>
          </cell>
          <cell r="EL736" t="e">
            <v>#REF!</v>
          </cell>
          <cell r="EM736" t="e">
            <v>#REF!</v>
          </cell>
          <cell r="EO736">
            <v>0</v>
          </cell>
          <cell r="EP736">
            <v>0</v>
          </cell>
          <cell r="EQ736">
            <v>0</v>
          </cell>
          <cell r="FA736">
            <v>0</v>
          </cell>
          <cell r="FB736">
            <v>0</v>
          </cell>
          <cell r="FD736">
            <v>0</v>
          </cell>
          <cell r="FE736">
            <v>0</v>
          </cell>
          <cell r="FF736">
            <v>0</v>
          </cell>
          <cell r="FG736">
            <v>0</v>
          </cell>
          <cell r="FH736">
            <v>0</v>
          </cell>
          <cell r="FI736">
            <v>0</v>
          </cell>
          <cell r="FJ736">
            <v>0</v>
          </cell>
          <cell r="FK736">
            <v>0</v>
          </cell>
          <cell r="FL736">
            <v>0</v>
          </cell>
          <cell r="FO736">
            <v>0</v>
          </cell>
          <cell r="FQ736">
            <v>0</v>
          </cell>
          <cell r="FR736">
            <v>0</v>
          </cell>
          <cell r="FS736">
            <v>0</v>
          </cell>
          <cell r="FT736">
            <v>0</v>
          </cell>
          <cell r="FU736">
            <v>0</v>
          </cell>
          <cell r="FV736">
            <v>0</v>
          </cell>
          <cell r="FW736">
            <v>0</v>
          </cell>
          <cell r="FX736" t="e">
            <v>#REF!</v>
          </cell>
          <cell r="FZ736">
            <v>0</v>
          </cell>
          <cell r="GB736">
            <v>0</v>
          </cell>
          <cell r="GC736">
            <v>0</v>
          </cell>
          <cell r="GD736">
            <v>0</v>
          </cell>
          <cell r="GE736">
            <v>0</v>
          </cell>
          <cell r="GF736">
            <v>0</v>
          </cell>
          <cell r="GG736" t="e">
            <v>#REF!</v>
          </cell>
          <cell r="GH736" t="e">
            <v>#REF!</v>
          </cell>
          <cell r="GI736">
            <v>0</v>
          </cell>
          <cell r="GJ736">
            <v>0</v>
          </cell>
          <cell r="GK736">
            <v>0</v>
          </cell>
          <cell r="GL736">
            <v>0</v>
          </cell>
          <cell r="GM736" t="e">
            <v>#REF!</v>
          </cell>
          <cell r="GN736">
            <v>0</v>
          </cell>
          <cell r="GO736">
            <v>0</v>
          </cell>
          <cell r="GP736">
            <v>0</v>
          </cell>
        </row>
        <row r="737">
          <cell r="Y737" t="str">
            <v>沿環従来</v>
          </cell>
          <cell r="Z737" t="str">
            <v>一般</v>
          </cell>
          <cell r="AA737" t="str">
            <v>一般</v>
          </cell>
          <cell r="AK737" t="e">
            <v>#REF!</v>
          </cell>
          <cell r="BT737">
            <v>0</v>
          </cell>
          <cell r="DZ737">
            <v>0</v>
          </cell>
          <cell r="EA737">
            <v>0</v>
          </cell>
          <cell r="EB737">
            <v>0</v>
          </cell>
          <cell r="EC737">
            <v>0</v>
          </cell>
          <cell r="ED737">
            <v>0</v>
          </cell>
          <cell r="EF737">
            <v>0</v>
          </cell>
          <cell r="EG737">
            <v>0</v>
          </cell>
          <cell r="EH737">
            <v>0</v>
          </cell>
          <cell r="EI737">
            <v>0</v>
          </cell>
          <cell r="EJ737">
            <v>0</v>
          </cell>
          <cell r="EK737" t="e">
            <v>#REF!</v>
          </cell>
          <cell r="EL737" t="e">
            <v>#REF!</v>
          </cell>
          <cell r="EM737" t="e">
            <v>#REF!</v>
          </cell>
          <cell r="EO737">
            <v>0</v>
          </cell>
          <cell r="EP737">
            <v>0</v>
          </cell>
          <cell r="EQ737">
            <v>0</v>
          </cell>
          <cell r="FA737">
            <v>0</v>
          </cell>
          <cell r="FB737">
            <v>0</v>
          </cell>
          <cell r="FD737">
            <v>0</v>
          </cell>
          <cell r="FE737">
            <v>0</v>
          </cell>
          <cell r="FF737">
            <v>0</v>
          </cell>
          <cell r="FG737">
            <v>0</v>
          </cell>
          <cell r="FH737">
            <v>0</v>
          </cell>
          <cell r="FI737">
            <v>0</v>
          </cell>
          <cell r="FJ737">
            <v>0</v>
          </cell>
          <cell r="FK737">
            <v>0</v>
          </cell>
          <cell r="FL737">
            <v>0</v>
          </cell>
          <cell r="FO737">
            <v>0</v>
          </cell>
          <cell r="FQ737">
            <v>0</v>
          </cell>
          <cell r="FR737">
            <v>0</v>
          </cell>
          <cell r="FS737">
            <v>0</v>
          </cell>
          <cell r="FT737">
            <v>0</v>
          </cell>
          <cell r="FU737">
            <v>0</v>
          </cell>
          <cell r="FV737">
            <v>0</v>
          </cell>
          <cell r="FW737">
            <v>0</v>
          </cell>
          <cell r="FX737" t="e">
            <v>#REF!</v>
          </cell>
          <cell r="FZ737">
            <v>0</v>
          </cell>
          <cell r="GB737">
            <v>0</v>
          </cell>
          <cell r="GC737">
            <v>0</v>
          </cell>
          <cell r="GD737">
            <v>0</v>
          </cell>
          <cell r="GE737">
            <v>0</v>
          </cell>
          <cell r="GF737">
            <v>0</v>
          </cell>
          <cell r="GG737" t="e">
            <v>#REF!</v>
          </cell>
          <cell r="GH737" t="e">
            <v>#REF!</v>
          </cell>
          <cell r="GI737">
            <v>0</v>
          </cell>
          <cell r="GJ737">
            <v>0</v>
          </cell>
          <cell r="GK737">
            <v>0</v>
          </cell>
          <cell r="GL737">
            <v>0</v>
          </cell>
          <cell r="GM737" t="e">
            <v>#REF!</v>
          </cell>
          <cell r="GN737">
            <v>0</v>
          </cell>
          <cell r="GO737">
            <v>0</v>
          </cell>
          <cell r="GP737">
            <v>0</v>
          </cell>
        </row>
        <row r="738">
          <cell r="Y738" t="str">
            <v>沿環従来</v>
          </cell>
          <cell r="Z738" t="str">
            <v>一般</v>
          </cell>
          <cell r="AA738" t="str">
            <v>一般</v>
          </cell>
          <cell r="AK738" t="e">
            <v>#REF!</v>
          </cell>
          <cell r="BT738">
            <v>0</v>
          </cell>
          <cell r="DZ738">
            <v>0</v>
          </cell>
          <cell r="EA738">
            <v>0</v>
          </cell>
          <cell r="EB738">
            <v>0</v>
          </cell>
          <cell r="EC738">
            <v>0</v>
          </cell>
          <cell r="ED738">
            <v>0</v>
          </cell>
          <cell r="EF738">
            <v>0</v>
          </cell>
          <cell r="EG738">
            <v>0</v>
          </cell>
          <cell r="EH738">
            <v>0</v>
          </cell>
          <cell r="EI738">
            <v>0</v>
          </cell>
          <cell r="EJ738">
            <v>0</v>
          </cell>
          <cell r="EK738" t="e">
            <v>#REF!</v>
          </cell>
          <cell r="EL738" t="e">
            <v>#REF!</v>
          </cell>
          <cell r="EM738" t="e">
            <v>#REF!</v>
          </cell>
          <cell r="EO738">
            <v>0</v>
          </cell>
          <cell r="EP738">
            <v>0</v>
          </cell>
          <cell r="EQ738">
            <v>0</v>
          </cell>
          <cell r="FA738">
            <v>0</v>
          </cell>
          <cell r="FB738">
            <v>0</v>
          </cell>
          <cell r="FD738">
            <v>0</v>
          </cell>
          <cell r="FE738">
            <v>0</v>
          </cell>
          <cell r="FF738">
            <v>0</v>
          </cell>
          <cell r="FG738">
            <v>0</v>
          </cell>
          <cell r="FH738">
            <v>0</v>
          </cell>
          <cell r="FI738">
            <v>0</v>
          </cell>
          <cell r="FJ738">
            <v>0</v>
          </cell>
          <cell r="FK738">
            <v>0</v>
          </cell>
          <cell r="FL738">
            <v>0</v>
          </cell>
          <cell r="FO738">
            <v>0</v>
          </cell>
          <cell r="FQ738">
            <v>0</v>
          </cell>
          <cell r="FR738">
            <v>0</v>
          </cell>
          <cell r="FS738">
            <v>0</v>
          </cell>
          <cell r="FT738">
            <v>0</v>
          </cell>
          <cell r="FU738">
            <v>0</v>
          </cell>
          <cell r="FV738">
            <v>0</v>
          </cell>
          <cell r="FW738">
            <v>0</v>
          </cell>
          <cell r="FX738" t="e">
            <v>#REF!</v>
          </cell>
          <cell r="FZ738">
            <v>0</v>
          </cell>
          <cell r="GB738">
            <v>0</v>
          </cell>
          <cell r="GC738">
            <v>0</v>
          </cell>
          <cell r="GD738">
            <v>0</v>
          </cell>
          <cell r="GE738">
            <v>0</v>
          </cell>
          <cell r="GF738">
            <v>0</v>
          </cell>
          <cell r="GG738" t="e">
            <v>#REF!</v>
          </cell>
          <cell r="GH738" t="e">
            <v>#REF!</v>
          </cell>
          <cell r="GI738">
            <v>0</v>
          </cell>
          <cell r="GJ738">
            <v>0</v>
          </cell>
          <cell r="GK738">
            <v>0</v>
          </cell>
          <cell r="GL738">
            <v>0</v>
          </cell>
          <cell r="GM738" t="e">
            <v>#REF!</v>
          </cell>
          <cell r="GN738">
            <v>0</v>
          </cell>
          <cell r="GO738">
            <v>0</v>
          </cell>
          <cell r="GP738">
            <v>0</v>
          </cell>
        </row>
        <row r="739">
          <cell r="Y739" t="str">
            <v>沿環従来</v>
          </cell>
          <cell r="Z739" t="str">
            <v>一般</v>
          </cell>
          <cell r="AA739" t="str">
            <v>一般</v>
          </cell>
          <cell r="AK739" t="e">
            <v>#REF!</v>
          </cell>
          <cell r="BT739">
            <v>0</v>
          </cell>
          <cell r="DZ739">
            <v>0</v>
          </cell>
          <cell r="EA739">
            <v>0</v>
          </cell>
          <cell r="EB739">
            <v>0</v>
          </cell>
          <cell r="EC739">
            <v>0</v>
          </cell>
          <cell r="ED739">
            <v>0</v>
          </cell>
          <cell r="EF739">
            <v>0</v>
          </cell>
          <cell r="EG739">
            <v>0</v>
          </cell>
          <cell r="EH739">
            <v>0</v>
          </cell>
          <cell r="EI739">
            <v>0</v>
          </cell>
          <cell r="EJ739">
            <v>0</v>
          </cell>
          <cell r="EK739" t="e">
            <v>#REF!</v>
          </cell>
          <cell r="EL739" t="e">
            <v>#REF!</v>
          </cell>
          <cell r="EM739" t="e">
            <v>#REF!</v>
          </cell>
          <cell r="EO739">
            <v>0</v>
          </cell>
          <cell r="EP739">
            <v>0</v>
          </cell>
          <cell r="EQ739">
            <v>0</v>
          </cell>
          <cell r="FA739">
            <v>0</v>
          </cell>
          <cell r="FB739">
            <v>0</v>
          </cell>
          <cell r="FD739">
            <v>0</v>
          </cell>
          <cell r="FE739">
            <v>0</v>
          </cell>
          <cell r="FF739">
            <v>0</v>
          </cell>
          <cell r="FG739">
            <v>0</v>
          </cell>
          <cell r="FH739">
            <v>0</v>
          </cell>
          <cell r="FI739">
            <v>0</v>
          </cell>
          <cell r="FJ739">
            <v>0</v>
          </cell>
          <cell r="FK739">
            <v>0</v>
          </cell>
          <cell r="FL739">
            <v>0</v>
          </cell>
          <cell r="FO739">
            <v>0</v>
          </cell>
          <cell r="FQ739">
            <v>0</v>
          </cell>
          <cell r="FR739">
            <v>0</v>
          </cell>
          <cell r="FS739">
            <v>0</v>
          </cell>
          <cell r="FT739">
            <v>0</v>
          </cell>
          <cell r="FU739">
            <v>0</v>
          </cell>
          <cell r="FV739">
            <v>0</v>
          </cell>
          <cell r="FW739">
            <v>0</v>
          </cell>
          <cell r="FX739" t="e">
            <v>#REF!</v>
          </cell>
          <cell r="FZ739">
            <v>0</v>
          </cell>
          <cell r="GB739">
            <v>0</v>
          </cell>
          <cell r="GC739">
            <v>0</v>
          </cell>
          <cell r="GD739">
            <v>0</v>
          </cell>
          <cell r="GE739">
            <v>0</v>
          </cell>
          <cell r="GF739">
            <v>0</v>
          </cell>
          <cell r="GG739" t="e">
            <v>#REF!</v>
          </cell>
          <cell r="GH739" t="e">
            <v>#REF!</v>
          </cell>
          <cell r="GI739">
            <v>0</v>
          </cell>
          <cell r="GJ739">
            <v>0</v>
          </cell>
          <cell r="GK739">
            <v>0</v>
          </cell>
          <cell r="GL739">
            <v>0</v>
          </cell>
          <cell r="GM739" t="e">
            <v>#REF!</v>
          </cell>
          <cell r="GN739">
            <v>0</v>
          </cell>
          <cell r="GO739">
            <v>0</v>
          </cell>
          <cell r="GP739">
            <v>0</v>
          </cell>
        </row>
        <row r="740">
          <cell r="Y740" t="str">
            <v>沿環従来</v>
          </cell>
          <cell r="Z740" t="str">
            <v>一般</v>
          </cell>
          <cell r="AA740" t="str">
            <v>一般</v>
          </cell>
          <cell r="AK740" t="e">
            <v>#REF!</v>
          </cell>
          <cell r="BT740">
            <v>0</v>
          </cell>
          <cell r="DZ740">
            <v>0</v>
          </cell>
          <cell r="EA740">
            <v>0</v>
          </cell>
          <cell r="EB740">
            <v>0</v>
          </cell>
          <cell r="EC740">
            <v>0</v>
          </cell>
          <cell r="ED740">
            <v>0</v>
          </cell>
          <cell r="EF740">
            <v>0</v>
          </cell>
          <cell r="EG740">
            <v>0</v>
          </cell>
          <cell r="EH740">
            <v>0</v>
          </cell>
          <cell r="EI740">
            <v>0</v>
          </cell>
          <cell r="EJ740">
            <v>0</v>
          </cell>
          <cell r="EK740" t="e">
            <v>#REF!</v>
          </cell>
          <cell r="EL740" t="e">
            <v>#REF!</v>
          </cell>
          <cell r="EM740" t="e">
            <v>#REF!</v>
          </cell>
          <cell r="EO740">
            <v>0</v>
          </cell>
          <cell r="EP740">
            <v>0</v>
          </cell>
          <cell r="EQ740">
            <v>0</v>
          </cell>
          <cell r="FA740">
            <v>0</v>
          </cell>
          <cell r="FB740">
            <v>0</v>
          </cell>
          <cell r="FD740">
            <v>0</v>
          </cell>
          <cell r="FE740">
            <v>0</v>
          </cell>
          <cell r="FF740">
            <v>0</v>
          </cell>
          <cell r="FG740">
            <v>0</v>
          </cell>
          <cell r="FH740">
            <v>0</v>
          </cell>
          <cell r="FI740">
            <v>0</v>
          </cell>
          <cell r="FJ740">
            <v>0</v>
          </cell>
          <cell r="FK740">
            <v>0</v>
          </cell>
          <cell r="FL740">
            <v>0</v>
          </cell>
          <cell r="FO740">
            <v>0</v>
          </cell>
          <cell r="FQ740">
            <v>0</v>
          </cell>
          <cell r="FR740">
            <v>0</v>
          </cell>
          <cell r="FS740">
            <v>0</v>
          </cell>
          <cell r="FT740">
            <v>0</v>
          </cell>
          <cell r="FU740">
            <v>0</v>
          </cell>
          <cell r="FV740">
            <v>0</v>
          </cell>
          <cell r="FW740">
            <v>0</v>
          </cell>
          <cell r="FX740" t="e">
            <v>#REF!</v>
          </cell>
          <cell r="FZ740">
            <v>0</v>
          </cell>
          <cell r="GB740">
            <v>0</v>
          </cell>
          <cell r="GC740">
            <v>0</v>
          </cell>
          <cell r="GD740">
            <v>0</v>
          </cell>
          <cell r="GE740">
            <v>0</v>
          </cell>
          <cell r="GF740">
            <v>0</v>
          </cell>
          <cell r="GG740" t="e">
            <v>#REF!</v>
          </cell>
          <cell r="GH740" t="e">
            <v>#REF!</v>
          </cell>
          <cell r="GI740">
            <v>0</v>
          </cell>
          <cell r="GJ740">
            <v>0</v>
          </cell>
          <cell r="GK740">
            <v>0</v>
          </cell>
          <cell r="GL740">
            <v>0</v>
          </cell>
          <cell r="GM740" t="e">
            <v>#REF!</v>
          </cell>
          <cell r="GN740">
            <v>0</v>
          </cell>
          <cell r="GO740">
            <v>0</v>
          </cell>
          <cell r="GP740">
            <v>0</v>
          </cell>
        </row>
        <row r="741">
          <cell r="Y741" t="str">
            <v>沿環従来</v>
          </cell>
          <cell r="Z741" t="str">
            <v>一般</v>
          </cell>
          <cell r="AA741" t="str">
            <v>一般</v>
          </cell>
          <cell r="AK741" t="e">
            <v>#REF!</v>
          </cell>
          <cell r="BT741">
            <v>0</v>
          </cell>
          <cell r="DZ741">
            <v>0</v>
          </cell>
          <cell r="EA741">
            <v>0</v>
          </cell>
          <cell r="EB741">
            <v>0</v>
          </cell>
          <cell r="EC741">
            <v>0</v>
          </cell>
          <cell r="ED741">
            <v>0</v>
          </cell>
          <cell r="EF741">
            <v>0</v>
          </cell>
          <cell r="EG741">
            <v>0</v>
          </cell>
          <cell r="EH741">
            <v>0</v>
          </cell>
          <cell r="EI741">
            <v>0</v>
          </cell>
          <cell r="EJ741">
            <v>0</v>
          </cell>
          <cell r="EK741" t="e">
            <v>#REF!</v>
          </cell>
          <cell r="EL741" t="e">
            <v>#REF!</v>
          </cell>
          <cell r="EM741" t="e">
            <v>#REF!</v>
          </cell>
          <cell r="EO741">
            <v>0</v>
          </cell>
          <cell r="EP741">
            <v>0</v>
          </cell>
          <cell r="EQ741">
            <v>0</v>
          </cell>
          <cell r="FA741">
            <v>0</v>
          </cell>
          <cell r="FB741">
            <v>0</v>
          </cell>
          <cell r="FD741">
            <v>0</v>
          </cell>
          <cell r="FE741">
            <v>0</v>
          </cell>
          <cell r="FF741">
            <v>0</v>
          </cell>
          <cell r="FG741">
            <v>0</v>
          </cell>
          <cell r="FH741">
            <v>0</v>
          </cell>
          <cell r="FI741">
            <v>0</v>
          </cell>
          <cell r="FJ741">
            <v>0</v>
          </cell>
          <cell r="FK741">
            <v>0</v>
          </cell>
          <cell r="FL741">
            <v>0</v>
          </cell>
          <cell r="FO741">
            <v>0</v>
          </cell>
          <cell r="FQ741">
            <v>0</v>
          </cell>
          <cell r="FR741">
            <v>0</v>
          </cell>
          <cell r="FS741">
            <v>0</v>
          </cell>
          <cell r="FT741">
            <v>0</v>
          </cell>
          <cell r="FU741">
            <v>0</v>
          </cell>
          <cell r="FV741">
            <v>0</v>
          </cell>
          <cell r="FW741">
            <v>0</v>
          </cell>
          <cell r="FX741" t="e">
            <v>#REF!</v>
          </cell>
          <cell r="FZ741">
            <v>0</v>
          </cell>
          <cell r="GB741">
            <v>0</v>
          </cell>
          <cell r="GC741">
            <v>0</v>
          </cell>
          <cell r="GD741">
            <v>0</v>
          </cell>
          <cell r="GE741">
            <v>0</v>
          </cell>
          <cell r="GF741">
            <v>0</v>
          </cell>
          <cell r="GG741" t="e">
            <v>#REF!</v>
          </cell>
          <cell r="GH741" t="e">
            <v>#REF!</v>
          </cell>
          <cell r="GI741">
            <v>0</v>
          </cell>
          <cell r="GJ741">
            <v>0</v>
          </cell>
          <cell r="GK741">
            <v>0</v>
          </cell>
          <cell r="GL741">
            <v>0</v>
          </cell>
          <cell r="GM741" t="e">
            <v>#REF!</v>
          </cell>
          <cell r="GN741">
            <v>0</v>
          </cell>
          <cell r="GO741">
            <v>0</v>
          </cell>
          <cell r="GP741">
            <v>0</v>
          </cell>
        </row>
        <row r="742">
          <cell r="Y742" t="str">
            <v>二次</v>
          </cell>
          <cell r="Z742" t="str">
            <v>一般</v>
          </cell>
          <cell r="AA742" t="str">
            <v>一般</v>
          </cell>
          <cell r="AK742" t="e">
            <v>#REF!</v>
          </cell>
          <cell r="BT742">
            <v>0</v>
          </cell>
          <cell r="DZ742">
            <v>0</v>
          </cell>
          <cell r="EA742">
            <v>0</v>
          </cell>
          <cell r="EB742">
            <v>0</v>
          </cell>
          <cell r="EC742">
            <v>0</v>
          </cell>
          <cell r="ED742">
            <v>0</v>
          </cell>
          <cell r="EF742">
            <v>0</v>
          </cell>
          <cell r="EG742">
            <v>0</v>
          </cell>
          <cell r="EH742">
            <v>0</v>
          </cell>
          <cell r="EI742">
            <v>0</v>
          </cell>
          <cell r="EJ742">
            <v>0</v>
          </cell>
          <cell r="EK742" t="e">
            <v>#REF!</v>
          </cell>
          <cell r="EL742" t="e">
            <v>#REF!</v>
          </cell>
          <cell r="EM742" t="e">
            <v>#REF!</v>
          </cell>
          <cell r="EO742">
            <v>0</v>
          </cell>
          <cell r="EP742">
            <v>0</v>
          </cell>
          <cell r="EQ742">
            <v>0</v>
          </cell>
          <cell r="FA742">
            <v>0</v>
          </cell>
          <cell r="FB742">
            <v>0</v>
          </cell>
          <cell r="FD742">
            <v>0</v>
          </cell>
          <cell r="FE742">
            <v>0</v>
          </cell>
          <cell r="FF742">
            <v>0</v>
          </cell>
          <cell r="FG742">
            <v>0</v>
          </cell>
          <cell r="FH742">
            <v>0</v>
          </cell>
          <cell r="FI742">
            <v>0</v>
          </cell>
          <cell r="FJ742">
            <v>0</v>
          </cell>
          <cell r="FK742">
            <v>0</v>
          </cell>
          <cell r="FL742">
            <v>0</v>
          </cell>
          <cell r="FO742">
            <v>0</v>
          </cell>
          <cell r="FQ742">
            <v>0</v>
          </cell>
          <cell r="FR742">
            <v>0</v>
          </cell>
          <cell r="FS742">
            <v>0</v>
          </cell>
          <cell r="FT742">
            <v>0</v>
          </cell>
          <cell r="FU742">
            <v>0</v>
          </cell>
          <cell r="FV742">
            <v>0</v>
          </cell>
          <cell r="FW742">
            <v>0</v>
          </cell>
          <cell r="FX742" t="e">
            <v>#REF!</v>
          </cell>
          <cell r="FZ742">
            <v>0</v>
          </cell>
          <cell r="GB742">
            <v>0</v>
          </cell>
          <cell r="GC742">
            <v>0</v>
          </cell>
          <cell r="GD742">
            <v>0</v>
          </cell>
          <cell r="GE742">
            <v>0</v>
          </cell>
          <cell r="GF742">
            <v>0</v>
          </cell>
          <cell r="GG742" t="e">
            <v>#REF!</v>
          </cell>
          <cell r="GH742" t="e">
            <v>#REF!</v>
          </cell>
          <cell r="GI742">
            <v>0</v>
          </cell>
          <cell r="GJ742">
            <v>0</v>
          </cell>
          <cell r="GK742">
            <v>0</v>
          </cell>
          <cell r="GL742">
            <v>0</v>
          </cell>
          <cell r="GM742" t="e">
            <v>#REF!</v>
          </cell>
          <cell r="GN742">
            <v>0</v>
          </cell>
          <cell r="GO742">
            <v>0</v>
          </cell>
          <cell r="GP742">
            <v>0</v>
          </cell>
        </row>
        <row r="743">
          <cell r="Y743" t="str">
            <v>二次</v>
          </cell>
          <cell r="Z743" t="str">
            <v>一般</v>
          </cell>
          <cell r="AA743" t="str">
            <v>一般</v>
          </cell>
          <cell r="AK743" t="e">
            <v>#REF!</v>
          </cell>
          <cell r="BT743">
            <v>0</v>
          </cell>
          <cell r="DZ743">
            <v>0</v>
          </cell>
          <cell r="EA743">
            <v>0</v>
          </cell>
          <cell r="EB743">
            <v>0</v>
          </cell>
          <cell r="EC743">
            <v>0</v>
          </cell>
          <cell r="ED743">
            <v>0</v>
          </cell>
          <cell r="EF743">
            <v>0</v>
          </cell>
          <cell r="EG743">
            <v>0</v>
          </cell>
          <cell r="EH743">
            <v>0</v>
          </cell>
          <cell r="EI743">
            <v>0</v>
          </cell>
          <cell r="EJ743">
            <v>0</v>
          </cell>
          <cell r="EK743" t="e">
            <v>#REF!</v>
          </cell>
          <cell r="EL743" t="e">
            <v>#REF!</v>
          </cell>
          <cell r="EM743" t="e">
            <v>#REF!</v>
          </cell>
          <cell r="EO743">
            <v>0</v>
          </cell>
          <cell r="EP743">
            <v>0</v>
          </cell>
          <cell r="EQ743">
            <v>0</v>
          </cell>
          <cell r="FA743">
            <v>0</v>
          </cell>
          <cell r="FB743">
            <v>0</v>
          </cell>
          <cell r="FD743">
            <v>0</v>
          </cell>
          <cell r="FE743">
            <v>0</v>
          </cell>
          <cell r="FF743">
            <v>0</v>
          </cell>
          <cell r="FG743">
            <v>0</v>
          </cell>
          <cell r="FH743">
            <v>0</v>
          </cell>
          <cell r="FI743">
            <v>0</v>
          </cell>
          <cell r="FJ743">
            <v>0</v>
          </cell>
          <cell r="FK743">
            <v>0</v>
          </cell>
          <cell r="FL743">
            <v>0</v>
          </cell>
          <cell r="FO743">
            <v>0</v>
          </cell>
          <cell r="FQ743">
            <v>0</v>
          </cell>
          <cell r="FR743">
            <v>0</v>
          </cell>
          <cell r="FS743">
            <v>0</v>
          </cell>
          <cell r="FT743">
            <v>0</v>
          </cell>
          <cell r="FU743">
            <v>0</v>
          </cell>
          <cell r="FV743">
            <v>0</v>
          </cell>
          <cell r="FW743">
            <v>0</v>
          </cell>
          <cell r="FX743" t="e">
            <v>#REF!</v>
          </cell>
          <cell r="FZ743">
            <v>0</v>
          </cell>
          <cell r="GB743">
            <v>0</v>
          </cell>
          <cell r="GC743">
            <v>0</v>
          </cell>
          <cell r="GD743">
            <v>0</v>
          </cell>
          <cell r="GE743">
            <v>0</v>
          </cell>
          <cell r="GF743">
            <v>0</v>
          </cell>
          <cell r="GG743" t="e">
            <v>#REF!</v>
          </cell>
          <cell r="GH743" t="e">
            <v>#REF!</v>
          </cell>
          <cell r="GI743">
            <v>0</v>
          </cell>
          <cell r="GJ743">
            <v>0</v>
          </cell>
          <cell r="GK743">
            <v>0</v>
          </cell>
          <cell r="GL743">
            <v>0</v>
          </cell>
          <cell r="GM743" t="e">
            <v>#REF!</v>
          </cell>
          <cell r="GN743">
            <v>0</v>
          </cell>
          <cell r="GO743">
            <v>0</v>
          </cell>
          <cell r="GP743">
            <v>0</v>
          </cell>
        </row>
        <row r="744">
          <cell r="Y744" t="str">
            <v>直轄高速</v>
          </cell>
          <cell r="Z744" t="str">
            <v>高規格</v>
          </cell>
          <cell r="AA744" t="str">
            <v>高規格</v>
          </cell>
          <cell r="AK744" t="e">
            <v>#REF!</v>
          </cell>
          <cell r="BT744">
            <v>0</v>
          </cell>
          <cell r="DZ744">
            <v>0</v>
          </cell>
          <cell r="EA744">
            <v>0</v>
          </cell>
          <cell r="EB744">
            <v>0</v>
          </cell>
          <cell r="EC744">
            <v>0</v>
          </cell>
          <cell r="ED744">
            <v>1</v>
          </cell>
          <cell r="EG744">
            <v>0</v>
          </cell>
          <cell r="EH744">
            <v>0</v>
          </cell>
          <cell r="EI744">
            <v>0</v>
          </cell>
          <cell r="EJ744">
            <v>0</v>
          </cell>
          <cell r="EK744" t="e">
            <v>#REF!</v>
          </cell>
          <cell r="EL744" t="e">
            <v>#REF!</v>
          </cell>
          <cell r="EM744" t="e">
            <v>#REF!</v>
          </cell>
          <cell r="EO744">
            <v>0</v>
          </cell>
          <cell r="EP744">
            <v>0</v>
          </cell>
          <cell r="EQ744">
            <v>0</v>
          </cell>
          <cell r="FA744">
            <v>0</v>
          </cell>
          <cell r="FB744">
            <v>0</v>
          </cell>
          <cell r="FD744">
            <v>0</v>
          </cell>
          <cell r="FE744">
            <v>1</v>
          </cell>
          <cell r="FF744">
            <v>0</v>
          </cell>
          <cell r="FG744">
            <v>0</v>
          </cell>
          <cell r="FH744">
            <v>0</v>
          </cell>
          <cell r="FI744">
            <v>0</v>
          </cell>
          <cell r="FJ744">
            <v>0</v>
          </cell>
          <cell r="FK744">
            <v>0</v>
          </cell>
          <cell r="FL744">
            <v>0</v>
          </cell>
          <cell r="FO744">
            <v>0</v>
          </cell>
          <cell r="FQ744">
            <v>0</v>
          </cell>
          <cell r="FR744">
            <v>0</v>
          </cell>
          <cell r="FS744">
            <v>0</v>
          </cell>
          <cell r="FT744">
            <v>0</v>
          </cell>
          <cell r="FU744">
            <v>0</v>
          </cell>
          <cell r="FV744">
            <v>0</v>
          </cell>
          <cell r="FW744">
            <v>0</v>
          </cell>
          <cell r="FX744" t="e">
            <v>#REF!</v>
          </cell>
          <cell r="FZ744">
            <v>0</v>
          </cell>
          <cell r="GB744">
            <v>0</v>
          </cell>
          <cell r="GC744">
            <v>0</v>
          </cell>
          <cell r="GD744">
            <v>0</v>
          </cell>
          <cell r="GE744">
            <v>0</v>
          </cell>
          <cell r="GF744">
            <v>0</v>
          </cell>
          <cell r="GG744" t="e">
            <v>#REF!</v>
          </cell>
          <cell r="GH744" t="e">
            <v>#REF!</v>
          </cell>
          <cell r="GI744">
            <v>0</v>
          </cell>
          <cell r="GJ744">
            <v>0</v>
          </cell>
          <cell r="GK744">
            <v>0</v>
          </cell>
          <cell r="GL744">
            <v>0</v>
          </cell>
          <cell r="GM744" t="e">
            <v>#REF!</v>
          </cell>
          <cell r="GN744">
            <v>0</v>
          </cell>
          <cell r="GO744">
            <v>0</v>
          </cell>
          <cell r="GP744">
            <v>0</v>
          </cell>
        </row>
        <row r="745">
          <cell r="Y745" t="str">
            <v>A'</v>
          </cell>
          <cell r="Z745" t="str">
            <v>高規格</v>
          </cell>
          <cell r="AA745" t="str">
            <v>高規格</v>
          </cell>
          <cell r="AK745" t="e">
            <v>#REF!</v>
          </cell>
          <cell r="BI745">
            <v>2</v>
          </cell>
          <cell r="BT745">
            <v>0</v>
          </cell>
          <cell r="DZ745">
            <v>1</v>
          </cell>
          <cell r="EA745">
            <v>0</v>
          </cell>
          <cell r="EB745">
            <v>1</v>
          </cell>
          <cell r="EC745">
            <v>0</v>
          </cell>
          <cell r="ED745">
            <v>1</v>
          </cell>
          <cell r="EF745">
            <v>0</v>
          </cell>
          <cell r="EG745">
            <v>1</v>
          </cell>
          <cell r="EH745">
            <v>0</v>
          </cell>
          <cell r="EI745">
            <v>1</v>
          </cell>
          <cell r="EJ745">
            <v>0</v>
          </cell>
          <cell r="EK745" t="e">
            <v>#REF!</v>
          </cell>
          <cell r="EL745" t="e">
            <v>#REF!</v>
          </cell>
          <cell r="EM745" t="e">
            <v>#REF!</v>
          </cell>
          <cell r="EO745">
            <v>0</v>
          </cell>
          <cell r="EP745">
            <v>0</v>
          </cell>
          <cell r="EQ745">
            <v>0</v>
          </cell>
          <cell r="FA745">
            <v>1</v>
          </cell>
          <cell r="FB745">
            <v>0</v>
          </cell>
          <cell r="FD745">
            <v>0</v>
          </cell>
          <cell r="FE745">
            <v>0</v>
          </cell>
          <cell r="FF745">
            <v>0</v>
          </cell>
          <cell r="FG745">
            <v>0</v>
          </cell>
          <cell r="FH745">
            <v>0</v>
          </cell>
          <cell r="FI745">
            <v>0</v>
          </cell>
          <cell r="FJ745">
            <v>0</v>
          </cell>
          <cell r="FK745">
            <v>0</v>
          </cell>
          <cell r="FL745">
            <v>0</v>
          </cell>
          <cell r="FO745">
            <v>0</v>
          </cell>
          <cell r="FQ745">
            <v>0</v>
          </cell>
          <cell r="FR745">
            <v>0</v>
          </cell>
          <cell r="FS745">
            <v>0</v>
          </cell>
          <cell r="FT745">
            <v>0</v>
          </cell>
          <cell r="FU745">
            <v>0</v>
          </cell>
          <cell r="FV745">
            <v>0</v>
          </cell>
          <cell r="FW745">
            <v>0</v>
          </cell>
          <cell r="FX745" t="e">
            <v>#REF!</v>
          </cell>
          <cell r="FZ745">
            <v>0</v>
          </cell>
          <cell r="GB745">
            <v>1</v>
          </cell>
          <cell r="GC745">
            <v>0</v>
          </cell>
          <cell r="GD745">
            <v>0</v>
          </cell>
          <cell r="GE745">
            <v>0</v>
          </cell>
          <cell r="GF745">
            <v>0</v>
          </cell>
          <cell r="GG745" t="e">
            <v>#REF!</v>
          </cell>
          <cell r="GH745" t="e">
            <v>#REF!</v>
          </cell>
          <cell r="GI745">
            <v>0</v>
          </cell>
          <cell r="GJ745">
            <v>0</v>
          </cell>
          <cell r="GK745">
            <v>0</v>
          </cell>
          <cell r="GL745">
            <v>0</v>
          </cell>
          <cell r="GM745" t="e">
            <v>#REF!</v>
          </cell>
          <cell r="GN745">
            <v>0</v>
          </cell>
          <cell r="GO745">
            <v>0</v>
          </cell>
          <cell r="GP745">
            <v>0</v>
          </cell>
        </row>
        <row r="746">
          <cell r="Y746" t="str">
            <v>A'</v>
          </cell>
          <cell r="Z746" t="str">
            <v>高規格</v>
          </cell>
          <cell r="AA746" t="str">
            <v>高規格</v>
          </cell>
          <cell r="AK746" t="e">
            <v>#REF!</v>
          </cell>
          <cell r="BI746">
            <v>2</v>
          </cell>
          <cell r="BT746">
            <v>0</v>
          </cell>
          <cell r="DZ746">
            <v>1</v>
          </cell>
          <cell r="EA746">
            <v>0</v>
          </cell>
          <cell r="EB746">
            <v>1</v>
          </cell>
          <cell r="EC746">
            <v>0</v>
          </cell>
          <cell r="ED746">
            <v>1</v>
          </cell>
          <cell r="EF746">
            <v>0</v>
          </cell>
          <cell r="EG746">
            <v>1</v>
          </cell>
          <cell r="EH746">
            <v>0</v>
          </cell>
          <cell r="EI746">
            <v>1</v>
          </cell>
          <cell r="EJ746">
            <v>0</v>
          </cell>
          <cell r="EK746" t="e">
            <v>#REF!</v>
          </cell>
          <cell r="EL746" t="e">
            <v>#REF!</v>
          </cell>
          <cell r="EM746" t="e">
            <v>#REF!</v>
          </cell>
          <cell r="EO746">
            <v>0</v>
          </cell>
          <cell r="EP746">
            <v>0</v>
          </cell>
          <cell r="EQ746">
            <v>0</v>
          </cell>
          <cell r="FA746">
            <v>1</v>
          </cell>
          <cell r="FB746">
            <v>0</v>
          </cell>
          <cell r="FD746">
            <v>0</v>
          </cell>
          <cell r="FE746">
            <v>0</v>
          </cell>
          <cell r="FF746">
            <v>0</v>
          </cell>
          <cell r="FG746">
            <v>0</v>
          </cell>
          <cell r="FH746">
            <v>0</v>
          </cell>
          <cell r="FI746">
            <v>0</v>
          </cell>
          <cell r="FJ746">
            <v>0</v>
          </cell>
          <cell r="FK746">
            <v>0</v>
          </cell>
          <cell r="FL746">
            <v>0</v>
          </cell>
          <cell r="FO746">
            <v>0</v>
          </cell>
          <cell r="FQ746">
            <v>0</v>
          </cell>
          <cell r="FR746">
            <v>0</v>
          </cell>
          <cell r="FS746">
            <v>0</v>
          </cell>
          <cell r="FT746">
            <v>0</v>
          </cell>
          <cell r="FU746">
            <v>0</v>
          </cell>
          <cell r="FV746">
            <v>0</v>
          </cell>
          <cell r="FW746">
            <v>0</v>
          </cell>
          <cell r="FX746" t="e">
            <v>#REF!</v>
          </cell>
          <cell r="FZ746">
            <v>0</v>
          </cell>
          <cell r="GB746">
            <v>1</v>
          </cell>
          <cell r="GC746">
            <v>0</v>
          </cell>
          <cell r="GD746">
            <v>0</v>
          </cell>
          <cell r="GE746">
            <v>0</v>
          </cell>
          <cell r="GF746">
            <v>0</v>
          </cell>
          <cell r="GG746" t="e">
            <v>#REF!</v>
          </cell>
          <cell r="GH746" t="e">
            <v>#REF!</v>
          </cell>
          <cell r="GI746">
            <v>0</v>
          </cell>
          <cell r="GJ746">
            <v>0</v>
          </cell>
          <cell r="GK746">
            <v>0</v>
          </cell>
          <cell r="GL746">
            <v>0</v>
          </cell>
          <cell r="GM746" t="e">
            <v>#REF!</v>
          </cell>
          <cell r="GN746">
            <v>0</v>
          </cell>
          <cell r="GO746">
            <v>0</v>
          </cell>
          <cell r="GP746">
            <v>0</v>
          </cell>
        </row>
        <row r="747">
          <cell r="Y747" t="str">
            <v>A'</v>
          </cell>
          <cell r="Z747" t="str">
            <v>高規格</v>
          </cell>
          <cell r="AA747" t="str">
            <v>高規格</v>
          </cell>
          <cell r="AK747" t="e">
            <v>#REF!</v>
          </cell>
          <cell r="BI747">
            <v>2</v>
          </cell>
          <cell r="BT747">
            <v>0</v>
          </cell>
          <cell r="DZ747">
            <v>1</v>
          </cell>
          <cell r="EA747">
            <v>0</v>
          </cell>
          <cell r="EB747">
            <v>1</v>
          </cell>
          <cell r="EC747">
            <v>0</v>
          </cell>
          <cell r="ED747">
            <v>1</v>
          </cell>
          <cell r="EF747">
            <v>0</v>
          </cell>
          <cell r="EG747">
            <v>1</v>
          </cell>
          <cell r="EH747">
            <v>0</v>
          </cell>
          <cell r="EI747">
            <v>1</v>
          </cell>
          <cell r="EJ747">
            <v>0</v>
          </cell>
          <cell r="EK747" t="e">
            <v>#REF!</v>
          </cell>
          <cell r="EL747" t="e">
            <v>#REF!</v>
          </cell>
          <cell r="EM747" t="e">
            <v>#REF!</v>
          </cell>
          <cell r="EO747">
            <v>0</v>
          </cell>
          <cell r="EP747">
            <v>0</v>
          </cell>
          <cell r="EQ747">
            <v>0</v>
          </cell>
          <cell r="FA747">
            <v>1</v>
          </cell>
          <cell r="FB747">
            <v>0</v>
          </cell>
          <cell r="FD747">
            <v>0</v>
          </cell>
          <cell r="FE747">
            <v>0</v>
          </cell>
          <cell r="FF747">
            <v>0</v>
          </cell>
          <cell r="FG747">
            <v>0</v>
          </cell>
          <cell r="FH747">
            <v>0</v>
          </cell>
          <cell r="FI747">
            <v>0</v>
          </cell>
          <cell r="FJ747">
            <v>0</v>
          </cell>
          <cell r="FK747">
            <v>0</v>
          </cell>
          <cell r="FL747">
            <v>0</v>
          </cell>
          <cell r="FO747">
            <v>0</v>
          </cell>
          <cell r="FQ747">
            <v>0</v>
          </cell>
          <cell r="FR747">
            <v>0</v>
          </cell>
          <cell r="FS747">
            <v>0</v>
          </cell>
          <cell r="FT747">
            <v>0</v>
          </cell>
          <cell r="FU747">
            <v>0</v>
          </cell>
          <cell r="FV747">
            <v>0</v>
          </cell>
          <cell r="FW747">
            <v>0</v>
          </cell>
          <cell r="FX747" t="e">
            <v>#REF!</v>
          </cell>
          <cell r="FZ747">
            <v>0</v>
          </cell>
          <cell r="GB747">
            <v>0</v>
          </cell>
          <cell r="GC747">
            <v>0</v>
          </cell>
          <cell r="GD747">
            <v>0</v>
          </cell>
          <cell r="GE747">
            <v>0</v>
          </cell>
          <cell r="GF747">
            <v>0</v>
          </cell>
          <cell r="GG747" t="e">
            <v>#REF!</v>
          </cell>
          <cell r="GH747" t="e">
            <v>#REF!</v>
          </cell>
          <cell r="GI747">
            <v>0</v>
          </cell>
          <cell r="GJ747">
            <v>0</v>
          </cell>
          <cell r="GK747">
            <v>0</v>
          </cell>
          <cell r="GL747">
            <v>0</v>
          </cell>
          <cell r="GM747" t="e">
            <v>#REF!</v>
          </cell>
          <cell r="GN747">
            <v>0</v>
          </cell>
          <cell r="GO747">
            <v>0</v>
          </cell>
          <cell r="GP747">
            <v>0</v>
          </cell>
        </row>
        <row r="748">
          <cell r="Y748" t="str">
            <v>A'</v>
          </cell>
          <cell r="Z748" t="str">
            <v>高規格</v>
          </cell>
          <cell r="AA748" t="str">
            <v>高規格</v>
          </cell>
          <cell r="AK748" t="e">
            <v>#REF!</v>
          </cell>
          <cell r="BI748">
            <v>2</v>
          </cell>
          <cell r="BT748">
            <v>0</v>
          </cell>
          <cell r="DZ748">
            <v>0</v>
          </cell>
          <cell r="EA748">
            <v>0</v>
          </cell>
          <cell r="EB748">
            <v>0</v>
          </cell>
          <cell r="EC748">
            <v>0</v>
          </cell>
          <cell r="ED748">
            <v>1</v>
          </cell>
          <cell r="EF748">
            <v>0</v>
          </cell>
          <cell r="EG748">
            <v>1</v>
          </cell>
          <cell r="EH748">
            <v>0</v>
          </cell>
          <cell r="EI748">
            <v>1</v>
          </cell>
          <cell r="EJ748">
            <v>0</v>
          </cell>
          <cell r="EK748" t="e">
            <v>#REF!</v>
          </cell>
          <cell r="EL748" t="e">
            <v>#REF!</v>
          </cell>
          <cell r="EM748" t="e">
            <v>#REF!</v>
          </cell>
          <cell r="EO748">
            <v>0</v>
          </cell>
          <cell r="EP748">
            <v>0</v>
          </cell>
          <cell r="EQ748">
            <v>0</v>
          </cell>
          <cell r="FA748">
            <v>0</v>
          </cell>
          <cell r="FB748">
            <v>0</v>
          </cell>
          <cell r="FD748">
            <v>0</v>
          </cell>
          <cell r="FE748">
            <v>1</v>
          </cell>
          <cell r="FF748">
            <v>0</v>
          </cell>
          <cell r="FG748">
            <v>0</v>
          </cell>
          <cell r="FH748">
            <v>0</v>
          </cell>
          <cell r="FI748">
            <v>0</v>
          </cell>
          <cell r="FJ748">
            <v>0</v>
          </cell>
          <cell r="FK748">
            <v>0</v>
          </cell>
          <cell r="FL748">
            <v>0</v>
          </cell>
          <cell r="FO748">
            <v>0</v>
          </cell>
          <cell r="FQ748">
            <v>0</v>
          </cell>
          <cell r="FR748">
            <v>0</v>
          </cell>
          <cell r="FS748">
            <v>0</v>
          </cell>
          <cell r="FT748">
            <v>0</v>
          </cell>
          <cell r="FU748">
            <v>0</v>
          </cell>
          <cell r="FV748">
            <v>0</v>
          </cell>
          <cell r="FW748">
            <v>0</v>
          </cell>
          <cell r="FX748" t="e">
            <v>#REF!</v>
          </cell>
          <cell r="FZ748">
            <v>0</v>
          </cell>
          <cell r="GB748">
            <v>1</v>
          </cell>
          <cell r="GC748">
            <v>0</v>
          </cell>
          <cell r="GD748">
            <v>0</v>
          </cell>
          <cell r="GE748">
            <v>0</v>
          </cell>
          <cell r="GF748">
            <v>0</v>
          </cell>
          <cell r="GG748" t="e">
            <v>#REF!</v>
          </cell>
          <cell r="GH748" t="e">
            <v>#REF!</v>
          </cell>
          <cell r="GI748">
            <v>0</v>
          </cell>
          <cell r="GJ748">
            <v>0</v>
          </cell>
          <cell r="GK748">
            <v>0</v>
          </cell>
          <cell r="GL748">
            <v>0</v>
          </cell>
          <cell r="GM748" t="e">
            <v>#REF!</v>
          </cell>
          <cell r="GN748">
            <v>0</v>
          </cell>
          <cell r="GO748">
            <v>0</v>
          </cell>
          <cell r="GP748">
            <v>0</v>
          </cell>
        </row>
        <row r="749">
          <cell r="Y749" t="str">
            <v>A'</v>
          </cell>
          <cell r="Z749" t="str">
            <v>高規格</v>
          </cell>
          <cell r="AA749" t="str">
            <v>高規格</v>
          </cell>
          <cell r="AK749" t="e">
            <v>#REF!</v>
          </cell>
          <cell r="BI749">
            <v>2</v>
          </cell>
          <cell r="BT749">
            <v>0</v>
          </cell>
          <cell r="DZ749">
            <v>0</v>
          </cell>
          <cell r="EA749">
            <v>0</v>
          </cell>
          <cell r="EB749">
            <v>0</v>
          </cell>
          <cell r="EC749">
            <v>0</v>
          </cell>
          <cell r="ED749">
            <v>1</v>
          </cell>
          <cell r="EF749">
            <v>0</v>
          </cell>
          <cell r="EG749">
            <v>1</v>
          </cell>
          <cell r="EH749">
            <v>0</v>
          </cell>
          <cell r="EI749">
            <v>0</v>
          </cell>
          <cell r="EJ749">
            <v>0</v>
          </cell>
          <cell r="EK749" t="e">
            <v>#REF!</v>
          </cell>
          <cell r="EL749" t="e">
            <v>#REF!</v>
          </cell>
          <cell r="EM749" t="e">
            <v>#REF!</v>
          </cell>
          <cell r="EO749">
            <v>0</v>
          </cell>
          <cell r="EP749">
            <v>1</v>
          </cell>
          <cell r="EQ749">
            <v>0</v>
          </cell>
          <cell r="FA749">
            <v>0</v>
          </cell>
          <cell r="FB749">
            <v>0</v>
          </cell>
          <cell r="FD749">
            <v>0</v>
          </cell>
          <cell r="FE749">
            <v>1</v>
          </cell>
          <cell r="FF749">
            <v>0</v>
          </cell>
          <cell r="FG749">
            <v>0</v>
          </cell>
          <cell r="FH749">
            <v>0</v>
          </cell>
          <cell r="FI749">
            <v>0</v>
          </cell>
          <cell r="FJ749">
            <v>0</v>
          </cell>
          <cell r="FK749">
            <v>0</v>
          </cell>
          <cell r="FL749">
            <v>0</v>
          </cell>
          <cell r="FO749">
            <v>0</v>
          </cell>
          <cell r="FQ749">
            <v>0</v>
          </cell>
          <cell r="FR749">
            <v>0</v>
          </cell>
          <cell r="FS749">
            <v>0</v>
          </cell>
          <cell r="FT749">
            <v>0</v>
          </cell>
          <cell r="FU749">
            <v>0</v>
          </cell>
          <cell r="FV749">
            <v>0</v>
          </cell>
          <cell r="FW749">
            <v>0</v>
          </cell>
          <cell r="FX749" t="e">
            <v>#REF!</v>
          </cell>
          <cell r="FZ749">
            <v>0</v>
          </cell>
          <cell r="GB749">
            <v>1</v>
          </cell>
          <cell r="GC749">
            <v>0</v>
          </cell>
          <cell r="GD749">
            <v>0</v>
          </cell>
          <cell r="GE749">
            <v>0</v>
          </cell>
          <cell r="GF749">
            <v>0</v>
          </cell>
          <cell r="GG749" t="e">
            <v>#REF!</v>
          </cell>
          <cell r="GH749" t="e">
            <v>#REF!</v>
          </cell>
          <cell r="GI749">
            <v>0</v>
          </cell>
          <cell r="GJ749">
            <v>0</v>
          </cell>
          <cell r="GK749">
            <v>0</v>
          </cell>
          <cell r="GL749">
            <v>0</v>
          </cell>
          <cell r="GM749" t="e">
            <v>#REF!</v>
          </cell>
          <cell r="GN749">
            <v>0</v>
          </cell>
          <cell r="GO749">
            <v>0</v>
          </cell>
          <cell r="GP749">
            <v>0</v>
          </cell>
        </row>
        <row r="750">
          <cell r="Y750" t="str">
            <v>A'</v>
          </cell>
          <cell r="Z750" t="str">
            <v>高規格</v>
          </cell>
          <cell r="AA750" t="str">
            <v>高規格</v>
          </cell>
          <cell r="AK750" t="e">
            <v>#REF!</v>
          </cell>
          <cell r="BI750">
            <v>2</v>
          </cell>
          <cell r="BT750">
            <v>0</v>
          </cell>
          <cell r="DZ750">
            <v>0</v>
          </cell>
          <cell r="EA750">
            <v>0</v>
          </cell>
          <cell r="EB750">
            <v>0</v>
          </cell>
          <cell r="EC750">
            <v>0</v>
          </cell>
          <cell r="ED750">
            <v>1</v>
          </cell>
          <cell r="EF750">
            <v>0</v>
          </cell>
          <cell r="EG750">
            <v>1</v>
          </cell>
          <cell r="EH750">
            <v>0</v>
          </cell>
          <cell r="EI750">
            <v>1</v>
          </cell>
          <cell r="EJ750">
            <v>0</v>
          </cell>
          <cell r="EK750" t="e">
            <v>#REF!</v>
          </cell>
          <cell r="EL750" t="e">
            <v>#REF!</v>
          </cell>
          <cell r="EM750" t="e">
            <v>#REF!</v>
          </cell>
          <cell r="EO750">
            <v>0</v>
          </cell>
          <cell r="EP750">
            <v>0</v>
          </cell>
          <cell r="EQ750">
            <v>0</v>
          </cell>
          <cell r="FA750">
            <v>0</v>
          </cell>
          <cell r="FB750">
            <v>0</v>
          </cell>
          <cell r="FD750">
            <v>0</v>
          </cell>
          <cell r="FE750">
            <v>1</v>
          </cell>
          <cell r="FF750">
            <v>0</v>
          </cell>
          <cell r="FG750">
            <v>0</v>
          </cell>
          <cell r="FH750">
            <v>0</v>
          </cell>
          <cell r="FI750">
            <v>0</v>
          </cell>
          <cell r="FJ750">
            <v>0</v>
          </cell>
          <cell r="FK750">
            <v>0</v>
          </cell>
          <cell r="FL750">
            <v>0</v>
          </cell>
          <cell r="FO750">
            <v>0</v>
          </cell>
          <cell r="FQ750">
            <v>0</v>
          </cell>
          <cell r="FR750">
            <v>0</v>
          </cell>
          <cell r="FS750">
            <v>0</v>
          </cell>
          <cell r="FT750">
            <v>0</v>
          </cell>
          <cell r="FU750">
            <v>0</v>
          </cell>
          <cell r="FV750">
            <v>0</v>
          </cell>
          <cell r="FW750">
            <v>0</v>
          </cell>
          <cell r="FX750" t="e">
            <v>#REF!</v>
          </cell>
          <cell r="FZ750">
            <v>0</v>
          </cell>
          <cell r="GB750">
            <v>1</v>
          </cell>
          <cell r="GC750">
            <v>0</v>
          </cell>
          <cell r="GD750">
            <v>0</v>
          </cell>
          <cell r="GE750">
            <v>0</v>
          </cell>
          <cell r="GF750">
            <v>0</v>
          </cell>
          <cell r="GG750" t="e">
            <v>#REF!</v>
          </cell>
          <cell r="GH750" t="e">
            <v>#REF!</v>
          </cell>
          <cell r="GI750">
            <v>0</v>
          </cell>
          <cell r="GJ750">
            <v>0</v>
          </cell>
          <cell r="GK750">
            <v>0</v>
          </cell>
          <cell r="GL750">
            <v>0</v>
          </cell>
          <cell r="GM750" t="e">
            <v>#REF!</v>
          </cell>
          <cell r="GN750">
            <v>0</v>
          </cell>
          <cell r="GO750">
            <v>0</v>
          </cell>
          <cell r="GP750">
            <v>0</v>
          </cell>
        </row>
        <row r="751">
          <cell r="Y751" t="str">
            <v>A'</v>
          </cell>
          <cell r="Z751" t="str">
            <v>高規格</v>
          </cell>
          <cell r="AA751" t="str">
            <v>高規格</v>
          </cell>
          <cell r="AK751" t="e">
            <v>#REF!</v>
          </cell>
          <cell r="BI751">
            <v>1</v>
          </cell>
          <cell r="BT751">
            <v>0</v>
          </cell>
          <cell r="DZ751">
            <v>0</v>
          </cell>
          <cell r="EA751">
            <v>0</v>
          </cell>
          <cell r="EB751">
            <v>0</v>
          </cell>
          <cell r="EC751">
            <v>0</v>
          </cell>
          <cell r="ED751">
            <v>1</v>
          </cell>
          <cell r="EF751">
            <v>0</v>
          </cell>
          <cell r="EG751">
            <v>1</v>
          </cell>
          <cell r="EH751">
            <v>0</v>
          </cell>
          <cell r="EI751">
            <v>0</v>
          </cell>
          <cell r="EJ751">
            <v>0</v>
          </cell>
          <cell r="EK751" t="e">
            <v>#REF!</v>
          </cell>
          <cell r="EL751" t="e">
            <v>#REF!</v>
          </cell>
          <cell r="EM751" t="e">
            <v>#REF!</v>
          </cell>
          <cell r="EO751">
            <v>0</v>
          </cell>
          <cell r="EP751">
            <v>1</v>
          </cell>
          <cell r="EQ751">
            <v>0</v>
          </cell>
          <cell r="FA751">
            <v>0</v>
          </cell>
          <cell r="FB751">
            <v>1</v>
          </cell>
          <cell r="FD751">
            <v>0</v>
          </cell>
          <cell r="FE751">
            <v>0</v>
          </cell>
          <cell r="FF751">
            <v>0</v>
          </cell>
          <cell r="FG751">
            <v>0</v>
          </cell>
          <cell r="FH751">
            <v>0</v>
          </cell>
          <cell r="FI751">
            <v>0</v>
          </cell>
          <cell r="FJ751">
            <v>0</v>
          </cell>
          <cell r="FK751">
            <v>0</v>
          </cell>
          <cell r="FL751">
            <v>0</v>
          </cell>
          <cell r="FO751">
            <v>0</v>
          </cell>
          <cell r="FQ751">
            <v>0</v>
          </cell>
          <cell r="FR751">
            <v>0</v>
          </cell>
          <cell r="FS751">
            <v>0</v>
          </cell>
          <cell r="FT751">
            <v>0</v>
          </cell>
          <cell r="FU751">
            <v>0</v>
          </cell>
          <cell r="FV751">
            <v>0</v>
          </cell>
          <cell r="FW751">
            <v>0</v>
          </cell>
          <cell r="FX751" t="e">
            <v>#REF!</v>
          </cell>
          <cell r="FZ751">
            <v>0</v>
          </cell>
          <cell r="GB751">
            <v>1</v>
          </cell>
          <cell r="GC751">
            <v>0</v>
          </cell>
          <cell r="GD751">
            <v>0</v>
          </cell>
          <cell r="GE751">
            <v>0</v>
          </cell>
          <cell r="GF751">
            <v>0</v>
          </cell>
          <cell r="GG751" t="e">
            <v>#REF!</v>
          </cell>
          <cell r="GH751" t="e">
            <v>#REF!</v>
          </cell>
          <cell r="GI751">
            <v>0</v>
          </cell>
          <cell r="GJ751">
            <v>0</v>
          </cell>
          <cell r="GK751">
            <v>0</v>
          </cell>
          <cell r="GL751">
            <v>0</v>
          </cell>
          <cell r="GM751" t="e">
            <v>#REF!</v>
          </cell>
          <cell r="GN751">
            <v>0</v>
          </cell>
          <cell r="GO751">
            <v>0</v>
          </cell>
          <cell r="GP751">
            <v>0</v>
          </cell>
        </row>
        <row r="752">
          <cell r="Y752" t="str">
            <v>A'</v>
          </cell>
          <cell r="Z752" t="str">
            <v>高規格</v>
          </cell>
          <cell r="AA752" t="str">
            <v>高規格</v>
          </cell>
          <cell r="AK752" t="e">
            <v>#REF!</v>
          </cell>
          <cell r="BI752">
            <v>2</v>
          </cell>
          <cell r="BT752">
            <v>0</v>
          </cell>
          <cell r="DZ752">
            <v>0</v>
          </cell>
          <cell r="EA752">
            <v>0</v>
          </cell>
          <cell r="EB752">
            <v>0</v>
          </cell>
          <cell r="EC752">
            <v>0</v>
          </cell>
          <cell r="ED752">
            <v>1</v>
          </cell>
          <cell r="EF752">
            <v>0</v>
          </cell>
          <cell r="EG752">
            <v>1</v>
          </cell>
          <cell r="EH752">
            <v>0</v>
          </cell>
          <cell r="EI752">
            <v>0</v>
          </cell>
          <cell r="EJ752">
            <v>0</v>
          </cell>
          <cell r="EK752" t="e">
            <v>#REF!</v>
          </cell>
          <cell r="EL752" t="e">
            <v>#REF!</v>
          </cell>
          <cell r="EM752" t="e">
            <v>#REF!</v>
          </cell>
          <cell r="EO752">
            <v>0</v>
          </cell>
          <cell r="EP752">
            <v>1</v>
          </cell>
          <cell r="EQ752">
            <v>0</v>
          </cell>
          <cell r="FA752">
            <v>0</v>
          </cell>
          <cell r="FB752">
            <v>0</v>
          </cell>
          <cell r="FD752">
            <v>0</v>
          </cell>
          <cell r="FE752">
            <v>1</v>
          </cell>
          <cell r="FF752">
            <v>0</v>
          </cell>
          <cell r="FG752">
            <v>0</v>
          </cell>
          <cell r="FH752">
            <v>0</v>
          </cell>
          <cell r="FI752">
            <v>0</v>
          </cell>
          <cell r="FJ752">
            <v>0</v>
          </cell>
          <cell r="FK752">
            <v>0</v>
          </cell>
          <cell r="FL752">
            <v>0</v>
          </cell>
          <cell r="FO752">
            <v>0</v>
          </cell>
          <cell r="FQ752">
            <v>0</v>
          </cell>
          <cell r="FR752">
            <v>0</v>
          </cell>
          <cell r="FS752">
            <v>0</v>
          </cell>
          <cell r="FT752">
            <v>0</v>
          </cell>
          <cell r="FU752">
            <v>0</v>
          </cell>
          <cell r="FV752">
            <v>0</v>
          </cell>
          <cell r="FW752">
            <v>0</v>
          </cell>
          <cell r="FX752" t="e">
            <v>#REF!</v>
          </cell>
          <cell r="FZ752">
            <v>0</v>
          </cell>
          <cell r="GB752">
            <v>0</v>
          </cell>
          <cell r="GC752">
            <v>0</v>
          </cell>
          <cell r="GD752">
            <v>0</v>
          </cell>
          <cell r="GE752">
            <v>0</v>
          </cell>
          <cell r="GF752">
            <v>0</v>
          </cell>
          <cell r="GG752" t="e">
            <v>#REF!</v>
          </cell>
          <cell r="GH752" t="e">
            <v>#REF!</v>
          </cell>
          <cell r="GI752">
            <v>0</v>
          </cell>
          <cell r="GJ752">
            <v>0</v>
          </cell>
          <cell r="GK752">
            <v>0</v>
          </cell>
          <cell r="GL752">
            <v>0</v>
          </cell>
          <cell r="GM752" t="e">
            <v>#REF!</v>
          </cell>
          <cell r="GN752">
            <v>0</v>
          </cell>
          <cell r="GO752">
            <v>0</v>
          </cell>
          <cell r="GP752">
            <v>0</v>
          </cell>
        </row>
        <row r="753">
          <cell r="Y753" t="str">
            <v>A'</v>
          </cell>
          <cell r="Z753" t="str">
            <v>高規格</v>
          </cell>
          <cell r="AA753" t="str">
            <v>一般</v>
          </cell>
          <cell r="AK753" t="e">
            <v>#REF!</v>
          </cell>
          <cell r="BI753">
            <v>1</v>
          </cell>
          <cell r="BT753">
            <v>0.19</v>
          </cell>
          <cell r="DZ753">
            <v>1</v>
          </cell>
          <cell r="EA753">
            <v>0</v>
          </cell>
          <cell r="EB753">
            <v>1</v>
          </cell>
          <cell r="EC753">
            <v>0</v>
          </cell>
          <cell r="ED753">
            <v>0</v>
          </cell>
          <cell r="EF753">
            <v>0</v>
          </cell>
          <cell r="EG753">
            <v>1</v>
          </cell>
          <cell r="EH753">
            <v>0</v>
          </cell>
          <cell r="EI753">
            <v>1</v>
          </cell>
          <cell r="EJ753">
            <v>0</v>
          </cell>
          <cell r="EK753" t="e">
            <v>#REF!</v>
          </cell>
          <cell r="EL753" t="e">
            <v>#REF!</v>
          </cell>
          <cell r="EM753" t="e">
            <v>#REF!</v>
          </cell>
          <cell r="EO753">
            <v>0</v>
          </cell>
          <cell r="EP753">
            <v>0</v>
          </cell>
          <cell r="EQ753">
            <v>0</v>
          </cell>
          <cell r="FA753">
            <v>1</v>
          </cell>
          <cell r="FB753">
            <v>0</v>
          </cell>
          <cell r="FD753">
            <v>0</v>
          </cell>
          <cell r="FE753">
            <v>0</v>
          </cell>
          <cell r="FF753">
            <v>0</v>
          </cell>
          <cell r="FG753">
            <v>0</v>
          </cell>
          <cell r="FH753">
            <v>0</v>
          </cell>
          <cell r="FI753">
            <v>0</v>
          </cell>
          <cell r="FJ753">
            <v>0</v>
          </cell>
          <cell r="FK753">
            <v>0</v>
          </cell>
          <cell r="FL753">
            <v>0</v>
          </cell>
          <cell r="FO753">
            <v>0</v>
          </cell>
          <cell r="FQ753">
            <v>0</v>
          </cell>
          <cell r="FR753">
            <v>0</v>
          </cell>
          <cell r="FS753">
            <v>0</v>
          </cell>
          <cell r="FT753">
            <v>0</v>
          </cell>
          <cell r="FU753">
            <v>0</v>
          </cell>
          <cell r="FV753">
            <v>0</v>
          </cell>
          <cell r="FW753">
            <v>0</v>
          </cell>
          <cell r="FX753" t="e">
            <v>#REF!</v>
          </cell>
          <cell r="FZ753">
            <v>0</v>
          </cell>
          <cell r="GB753">
            <v>1</v>
          </cell>
          <cell r="GC753">
            <v>0</v>
          </cell>
          <cell r="GD753">
            <v>0</v>
          </cell>
          <cell r="GE753">
            <v>1</v>
          </cell>
          <cell r="GF753">
            <v>1</v>
          </cell>
          <cell r="GG753" t="e">
            <v>#REF!</v>
          </cell>
          <cell r="GH753" t="e">
            <v>#REF!</v>
          </cell>
          <cell r="GI753">
            <v>0</v>
          </cell>
          <cell r="GJ753">
            <v>0</v>
          </cell>
          <cell r="GK753">
            <v>0</v>
          </cell>
          <cell r="GL753">
            <v>0</v>
          </cell>
          <cell r="GM753" t="e">
            <v>#REF!</v>
          </cell>
          <cell r="GN753">
            <v>0</v>
          </cell>
          <cell r="GO753">
            <v>0</v>
          </cell>
          <cell r="GP753">
            <v>0</v>
          </cell>
        </row>
        <row r="754">
          <cell r="Y754" t="str">
            <v>地二</v>
          </cell>
          <cell r="Z754" t="str">
            <v>地高</v>
          </cell>
          <cell r="AA754" t="str">
            <v>地高</v>
          </cell>
          <cell r="AK754" t="e">
            <v>#REF!</v>
          </cell>
          <cell r="BI754">
            <v>2</v>
          </cell>
          <cell r="BT754">
            <v>0</v>
          </cell>
          <cell r="DZ754">
            <v>1</v>
          </cell>
          <cell r="EA754">
            <v>0</v>
          </cell>
          <cell r="EB754">
            <v>1</v>
          </cell>
          <cell r="EC754">
            <v>0</v>
          </cell>
          <cell r="ED754">
            <v>0</v>
          </cell>
          <cell r="EF754">
            <v>0</v>
          </cell>
          <cell r="EG754">
            <v>1</v>
          </cell>
          <cell r="EH754">
            <v>0</v>
          </cell>
          <cell r="EI754">
            <v>1</v>
          </cell>
          <cell r="EJ754">
            <v>0</v>
          </cell>
          <cell r="EK754" t="e">
            <v>#REF!</v>
          </cell>
          <cell r="EL754" t="e">
            <v>#REF!</v>
          </cell>
          <cell r="EM754" t="e">
            <v>#REF!</v>
          </cell>
          <cell r="EO754">
            <v>0</v>
          </cell>
          <cell r="EP754">
            <v>0</v>
          </cell>
          <cell r="EQ754">
            <v>0</v>
          </cell>
          <cell r="FA754">
            <v>1</v>
          </cell>
          <cell r="FB754">
            <v>0</v>
          </cell>
          <cell r="FD754">
            <v>0</v>
          </cell>
          <cell r="FE754">
            <v>0</v>
          </cell>
          <cell r="FF754">
            <v>0</v>
          </cell>
          <cell r="FG754">
            <v>0</v>
          </cell>
          <cell r="FH754">
            <v>2</v>
          </cell>
          <cell r="FI754">
            <v>0</v>
          </cell>
          <cell r="FJ754">
            <v>0</v>
          </cell>
          <cell r="FK754">
            <v>0</v>
          </cell>
          <cell r="FL754">
            <v>0</v>
          </cell>
          <cell r="FO754">
            <v>0</v>
          </cell>
          <cell r="FQ754">
            <v>0</v>
          </cell>
          <cell r="FR754">
            <v>0</v>
          </cell>
          <cell r="FS754">
            <v>0</v>
          </cell>
          <cell r="FT754">
            <v>0</v>
          </cell>
          <cell r="FU754">
            <v>0</v>
          </cell>
          <cell r="FV754">
            <v>0</v>
          </cell>
          <cell r="FW754">
            <v>0</v>
          </cell>
          <cell r="FX754" t="e">
            <v>#REF!</v>
          </cell>
          <cell r="FZ754">
            <v>0</v>
          </cell>
          <cell r="GB754">
            <v>1</v>
          </cell>
          <cell r="GC754">
            <v>0</v>
          </cell>
          <cell r="GD754">
            <v>0</v>
          </cell>
          <cell r="GE754">
            <v>0</v>
          </cell>
          <cell r="GF754">
            <v>0</v>
          </cell>
          <cell r="GG754" t="e">
            <v>#REF!</v>
          </cell>
          <cell r="GH754" t="e">
            <v>#REF!</v>
          </cell>
          <cell r="GI754">
            <v>0</v>
          </cell>
          <cell r="GJ754">
            <v>0</v>
          </cell>
          <cell r="GK754">
            <v>0</v>
          </cell>
          <cell r="GL754">
            <v>0</v>
          </cell>
          <cell r="GM754" t="e">
            <v>#REF!</v>
          </cell>
          <cell r="GN754">
            <v>0</v>
          </cell>
          <cell r="GO754">
            <v>0</v>
          </cell>
          <cell r="GP754">
            <v>0</v>
          </cell>
        </row>
        <row r="755">
          <cell r="Y755" t="str">
            <v>地一</v>
          </cell>
          <cell r="Z755" t="str">
            <v>地高</v>
          </cell>
          <cell r="AA755" t="str">
            <v>地高</v>
          </cell>
          <cell r="AK755" t="e">
            <v>#REF!</v>
          </cell>
          <cell r="BI755">
            <v>2</v>
          </cell>
          <cell r="BT755">
            <v>0</v>
          </cell>
          <cell r="DZ755">
            <v>0</v>
          </cell>
          <cell r="EA755">
            <v>0</v>
          </cell>
          <cell r="EB755">
            <v>0</v>
          </cell>
          <cell r="EC755">
            <v>0</v>
          </cell>
          <cell r="ED755">
            <v>0</v>
          </cell>
          <cell r="EF755">
            <v>0</v>
          </cell>
          <cell r="EG755">
            <v>0</v>
          </cell>
          <cell r="EH755">
            <v>0</v>
          </cell>
          <cell r="EI755">
            <v>0</v>
          </cell>
          <cell r="EJ755">
            <v>0</v>
          </cell>
          <cell r="EK755" t="e">
            <v>#REF!</v>
          </cell>
          <cell r="EL755" t="e">
            <v>#REF!</v>
          </cell>
          <cell r="EM755" t="e">
            <v>#REF!</v>
          </cell>
          <cell r="EO755">
            <v>0</v>
          </cell>
          <cell r="EP755">
            <v>1</v>
          </cell>
          <cell r="EQ755">
            <v>0</v>
          </cell>
          <cell r="FA755">
            <v>0</v>
          </cell>
          <cell r="FB755">
            <v>0</v>
          </cell>
          <cell r="FD755">
            <v>0</v>
          </cell>
          <cell r="FE755">
            <v>0</v>
          </cell>
          <cell r="FF755">
            <v>1</v>
          </cell>
          <cell r="FG755">
            <v>0</v>
          </cell>
          <cell r="FH755">
            <v>0</v>
          </cell>
          <cell r="FI755">
            <v>0</v>
          </cell>
          <cell r="FJ755">
            <v>0</v>
          </cell>
          <cell r="FK755">
            <v>0</v>
          </cell>
          <cell r="FL755">
            <v>0</v>
          </cell>
          <cell r="FO755">
            <v>0</v>
          </cell>
          <cell r="FQ755">
            <v>1</v>
          </cell>
          <cell r="FR755">
            <v>1</v>
          </cell>
          <cell r="FS755">
            <v>0</v>
          </cell>
          <cell r="FT755">
            <v>0</v>
          </cell>
          <cell r="FU755">
            <v>0</v>
          </cell>
          <cell r="FV755">
            <v>1</v>
          </cell>
          <cell r="FW755">
            <v>0</v>
          </cell>
          <cell r="FX755" t="e">
            <v>#REF!</v>
          </cell>
          <cell r="FZ755">
            <v>0</v>
          </cell>
          <cell r="GB755">
            <v>0</v>
          </cell>
          <cell r="GC755">
            <v>0</v>
          </cell>
          <cell r="GD755">
            <v>0</v>
          </cell>
          <cell r="GE755">
            <v>0</v>
          </cell>
          <cell r="GF755">
            <v>1</v>
          </cell>
          <cell r="GG755" t="e">
            <v>#REF!</v>
          </cell>
          <cell r="GH755" t="e">
            <v>#REF!</v>
          </cell>
          <cell r="GI755">
            <v>0</v>
          </cell>
          <cell r="GJ755">
            <v>0</v>
          </cell>
          <cell r="GK755">
            <v>0</v>
          </cell>
          <cell r="GL755">
            <v>0</v>
          </cell>
          <cell r="GM755" t="e">
            <v>#REF!</v>
          </cell>
          <cell r="GN755">
            <v>0</v>
          </cell>
          <cell r="GO755">
            <v>0</v>
          </cell>
          <cell r="GP755">
            <v>0</v>
          </cell>
        </row>
        <row r="756">
          <cell r="Y756" t="str">
            <v>耐震</v>
          </cell>
          <cell r="Z756" t="str">
            <v>一般</v>
          </cell>
          <cell r="AA756" t="str">
            <v>一般</v>
          </cell>
          <cell r="AK756" t="e">
            <v>#REF!</v>
          </cell>
          <cell r="BI756">
            <v>4</v>
          </cell>
          <cell r="BT756">
            <v>0</v>
          </cell>
          <cell r="DZ756">
            <v>0</v>
          </cell>
          <cell r="EA756">
            <v>0</v>
          </cell>
          <cell r="EB756">
            <v>0</v>
          </cell>
          <cell r="EC756">
            <v>0</v>
          </cell>
          <cell r="ED756">
            <v>0</v>
          </cell>
          <cell r="EF756">
            <v>0</v>
          </cell>
          <cell r="EG756">
            <v>0</v>
          </cell>
          <cell r="EH756">
            <v>0</v>
          </cell>
          <cell r="EI756">
            <v>0</v>
          </cell>
          <cell r="EJ756">
            <v>0</v>
          </cell>
          <cell r="EK756" t="e">
            <v>#REF!</v>
          </cell>
          <cell r="EL756" t="e">
            <v>#REF!</v>
          </cell>
          <cell r="EM756" t="e">
            <v>#REF!</v>
          </cell>
          <cell r="EO756">
            <v>0</v>
          </cell>
          <cell r="EP756">
            <v>0</v>
          </cell>
          <cell r="EQ756">
            <v>0</v>
          </cell>
          <cell r="FA756">
            <v>0</v>
          </cell>
          <cell r="FB756">
            <v>0</v>
          </cell>
          <cell r="FD756">
            <v>0</v>
          </cell>
          <cell r="FE756">
            <v>0</v>
          </cell>
          <cell r="FF756">
            <v>0</v>
          </cell>
          <cell r="FG756">
            <v>0</v>
          </cell>
          <cell r="FH756">
            <v>0</v>
          </cell>
          <cell r="FI756">
            <v>0</v>
          </cell>
          <cell r="FJ756">
            <v>0</v>
          </cell>
          <cell r="FK756">
            <v>0</v>
          </cell>
          <cell r="FL756">
            <v>0</v>
          </cell>
          <cell r="FO756">
            <v>0</v>
          </cell>
          <cell r="FQ756">
            <v>0</v>
          </cell>
          <cell r="FR756">
            <v>0</v>
          </cell>
          <cell r="FS756">
            <v>0</v>
          </cell>
          <cell r="FT756">
            <v>1</v>
          </cell>
          <cell r="FU756">
            <v>0</v>
          </cell>
          <cell r="FV756">
            <v>0</v>
          </cell>
          <cell r="FW756">
            <v>0</v>
          </cell>
          <cell r="FX756" t="e">
            <v>#REF!</v>
          </cell>
          <cell r="FZ756">
            <v>0</v>
          </cell>
          <cell r="GB756">
            <v>0</v>
          </cell>
          <cell r="GC756">
            <v>0</v>
          </cell>
          <cell r="GD756">
            <v>0</v>
          </cell>
          <cell r="GE756">
            <v>0</v>
          </cell>
          <cell r="GF756">
            <v>0</v>
          </cell>
          <cell r="GG756" t="e">
            <v>#REF!</v>
          </cell>
          <cell r="GH756" t="e">
            <v>#REF!</v>
          </cell>
          <cell r="GI756">
            <v>0</v>
          </cell>
          <cell r="GJ756">
            <v>0</v>
          </cell>
          <cell r="GK756">
            <v>0</v>
          </cell>
          <cell r="GL756">
            <v>0</v>
          </cell>
          <cell r="GM756" t="e">
            <v>#REF!</v>
          </cell>
          <cell r="GN756">
            <v>0</v>
          </cell>
          <cell r="GO756">
            <v>0</v>
          </cell>
          <cell r="GP756">
            <v>0</v>
          </cell>
        </row>
        <row r="757">
          <cell r="Y757" t="str">
            <v>耐震</v>
          </cell>
          <cell r="Z757" t="str">
            <v>一般</v>
          </cell>
          <cell r="AA757" t="str">
            <v>一般</v>
          </cell>
          <cell r="AK757" t="e">
            <v>#REF!</v>
          </cell>
          <cell r="BI757">
            <v>4</v>
          </cell>
          <cell r="BT757">
            <v>0</v>
          </cell>
          <cell r="DZ757">
            <v>0</v>
          </cell>
          <cell r="EA757">
            <v>0</v>
          </cell>
          <cell r="EB757">
            <v>0</v>
          </cell>
          <cell r="EC757">
            <v>0</v>
          </cell>
          <cell r="ED757">
            <v>0</v>
          </cell>
          <cell r="EF757">
            <v>0</v>
          </cell>
          <cell r="EG757">
            <v>0</v>
          </cell>
          <cell r="EH757">
            <v>0</v>
          </cell>
          <cell r="EI757">
            <v>0</v>
          </cell>
          <cell r="EJ757">
            <v>0</v>
          </cell>
          <cell r="EK757" t="e">
            <v>#REF!</v>
          </cell>
          <cell r="EL757" t="e">
            <v>#REF!</v>
          </cell>
          <cell r="EM757" t="e">
            <v>#REF!</v>
          </cell>
          <cell r="EO757">
            <v>0</v>
          </cell>
          <cell r="EP757">
            <v>0</v>
          </cell>
          <cell r="EQ757">
            <v>0</v>
          </cell>
          <cell r="FA757">
            <v>0</v>
          </cell>
          <cell r="FB757">
            <v>0</v>
          </cell>
          <cell r="FD757">
            <v>0</v>
          </cell>
          <cell r="FE757">
            <v>0</v>
          </cell>
          <cell r="FF757">
            <v>0</v>
          </cell>
          <cell r="FG757">
            <v>0</v>
          </cell>
          <cell r="FH757">
            <v>0</v>
          </cell>
          <cell r="FI757">
            <v>0</v>
          </cell>
          <cell r="FJ757">
            <v>0</v>
          </cell>
          <cell r="FK757">
            <v>0</v>
          </cell>
          <cell r="FL757">
            <v>0</v>
          </cell>
          <cell r="FO757">
            <v>0</v>
          </cell>
          <cell r="FQ757">
            <v>0</v>
          </cell>
          <cell r="FR757">
            <v>0</v>
          </cell>
          <cell r="FS757">
            <v>0</v>
          </cell>
          <cell r="FT757">
            <v>1</v>
          </cell>
          <cell r="FU757">
            <v>0</v>
          </cell>
          <cell r="FV757">
            <v>0</v>
          </cell>
          <cell r="FW757">
            <v>0</v>
          </cell>
          <cell r="FX757" t="e">
            <v>#REF!</v>
          </cell>
          <cell r="FZ757">
            <v>0</v>
          </cell>
          <cell r="GB757">
            <v>0</v>
          </cell>
          <cell r="GC757">
            <v>0</v>
          </cell>
          <cell r="GD757">
            <v>0</v>
          </cell>
          <cell r="GE757">
            <v>0</v>
          </cell>
          <cell r="GF757">
            <v>0</v>
          </cell>
          <cell r="GG757" t="e">
            <v>#REF!</v>
          </cell>
          <cell r="GH757" t="e">
            <v>#REF!</v>
          </cell>
          <cell r="GI757">
            <v>0</v>
          </cell>
          <cell r="GJ757">
            <v>0</v>
          </cell>
          <cell r="GK757">
            <v>0</v>
          </cell>
          <cell r="GL757">
            <v>0</v>
          </cell>
          <cell r="GM757" t="e">
            <v>#REF!</v>
          </cell>
          <cell r="GN757">
            <v>0</v>
          </cell>
          <cell r="GO757">
            <v>0</v>
          </cell>
          <cell r="GP757">
            <v>0</v>
          </cell>
        </row>
        <row r="758">
          <cell r="Y758" t="str">
            <v>耐震</v>
          </cell>
          <cell r="Z758" t="str">
            <v>一般</v>
          </cell>
          <cell r="AA758" t="str">
            <v>一般</v>
          </cell>
          <cell r="AK758" t="e">
            <v>#REF!</v>
          </cell>
          <cell r="BI758">
            <v>4</v>
          </cell>
          <cell r="BT758">
            <v>0</v>
          </cell>
          <cell r="DZ758">
            <v>0</v>
          </cell>
          <cell r="EA758">
            <v>0</v>
          </cell>
          <cell r="EB758">
            <v>0</v>
          </cell>
          <cell r="EC758">
            <v>0</v>
          </cell>
          <cell r="ED758">
            <v>0</v>
          </cell>
          <cell r="EF758">
            <v>0</v>
          </cell>
          <cell r="EG758">
            <v>0</v>
          </cell>
          <cell r="EH758">
            <v>0</v>
          </cell>
          <cell r="EI758">
            <v>0</v>
          </cell>
          <cell r="EJ758">
            <v>0</v>
          </cell>
          <cell r="EK758" t="e">
            <v>#REF!</v>
          </cell>
          <cell r="EL758" t="e">
            <v>#REF!</v>
          </cell>
          <cell r="EM758" t="e">
            <v>#REF!</v>
          </cell>
          <cell r="EO758">
            <v>0</v>
          </cell>
          <cell r="EP758">
            <v>0</v>
          </cell>
          <cell r="EQ758">
            <v>0</v>
          </cell>
          <cell r="FA758">
            <v>0</v>
          </cell>
          <cell r="FB758">
            <v>0</v>
          </cell>
          <cell r="FD758">
            <v>0</v>
          </cell>
          <cell r="FE758">
            <v>0</v>
          </cell>
          <cell r="FF758">
            <v>0</v>
          </cell>
          <cell r="FG758">
            <v>0</v>
          </cell>
          <cell r="FH758">
            <v>0</v>
          </cell>
          <cell r="FI758">
            <v>0</v>
          </cell>
          <cell r="FJ758">
            <v>0</v>
          </cell>
          <cell r="FK758">
            <v>0</v>
          </cell>
          <cell r="FL758">
            <v>0</v>
          </cell>
          <cell r="FO758">
            <v>0</v>
          </cell>
          <cell r="FQ758">
            <v>0</v>
          </cell>
          <cell r="FR758">
            <v>0</v>
          </cell>
          <cell r="FS758">
            <v>0</v>
          </cell>
          <cell r="FT758">
            <v>0</v>
          </cell>
          <cell r="FU758">
            <v>0</v>
          </cell>
          <cell r="FV758">
            <v>0</v>
          </cell>
          <cell r="FW758">
            <v>0</v>
          </cell>
          <cell r="FX758" t="e">
            <v>#REF!</v>
          </cell>
          <cell r="FZ758">
            <v>0</v>
          </cell>
          <cell r="GB758">
            <v>0</v>
          </cell>
          <cell r="GC758">
            <v>0</v>
          </cell>
          <cell r="GD758">
            <v>0</v>
          </cell>
          <cell r="GE758">
            <v>0</v>
          </cell>
          <cell r="GF758">
            <v>0</v>
          </cell>
          <cell r="GG758" t="e">
            <v>#REF!</v>
          </cell>
          <cell r="GH758" t="e">
            <v>#REF!</v>
          </cell>
          <cell r="GI758">
            <v>0</v>
          </cell>
          <cell r="GJ758">
            <v>0</v>
          </cell>
          <cell r="GK758">
            <v>0</v>
          </cell>
          <cell r="GL758">
            <v>0</v>
          </cell>
          <cell r="GM758" t="e">
            <v>#REF!</v>
          </cell>
          <cell r="GN758">
            <v>0</v>
          </cell>
          <cell r="GO758">
            <v>0</v>
          </cell>
          <cell r="GP758">
            <v>0</v>
          </cell>
        </row>
        <row r="759">
          <cell r="Y759" t="str">
            <v>直轄高速</v>
          </cell>
          <cell r="Z759" t="str">
            <v>高規格</v>
          </cell>
          <cell r="AA759" t="str">
            <v>高規格</v>
          </cell>
          <cell r="AK759" t="e">
            <v>#REF!</v>
          </cell>
          <cell r="BT759">
            <v>0</v>
          </cell>
          <cell r="DZ759">
            <v>0</v>
          </cell>
          <cell r="EA759">
            <v>0</v>
          </cell>
          <cell r="EB759">
            <v>0</v>
          </cell>
          <cell r="EC759">
            <v>0</v>
          </cell>
          <cell r="ED759">
            <v>1</v>
          </cell>
          <cell r="EF759">
            <v>0</v>
          </cell>
          <cell r="EG759">
            <v>0</v>
          </cell>
          <cell r="EH759">
            <v>0</v>
          </cell>
          <cell r="EI759">
            <v>0</v>
          </cell>
          <cell r="EJ759">
            <v>0</v>
          </cell>
          <cell r="EK759" t="e">
            <v>#REF!</v>
          </cell>
          <cell r="EL759" t="e">
            <v>#REF!</v>
          </cell>
          <cell r="EM759" t="e">
            <v>#REF!</v>
          </cell>
          <cell r="EO759">
            <v>0</v>
          </cell>
          <cell r="EP759">
            <v>0</v>
          </cell>
          <cell r="EQ759">
            <v>0</v>
          </cell>
          <cell r="FA759">
            <v>0</v>
          </cell>
          <cell r="FB759">
            <v>0</v>
          </cell>
          <cell r="FD759">
            <v>0</v>
          </cell>
          <cell r="FE759">
            <v>1</v>
          </cell>
          <cell r="FF759">
            <v>0</v>
          </cell>
          <cell r="FG759">
            <v>0</v>
          </cell>
          <cell r="FH759">
            <v>0</v>
          </cell>
          <cell r="FI759">
            <v>0</v>
          </cell>
          <cell r="FJ759">
            <v>0</v>
          </cell>
          <cell r="FK759">
            <v>0</v>
          </cell>
          <cell r="FL759">
            <v>0</v>
          </cell>
          <cell r="FO759">
            <v>0</v>
          </cell>
          <cell r="FQ759">
            <v>0</v>
          </cell>
          <cell r="FR759">
            <v>0</v>
          </cell>
          <cell r="FS759">
            <v>0</v>
          </cell>
          <cell r="FT759">
            <v>0</v>
          </cell>
          <cell r="FU759">
            <v>0</v>
          </cell>
          <cell r="FV759">
            <v>0</v>
          </cell>
          <cell r="FW759">
            <v>0</v>
          </cell>
          <cell r="FX759" t="e">
            <v>#REF!</v>
          </cell>
          <cell r="FZ759">
            <v>0</v>
          </cell>
          <cell r="GB759">
            <v>0</v>
          </cell>
          <cell r="GC759">
            <v>0</v>
          </cell>
          <cell r="GD759">
            <v>0</v>
          </cell>
          <cell r="GE759">
            <v>0</v>
          </cell>
          <cell r="GF759">
            <v>0</v>
          </cell>
          <cell r="GG759" t="e">
            <v>#REF!</v>
          </cell>
          <cell r="GH759" t="e">
            <v>#REF!</v>
          </cell>
          <cell r="GI759">
            <v>0</v>
          </cell>
          <cell r="GJ759">
            <v>0</v>
          </cell>
          <cell r="GK759">
            <v>0</v>
          </cell>
          <cell r="GL759">
            <v>0</v>
          </cell>
          <cell r="GM759" t="e">
            <v>#REF!</v>
          </cell>
          <cell r="GN759">
            <v>0</v>
          </cell>
          <cell r="GO759">
            <v>0</v>
          </cell>
          <cell r="GP759">
            <v>0</v>
          </cell>
        </row>
        <row r="760">
          <cell r="Y760" t="str">
            <v>A'</v>
          </cell>
          <cell r="Z760" t="str">
            <v>高規格</v>
          </cell>
          <cell r="AA760" t="str">
            <v>高規格</v>
          </cell>
          <cell r="AK760" t="e">
            <v>#REF!</v>
          </cell>
          <cell r="BI760">
            <v>1</v>
          </cell>
          <cell r="BT760">
            <v>0</v>
          </cell>
          <cell r="DZ760">
            <v>0</v>
          </cell>
          <cell r="EA760">
            <v>0</v>
          </cell>
          <cell r="EB760">
            <v>0</v>
          </cell>
          <cell r="EC760">
            <v>0</v>
          </cell>
          <cell r="ED760">
            <v>1</v>
          </cell>
          <cell r="EF760">
            <v>0</v>
          </cell>
          <cell r="EG760">
            <v>1</v>
          </cell>
          <cell r="EH760">
            <v>0</v>
          </cell>
          <cell r="EI760">
            <v>1</v>
          </cell>
          <cell r="EJ760">
            <v>1</v>
          </cell>
          <cell r="EK760" t="e">
            <v>#REF!</v>
          </cell>
          <cell r="EL760" t="e">
            <v>#REF!</v>
          </cell>
          <cell r="EM760" t="e">
            <v>#REF!</v>
          </cell>
          <cell r="EO760">
            <v>0</v>
          </cell>
          <cell r="EP760">
            <v>0</v>
          </cell>
          <cell r="EQ760">
            <v>0</v>
          </cell>
          <cell r="FA760">
            <v>0</v>
          </cell>
          <cell r="FB760">
            <v>0</v>
          </cell>
          <cell r="FD760">
            <v>0</v>
          </cell>
          <cell r="FE760">
            <v>1</v>
          </cell>
          <cell r="FF760">
            <v>0</v>
          </cell>
          <cell r="FG760">
            <v>0</v>
          </cell>
          <cell r="FH760">
            <v>0</v>
          </cell>
          <cell r="FI760">
            <v>0</v>
          </cell>
          <cell r="FJ760">
            <v>0</v>
          </cell>
          <cell r="FK760">
            <v>0</v>
          </cell>
          <cell r="FL760">
            <v>0</v>
          </cell>
          <cell r="FO760">
            <v>0</v>
          </cell>
          <cell r="FQ760">
            <v>0</v>
          </cell>
          <cell r="FR760">
            <v>0</v>
          </cell>
          <cell r="FS760">
            <v>0</v>
          </cell>
          <cell r="FT760">
            <v>0</v>
          </cell>
          <cell r="FU760">
            <v>0</v>
          </cell>
          <cell r="FV760">
            <v>0</v>
          </cell>
          <cell r="FW760">
            <v>0</v>
          </cell>
          <cell r="FX760" t="e">
            <v>#REF!</v>
          </cell>
          <cell r="FZ760">
            <v>0</v>
          </cell>
          <cell r="GB760">
            <v>1</v>
          </cell>
          <cell r="GC760">
            <v>0</v>
          </cell>
          <cell r="GD760">
            <v>0</v>
          </cell>
          <cell r="GE760">
            <v>0</v>
          </cell>
          <cell r="GF760">
            <v>0</v>
          </cell>
          <cell r="GG760" t="e">
            <v>#REF!</v>
          </cell>
          <cell r="GH760" t="e">
            <v>#REF!</v>
          </cell>
          <cell r="GI760">
            <v>0</v>
          </cell>
          <cell r="GJ760">
            <v>0</v>
          </cell>
          <cell r="GK760">
            <v>0</v>
          </cell>
          <cell r="GL760">
            <v>0</v>
          </cell>
          <cell r="GM760" t="e">
            <v>#REF!</v>
          </cell>
          <cell r="GN760">
            <v>0</v>
          </cell>
          <cell r="GO760">
            <v>0</v>
          </cell>
          <cell r="GP760">
            <v>0</v>
          </cell>
        </row>
        <row r="761">
          <cell r="Y761" t="str">
            <v>A'</v>
          </cell>
          <cell r="Z761" t="str">
            <v>高規格</v>
          </cell>
          <cell r="AA761" t="str">
            <v>高規格</v>
          </cell>
          <cell r="AK761" t="e">
            <v>#REF!</v>
          </cell>
          <cell r="BI761">
            <v>2</v>
          </cell>
          <cell r="BT761">
            <v>0</v>
          </cell>
          <cell r="DZ761">
            <v>0</v>
          </cell>
          <cell r="EA761">
            <v>0</v>
          </cell>
          <cell r="EB761">
            <v>0</v>
          </cell>
          <cell r="EC761">
            <v>0</v>
          </cell>
          <cell r="ED761">
            <v>1</v>
          </cell>
          <cell r="EF761">
            <v>0</v>
          </cell>
          <cell r="EG761">
            <v>1</v>
          </cell>
          <cell r="EH761">
            <v>0</v>
          </cell>
          <cell r="EI761">
            <v>0</v>
          </cell>
          <cell r="EJ761">
            <v>0</v>
          </cell>
          <cell r="EK761" t="e">
            <v>#REF!</v>
          </cell>
          <cell r="EL761" t="e">
            <v>#REF!</v>
          </cell>
          <cell r="EM761" t="e">
            <v>#REF!</v>
          </cell>
          <cell r="EO761">
            <v>0</v>
          </cell>
          <cell r="EP761">
            <v>1</v>
          </cell>
          <cell r="EQ761">
            <v>0</v>
          </cell>
          <cell r="FA761">
            <v>0</v>
          </cell>
          <cell r="FB761">
            <v>0</v>
          </cell>
          <cell r="FD761">
            <v>0</v>
          </cell>
          <cell r="FE761">
            <v>1</v>
          </cell>
          <cell r="FF761">
            <v>0</v>
          </cell>
          <cell r="FG761">
            <v>0</v>
          </cell>
          <cell r="FH761">
            <v>0</v>
          </cell>
          <cell r="FI761">
            <v>0</v>
          </cell>
          <cell r="FJ761">
            <v>0</v>
          </cell>
          <cell r="FK761">
            <v>0</v>
          </cell>
          <cell r="FL761">
            <v>0</v>
          </cell>
          <cell r="FO761">
            <v>0</v>
          </cell>
          <cell r="FQ761">
            <v>0</v>
          </cell>
          <cell r="FR761">
            <v>0</v>
          </cell>
          <cell r="FS761">
            <v>0</v>
          </cell>
          <cell r="FT761">
            <v>0</v>
          </cell>
          <cell r="FU761">
            <v>0</v>
          </cell>
          <cell r="FV761">
            <v>0</v>
          </cell>
          <cell r="FW761">
            <v>0</v>
          </cell>
          <cell r="FX761" t="e">
            <v>#REF!</v>
          </cell>
          <cell r="FZ761">
            <v>0</v>
          </cell>
          <cell r="GB761">
            <v>0</v>
          </cell>
          <cell r="GC761">
            <v>0</v>
          </cell>
          <cell r="GD761">
            <v>0</v>
          </cell>
          <cell r="GE761">
            <v>0</v>
          </cell>
          <cell r="GF761">
            <v>0</v>
          </cell>
          <cell r="GG761" t="e">
            <v>#REF!</v>
          </cell>
          <cell r="GH761" t="e">
            <v>#REF!</v>
          </cell>
          <cell r="GI761">
            <v>0</v>
          </cell>
          <cell r="GJ761">
            <v>0</v>
          </cell>
          <cell r="GK761">
            <v>0</v>
          </cell>
          <cell r="GL761">
            <v>0</v>
          </cell>
          <cell r="GM761" t="e">
            <v>#REF!</v>
          </cell>
          <cell r="GN761">
            <v>0</v>
          </cell>
          <cell r="GO761">
            <v>0</v>
          </cell>
          <cell r="GP761">
            <v>0</v>
          </cell>
        </row>
        <row r="762">
          <cell r="Z762" t="str">
            <v>高規格</v>
          </cell>
          <cell r="AA762" t="str">
            <v>高規格</v>
          </cell>
          <cell r="AK762" t="e">
            <v>#REF!</v>
          </cell>
          <cell r="BT762">
            <v>0</v>
          </cell>
          <cell r="DZ762">
            <v>0</v>
          </cell>
          <cell r="EA762">
            <v>0</v>
          </cell>
          <cell r="EB762">
            <v>0</v>
          </cell>
          <cell r="EC762">
            <v>0</v>
          </cell>
          <cell r="ED762">
            <v>1</v>
          </cell>
          <cell r="EF762">
            <v>0</v>
          </cell>
          <cell r="EG762">
            <v>1</v>
          </cell>
          <cell r="EH762">
            <v>0</v>
          </cell>
          <cell r="EI762">
            <v>0</v>
          </cell>
          <cell r="EJ762">
            <v>0</v>
          </cell>
          <cell r="EK762" t="e">
            <v>#REF!</v>
          </cell>
          <cell r="EL762" t="e">
            <v>#REF!</v>
          </cell>
          <cell r="EM762" t="e">
            <v>#REF!</v>
          </cell>
          <cell r="EO762">
            <v>0</v>
          </cell>
          <cell r="EP762">
            <v>1</v>
          </cell>
          <cell r="EQ762">
            <v>0</v>
          </cell>
          <cell r="FA762">
            <v>0</v>
          </cell>
          <cell r="FB762">
            <v>0</v>
          </cell>
          <cell r="FD762">
            <v>0</v>
          </cell>
          <cell r="FE762">
            <v>1</v>
          </cell>
          <cell r="FF762">
            <v>0</v>
          </cell>
          <cell r="FG762">
            <v>0</v>
          </cell>
          <cell r="FH762">
            <v>0</v>
          </cell>
          <cell r="FI762">
            <v>0</v>
          </cell>
          <cell r="FJ762">
            <v>0</v>
          </cell>
          <cell r="FK762">
            <v>0</v>
          </cell>
          <cell r="FL762">
            <v>0</v>
          </cell>
          <cell r="FO762">
            <v>0</v>
          </cell>
          <cell r="FQ762">
            <v>0</v>
          </cell>
          <cell r="FR762">
            <v>0</v>
          </cell>
          <cell r="FS762">
            <v>0</v>
          </cell>
          <cell r="FT762">
            <v>0</v>
          </cell>
          <cell r="FU762">
            <v>0</v>
          </cell>
          <cell r="FV762">
            <v>0</v>
          </cell>
          <cell r="FW762">
            <v>0</v>
          </cell>
          <cell r="FX762" t="e">
            <v>#REF!</v>
          </cell>
          <cell r="FZ762">
            <v>0</v>
          </cell>
          <cell r="GB762">
            <v>0</v>
          </cell>
          <cell r="GC762">
            <v>0</v>
          </cell>
          <cell r="GD762">
            <v>0</v>
          </cell>
          <cell r="GE762">
            <v>0</v>
          </cell>
          <cell r="GF762">
            <v>0</v>
          </cell>
          <cell r="GG762" t="e">
            <v>#REF!</v>
          </cell>
          <cell r="GH762" t="e">
            <v>#REF!</v>
          </cell>
          <cell r="GI762">
            <v>0</v>
          </cell>
          <cell r="GJ762">
            <v>0</v>
          </cell>
          <cell r="GK762">
            <v>0</v>
          </cell>
          <cell r="GL762">
            <v>0</v>
          </cell>
          <cell r="GM762" t="e">
            <v>#REF!</v>
          </cell>
          <cell r="GN762">
            <v>0</v>
          </cell>
          <cell r="GO762">
            <v>0</v>
          </cell>
          <cell r="GP762">
            <v>0</v>
          </cell>
        </row>
        <row r="763">
          <cell r="Y763" t="str">
            <v>A'</v>
          </cell>
          <cell r="Z763" t="str">
            <v>高規格</v>
          </cell>
          <cell r="AA763" t="str">
            <v>高規格</v>
          </cell>
          <cell r="AK763" t="e">
            <v>#REF!</v>
          </cell>
          <cell r="BI763">
            <v>2</v>
          </cell>
          <cell r="BT763">
            <v>0</v>
          </cell>
          <cell r="DZ763">
            <v>0</v>
          </cell>
          <cell r="EA763">
            <v>0</v>
          </cell>
          <cell r="EB763">
            <v>0</v>
          </cell>
          <cell r="EC763">
            <v>0</v>
          </cell>
          <cell r="ED763">
            <v>1</v>
          </cell>
          <cell r="EF763">
            <v>0</v>
          </cell>
          <cell r="EG763">
            <v>1</v>
          </cell>
          <cell r="EH763">
            <v>0</v>
          </cell>
          <cell r="EI763">
            <v>0</v>
          </cell>
          <cell r="EJ763">
            <v>0</v>
          </cell>
          <cell r="EK763" t="e">
            <v>#REF!</v>
          </cell>
          <cell r="EL763" t="e">
            <v>#REF!</v>
          </cell>
          <cell r="EM763" t="e">
            <v>#REF!</v>
          </cell>
          <cell r="EO763">
            <v>0</v>
          </cell>
          <cell r="EP763">
            <v>1</v>
          </cell>
          <cell r="EQ763">
            <v>0</v>
          </cell>
          <cell r="FA763">
            <v>0</v>
          </cell>
          <cell r="FB763">
            <v>0</v>
          </cell>
          <cell r="FD763">
            <v>0</v>
          </cell>
          <cell r="FE763">
            <v>1</v>
          </cell>
          <cell r="FF763">
            <v>0</v>
          </cell>
          <cell r="FG763">
            <v>0</v>
          </cell>
          <cell r="FH763">
            <v>0</v>
          </cell>
          <cell r="FI763">
            <v>0</v>
          </cell>
          <cell r="FJ763">
            <v>0</v>
          </cell>
          <cell r="FK763">
            <v>0</v>
          </cell>
          <cell r="FL763">
            <v>0</v>
          </cell>
          <cell r="FO763">
            <v>0</v>
          </cell>
          <cell r="FQ763">
            <v>1</v>
          </cell>
          <cell r="FR763">
            <v>0</v>
          </cell>
          <cell r="FS763">
            <v>0</v>
          </cell>
          <cell r="FT763">
            <v>0</v>
          </cell>
          <cell r="FU763">
            <v>0</v>
          </cell>
          <cell r="FV763">
            <v>0</v>
          </cell>
          <cell r="FW763">
            <v>0</v>
          </cell>
          <cell r="FX763" t="e">
            <v>#REF!</v>
          </cell>
          <cell r="FZ763">
            <v>0</v>
          </cell>
          <cell r="GB763">
            <v>1</v>
          </cell>
          <cell r="GC763">
            <v>0</v>
          </cell>
          <cell r="GD763">
            <v>0</v>
          </cell>
          <cell r="GE763">
            <v>0</v>
          </cell>
          <cell r="GF763">
            <v>0</v>
          </cell>
          <cell r="GG763" t="e">
            <v>#REF!</v>
          </cell>
          <cell r="GH763" t="e">
            <v>#REF!</v>
          </cell>
          <cell r="GI763">
            <v>0</v>
          </cell>
          <cell r="GJ763">
            <v>0</v>
          </cell>
          <cell r="GK763">
            <v>0</v>
          </cell>
          <cell r="GL763">
            <v>0</v>
          </cell>
          <cell r="GM763" t="e">
            <v>#REF!</v>
          </cell>
          <cell r="GN763">
            <v>0</v>
          </cell>
          <cell r="GO763">
            <v>0</v>
          </cell>
          <cell r="GP763">
            <v>0</v>
          </cell>
        </row>
        <row r="764">
          <cell r="Y764" t="str">
            <v>A'</v>
          </cell>
          <cell r="Z764" t="str">
            <v>高規格</v>
          </cell>
          <cell r="AA764" t="str">
            <v>高規格</v>
          </cell>
          <cell r="AK764" t="e">
            <v>#REF!</v>
          </cell>
          <cell r="BI764">
            <v>2</v>
          </cell>
          <cell r="BT764">
            <v>0</v>
          </cell>
          <cell r="DZ764">
            <v>0</v>
          </cell>
          <cell r="EA764">
            <v>0</v>
          </cell>
          <cell r="EB764">
            <v>0</v>
          </cell>
          <cell r="EC764">
            <v>0</v>
          </cell>
          <cell r="ED764">
            <v>1</v>
          </cell>
          <cell r="EF764">
            <v>0</v>
          </cell>
          <cell r="EG764">
            <v>1</v>
          </cell>
          <cell r="EH764">
            <v>0</v>
          </cell>
          <cell r="EI764">
            <v>0</v>
          </cell>
          <cell r="EJ764">
            <v>0</v>
          </cell>
          <cell r="EK764" t="e">
            <v>#REF!</v>
          </cell>
          <cell r="EL764" t="e">
            <v>#REF!</v>
          </cell>
          <cell r="EM764" t="e">
            <v>#REF!</v>
          </cell>
          <cell r="EO764">
            <v>0</v>
          </cell>
          <cell r="EP764">
            <v>1</v>
          </cell>
          <cell r="EQ764">
            <v>0</v>
          </cell>
          <cell r="FA764">
            <v>0</v>
          </cell>
          <cell r="FB764">
            <v>0</v>
          </cell>
          <cell r="FD764">
            <v>0</v>
          </cell>
          <cell r="FE764">
            <v>1</v>
          </cell>
          <cell r="FF764">
            <v>0</v>
          </cell>
          <cell r="FG764">
            <v>0</v>
          </cell>
          <cell r="FH764">
            <v>0</v>
          </cell>
          <cell r="FI764">
            <v>0</v>
          </cell>
          <cell r="FJ764">
            <v>0</v>
          </cell>
          <cell r="FK764">
            <v>0</v>
          </cell>
          <cell r="FL764">
            <v>0</v>
          </cell>
          <cell r="FO764">
            <v>0</v>
          </cell>
          <cell r="FQ764">
            <v>1</v>
          </cell>
          <cell r="FR764">
            <v>0</v>
          </cell>
          <cell r="FS764">
            <v>0</v>
          </cell>
          <cell r="FT764">
            <v>0</v>
          </cell>
          <cell r="FU764">
            <v>0</v>
          </cell>
          <cell r="FV764">
            <v>0</v>
          </cell>
          <cell r="FW764">
            <v>0</v>
          </cell>
          <cell r="FX764" t="e">
            <v>#REF!</v>
          </cell>
          <cell r="FZ764">
            <v>0</v>
          </cell>
          <cell r="GB764">
            <v>1</v>
          </cell>
          <cell r="GC764">
            <v>0</v>
          </cell>
          <cell r="GD764">
            <v>0</v>
          </cell>
          <cell r="GE764">
            <v>0</v>
          </cell>
          <cell r="GF764">
            <v>0</v>
          </cell>
          <cell r="GG764" t="e">
            <v>#REF!</v>
          </cell>
          <cell r="GH764" t="e">
            <v>#REF!</v>
          </cell>
          <cell r="GI764">
            <v>0</v>
          </cell>
          <cell r="GJ764">
            <v>0</v>
          </cell>
          <cell r="GK764">
            <v>0</v>
          </cell>
          <cell r="GL764">
            <v>0</v>
          </cell>
          <cell r="GM764" t="e">
            <v>#REF!</v>
          </cell>
          <cell r="GN764">
            <v>0</v>
          </cell>
          <cell r="GO764">
            <v>0</v>
          </cell>
          <cell r="GP764">
            <v>0</v>
          </cell>
        </row>
        <row r="765">
          <cell r="Z765" t="str">
            <v>高規格</v>
          </cell>
          <cell r="AA765" t="str">
            <v>高規格</v>
          </cell>
          <cell r="AK765" t="e">
            <v>#REF!</v>
          </cell>
          <cell r="BT765">
            <v>0</v>
          </cell>
          <cell r="DZ765">
            <v>0</v>
          </cell>
          <cell r="EA765">
            <v>0</v>
          </cell>
          <cell r="EB765">
            <v>0</v>
          </cell>
          <cell r="EC765">
            <v>0</v>
          </cell>
          <cell r="ED765">
            <v>1</v>
          </cell>
          <cell r="EF765">
            <v>0</v>
          </cell>
          <cell r="EG765">
            <v>1</v>
          </cell>
          <cell r="EH765">
            <v>0</v>
          </cell>
          <cell r="EI765">
            <v>0</v>
          </cell>
          <cell r="EJ765">
            <v>0</v>
          </cell>
          <cell r="EK765" t="e">
            <v>#REF!</v>
          </cell>
          <cell r="EL765" t="e">
            <v>#REF!</v>
          </cell>
          <cell r="EM765" t="e">
            <v>#REF!</v>
          </cell>
          <cell r="EO765">
            <v>0</v>
          </cell>
          <cell r="EP765">
            <v>1</v>
          </cell>
          <cell r="EQ765">
            <v>0</v>
          </cell>
          <cell r="FA765">
            <v>0</v>
          </cell>
          <cell r="FB765">
            <v>0</v>
          </cell>
          <cell r="FD765">
            <v>0</v>
          </cell>
          <cell r="FE765">
            <v>1</v>
          </cell>
          <cell r="FF765">
            <v>0</v>
          </cell>
          <cell r="FG765">
            <v>0</v>
          </cell>
          <cell r="FH765">
            <v>0</v>
          </cell>
          <cell r="FI765">
            <v>0</v>
          </cell>
          <cell r="FJ765">
            <v>0</v>
          </cell>
          <cell r="FK765">
            <v>0</v>
          </cell>
          <cell r="FL765">
            <v>0</v>
          </cell>
          <cell r="FO765">
            <v>0</v>
          </cell>
          <cell r="FQ765">
            <v>0</v>
          </cell>
          <cell r="FR765">
            <v>0</v>
          </cell>
          <cell r="FS765">
            <v>0</v>
          </cell>
          <cell r="FT765">
            <v>0</v>
          </cell>
          <cell r="FU765">
            <v>0</v>
          </cell>
          <cell r="FV765">
            <v>0</v>
          </cell>
          <cell r="FW765">
            <v>0</v>
          </cell>
          <cell r="FX765" t="e">
            <v>#REF!</v>
          </cell>
          <cell r="FZ765">
            <v>0</v>
          </cell>
          <cell r="GB765">
            <v>0</v>
          </cell>
          <cell r="GC765">
            <v>0</v>
          </cell>
          <cell r="GD765">
            <v>0</v>
          </cell>
          <cell r="GE765">
            <v>0</v>
          </cell>
          <cell r="GF765">
            <v>0</v>
          </cell>
          <cell r="GG765" t="e">
            <v>#REF!</v>
          </cell>
          <cell r="GH765" t="e">
            <v>#REF!</v>
          </cell>
          <cell r="GI765">
            <v>0</v>
          </cell>
          <cell r="GJ765">
            <v>0</v>
          </cell>
          <cell r="GK765">
            <v>0</v>
          </cell>
          <cell r="GL765">
            <v>0</v>
          </cell>
          <cell r="GM765" t="e">
            <v>#REF!</v>
          </cell>
          <cell r="GN765">
            <v>0</v>
          </cell>
          <cell r="GO765">
            <v>0</v>
          </cell>
          <cell r="GP765">
            <v>0</v>
          </cell>
        </row>
        <row r="766">
          <cell r="Y766" t="str">
            <v>A'</v>
          </cell>
          <cell r="Z766" t="str">
            <v>高規格</v>
          </cell>
          <cell r="AA766" t="str">
            <v>高規格</v>
          </cell>
          <cell r="AK766" t="e">
            <v>#REF!</v>
          </cell>
          <cell r="BI766">
            <v>2</v>
          </cell>
          <cell r="BT766">
            <v>0</v>
          </cell>
          <cell r="DZ766">
            <v>0</v>
          </cell>
          <cell r="EA766">
            <v>0</v>
          </cell>
          <cell r="EB766">
            <v>0</v>
          </cell>
          <cell r="EC766">
            <v>0</v>
          </cell>
          <cell r="ED766">
            <v>1</v>
          </cell>
          <cell r="EF766">
            <v>0</v>
          </cell>
          <cell r="EG766">
            <v>1</v>
          </cell>
          <cell r="EH766">
            <v>0</v>
          </cell>
          <cell r="EI766">
            <v>0</v>
          </cell>
          <cell r="EJ766">
            <v>0</v>
          </cell>
          <cell r="EK766" t="e">
            <v>#REF!</v>
          </cell>
          <cell r="EL766" t="e">
            <v>#REF!</v>
          </cell>
          <cell r="EM766" t="e">
            <v>#REF!</v>
          </cell>
          <cell r="EO766">
            <v>0</v>
          </cell>
          <cell r="EP766">
            <v>1</v>
          </cell>
          <cell r="EQ766">
            <v>0</v>
          </cell>
          <cell r="FA766">
            <v>0</v>
          </cell>
          <cell r="FB766">
            <v>0</v>
          </cell>
          <cell r="FD766">
            <v>0</v>
          </cell>
          <cell r="FE766">
            <v>1</v>
          </cell>
          <cell r="FF766">
            <v>0</v>
          </cell>
          <cell r="FG766">
            <v>0</v>
          </cell>
          <cell r="FH766">
            <v>0</v>
          </cell>
          <cell r="FI766">
            <v>0</v>
          </cell>
          <cell r="FJ766">
            <v>0</v>
          </cell>
          <cell r="FK766">
            <v>0</v>
          </cell>
          <cell r="FL766">
            <v>0</v>
          </cell>
          <cell r="FO766">
            <v>0</v>
          </cell>
          <cell r="FQ766">
            <v>0</v>
          </cell>
          <cell r="FR766">
            <v>0</v>
          </cell>
          <cell r="FS766">
            <v>0</v>
          </cell>
          <cell r="FT766">
            <v>0</v>
          </cell>
          <cell r="FU766">
            <v>0</v>
          </cell>
          <cell r="FV766">
            <v>0</v>
          </cell>
          <cell r="FW766">
            <v>0</v>
          </cell>
          <cell r="FX766" t="e">
            <v>#REF!</v>
          </cell>
          <cell r="FZ766">
            <v>0</v>
          </cell>
          <cell r="GB766">
            <v>0</v>
          </cell>
          <cell r="GC766">
            <v>0</v>
          </cell>
          <cell r="GD766">
            <v>0</v>
          </cell>
          <cell r="GE766">
            <v>0</v>
          </cell>
          <cell r="GF766">
            <v>0</v>
          </cell>
          <cell r="GG766" t="e">
            <v>#REF!</v>
          </cell>
          <cell r="GH766" t="e">
            <v>#REF!</v>
          </cell>
          <cell r="GI766">
            <v>0</v>
          </cell>
          <cell r="GJ766">
            <v>0</v>
          </cell>
          <cell r="GK766">
            <v>0</v>
          </cell>
          <cell r="GL766">
            <v>0</v>
          </cell>
          <cell r="GM766" t="e">
            <v>#REF!</v>
          </cell>
          <cell r="GN766">
            <v>0</v>
          </cell>
          <cell r="GO766">
            <v>0</v>
          </cell>
          <cell r="GP766">
            <v>0</v>
          </cell>
        </row>
        <row r="767">
          <cell r="Y767" t="str">
            <v>A'</v>
          </cell>
          <cell r="Z767" t="str">
            <v>高規格</v>
          </cell>
          <cell r="AA767" t="str">
            <v>高規格</v>
          </cell>
          <cell r="AK767" t="e">
            <v>#REF!</v>
          </cell>
          <cell r="BI767">
            <v>2</v>
          </cell>
          <cell r="BT767">
            <v>0</v>
          </cell>
          <cell r="DZ767">
            <v>0</v>
          </cell>
          <cell r="EA767">
            <v>0</v>
          </cell>
          <cell r="EB767">
            <v>0</v>
          </cell>
          <cell r="EC767">
            <v>0</v>
          </cell>
          <cell r="ED767">
            <v>1</v>
          </cell>
          <cell r="EF767">
            <v>1</v>
          </cell>
          <cell r="EG767">
            <v>1</v>
          </cell>
          <cell r="EH767">
            <v>0</v>
          </cell>
          <cell r="EI767">
            <v>0</v>
          </cell>
          <cell r="EJ767">
            <v>0</v>
          </cell>
          <cell r="EK767" t="e">
            <v>#REF!</v>
          </cell>
          <cell r="EL767" t="e">
            <v>#REF!</v>
          </cell>
          <cell r="EM767" t="e">
            <v>#REF!</v>
          </cell>
          <cell r="EO767">
            <v>0</v>
          </cell>
          <cell r="EP767">
            <v>1</v>
          </cell>
          <cell r="EQ767">
            <v>0</v>
          </cell>
          <cell r="FA767">
            <v>0</v>
          </cell>
          <cell r="FB767">
            <v>0</v>
          </cell>
          <cell r="FD767">
            <v>0</v>
          </cell>
          <cell r="FE767">
            <v>1</v>
          </cell>
          <cell r="FF767">
            <v>0</v>
          </cell>
          <cell r="FG767">
            <v>0</v>
          </cell>
          <cell r="FH767">
            <v>0</v>
          </cell>
          <cell r="FI767">
            <v>0</v>
          </cell>
          <cell r="FJ767">
            <v>0</v>
          </cell>
          <cell r="FK767">
            <v>0</v>
          </cell>
          <cell r="FL767">
            <v>0</v>
          </cell>
          <cell r="FO767">
            <v>0</v>
          </cell>
          <cell r="FQ767">
            <v>0</v>
          </cell>
          <cell r="FR767">
            <v>0</v>
          </cell>
          <cell r="FS767">
            <v>0</v>
          </cell>
          <cell r="FT767">
            <v>0</v>
          </cell>
          <cell r="FU767">
            <v>0</v>
          </cell>
          <cell r="FV767">
            <v>0</v>
          </cell>
          <cell r="FW767">
            <v>0</v>
          </cell>
          <cell r="FX767" t="e">
            <v>#REF!</v>
          </cell>
          <cell r="FZ767">
            <v>0</v>
          </cell>
          <cell r="GB767">
            <v>1</v>
          </cell>
          <cell r="GC767">
            <v>0</v>
          </cell>
          <cell r="GD767">
            <v>0</v>
          </cell>
          <cell r="GE767">
            <v>0</v>
          </cell>
          <cell r="GF767">
            <v>0</v>
          </cell>
          <cell r="GG767" t="e">
            <v>#REF!</v>
          </cell>
          <cell r="GH767" t="e">
            <v>#REF!</v>
          </cell>
          <cell r="GI767">
            <v>0</v>
          </cell>
          <cell r="GJ767">
            <v>0</v>
          </cell>
          <cell r="GK767">
            <v>0</v>
          </cell>
          <cell r="GL767">
            <v>0</v>
          </cell>
          <cell r="GM767" t="e">
            <v>#REF!</v>
          </cell>
          <cell r="GN767">
            <v>0</v>
          </cell>
          <cell r="GO767">
            <v>0</v>
          </cell>
          <cell r="GP767">
            <v>0</v>
          </cell>
        </row>
        <row r="768">
          <cell r="Y768" t="str">
            <v>A'</v>
          </cell>
          <cell r="Z768" t="str">
            <v>高規格</v>
          </cell>
          <cell r="AA768" t="str">
            <v>高規格</v>
          </cell>
          <cell r="AK768" t="e">
            <v>#REF!</v>
          </cell>
          <cell r="BI768">
            <v>2</v>
          </cell>
          <cell r="BT768">
            <v>0</v>
          </cell>
          <cell r="DZ768">
            <v>1</v>
          </cell>
          <cell r="EA768">
            <v>0</v>
          </cell>
          <cell r="EB768">
            <v>1</v>
          </cell>
          <cell r="EC768">
            <v>0</v>
          </cell>
          <cell r="ED768">
            <v>1</v>
          </cell>
          <cell r="EF768">
            <v>0</v>
          </cell>
          <cell r="EG768">
            <v>1</v>
          </cell>
          <cell r="EH768">
            <v>1</v>
          </cell>
          <cell r="EI768">
            <v>1</v>
          </cell>
          <cell r="EJ768">
            <v>0</v>
          </cell>
          <cell r="EK768" t="e">
            <v>#REF!</v>
          </cell>
          <cell r="EL768" t="e">
            <v>#REF!</v>
          </cell>
          <cell r="EM768" t="e">
            <v>#REF!</v>
          </cell>
          <cell r="EO768">
            <v>0</v>
          </cell>
          <cell r="EP768">
            <v>0</v>
          </cell>
          <cell r="EQ768">
            <v>0</v>
          </cell>
          <cell r="FA768">
            <v>1</v>
          </cell>
          <cell r="FB768">
            <v>0</v>
          </cell>
          <cell r="FD768">
            <v>0</v>
          </cell>
          <cell r="FE768">
            <v>0</v>
          </cell>
          <cell r="FF768">
            <v>0</v>
          </cell>
          <cell r="FG768">
            <v>0</v>
          </cell>
          <cell r="FH768">
            <v>0</v>
          </cell>
          <cell r="FI768">
            <v>0</v>
          </cell>
          <cell r="FJ768">
            <v>0</v>
          </cell>
          <cell r="FK768">
            <v>0</v>
          </cell>
          <cell r="FL768">
            <v>0</v>
          </cell>
          <cell r="FO768">
            <v>0</v>
          </cell>
          <cell r="FQ768">
            <v>0</v>
          </cell>
          <cell r="FR768">
            <v>0</v>
          </cell>
          <cell r="FS768">
            <v>0</v>
          </cell>
          <cell r="FT768">
            <v>0</v>
          </cell>
          <cell r="FU768">
            <v>0</v>
          </cell>
          <cell r="FV768">
            <v>0</v>
          </cell>
          <cell r="FW768">
            <v>0</v>
          </cell>
          <cell r="FX768" t="e">
            <v>#REF!</v>
          </cell>
          <cell r="FZ768">
            <v>0</v>
          </cell>
          <cell r="GB768">
            <v>1</v>
          </cell>
          <cell r="GC768">
            <v>0</v>
          </cell>
          <cell r="GD768">
            <v>0</v>
          </cell>
          <cell r="GE768">
            <v>0</v>
          </cell>
          <cell r="GF768">
            <v>0</v>
          </cell>
          <cell r="GG768" t="e">
            <v>#REF!</v>
          </cell>
          <cell r="GH768" t="e">
            <v>#REF!</v>
          </cell>
          <cell r="GI768">
            <v>0</v>
          </cell>
          <cell r="GJ768">
            <v>0</v>
          </cell>
          <cell r="GK768">
            <v>0</v>
          </cell>
          <cell r="GL768">
            <v>0</v>
          </cell>
          <cell r="GM768" t="e">
            <v>#REF!</v>
          </cell>
          <cell r="GN768">
            <v>0</v>
          </cell>
          <cell r="GO768">
            <v>0</v>
          </cell>
          <cell r="GP768">
            <v>0</v>
          </cell>
        </row>
        <row r="769">
          <cell r="Y769" t="str">
            <v>A'</v>
          </cell>
          <cell r="Z769" t="str">
            <v>高規格</v>
          </cell>
          <cell r="AA769" t="str">
            <v>高規格</v>
          </cell>
          <cell r="AK769" t="e">
            <v>#REF!</v>
          </cell>
          <cell r="BI769">
            <v>2</v>
          </cell>
          <cell r="BT769">
            <v>0</v>
          </cell>
          <cell r="DZ769">
            <v>1</v>
          </cell>
          <cell r="EA769">
            <v>0</v>
          </cell>
          <cell r="EB769">
            <v>1</v>
          </cell>
          <cell r="EC769">
            <v>0</v>
          </cell>
          <cell r="ED769">
            <v>1</v>
          </cell>
          <cell r="EF769">
            <v>0</v>
          </cell>
          <cell r="EG769">
            <v>1</v>
          </cell>
          <cell r="EH769">
            <v>0</v>
          </cell>
          <cell r="EI769">
            <v>1</v>
          </cell>
          <cell r="EJ769">
            <v>0</v>
          </cell>
          <cell r="EK769" t="e">
            <v>#REF!</v>
          </cell>
          <cell r="EL769" t="e">
            <v>#REF!</v>
          </cell>
          <cell r="EM769" t="e">
            <v>#REF!</v>
          </cell>
          <cell r="EO769">
            <v>0</v>
          </cell>
          <cell r="EP769">
            <v>0</v>
          </cell>
          <cell r="EQ769">
            <v>0</v>
          </cell>
          <cell r="FA769">
            <v>1</v>
          </cell>
          <cell r="FB769">
            <v>0</v>
          </cell>
          <cell r="FD769">
            <v>0</v>
          </cell>
          <cell r="FE769">
            <v>0</v>
          </cell>
          <cell r="FF769">
            <v>0</v>
          </cell>
          <cell r="FG769">
            <v>0</v>
          </cell>
          <cell r="FH769">
            <v>0</v>
          </cell>
          <cell r="FI769">
            <v>0</v>
          </cell>
          <cell r="FJ769">
            <v>0</v>
          </cell>
          <cell r="FK769">
            <v>0</v>
          </cell>
          <cell r="FL769">
            <v>0</v>
          </cell>
          <cell r="FO769">
            <v>0</v>
          </cell>
          <cell r="FQ769">
            <v>0</v>
          </cell>
          <cell r="FR769">
            <v>0</v>
          </cell>
          <cell r="FS769">
            <v>0</v>
          </cell>
          <cell r="FT769">
            <v>0</v>
          </cell>
          <cell r="FU769">
            <v>0</v>
          </cell>
          <cell r="FV769">
            <v>0</v>
          </cell>
          <cell r="FW769">
            <v>0</v>
          </cell>
          <cell r="FX769" t="e">
            <v>#REF!</v>
          </cell>
          <cell r="FZ769">
            <v>0</v>
          </cell>
          <cell r="GB769">
            <v>1</v>
          </cell>
          <cell r="GC769">
            <v>0</v>
          </cell>
          <cell r="GD769">
            <v>0</v>
          </cell>
          <cell r="GE769">
            <v>0</v>
          </cell>
          <cell r="GF769">
            <v>0</v>
          </cell>
          <cell r="GG769" t="e">
            <v>#REF!</v>
          </cell>
          <cell r="GH769" t="e">
            <v>#REF!</v>
          </cell>
          <cell r="GI769">
            <v>0</v>
          </cell>
          <cell r="GJ769">
            <v>0</v>
          </cell>
          <cell r="GK769">
            <v>0</v>
          </cell>
          <cell r="GL769">
            <v>0</v>
          </cell>
          <cell r="GM769" t="e">
            <v>#REF!</v>
          </cell>
          <cell r="GN769">
            <v>0</v>
          </cell>
          <cell r="GO769">
            <v>0</v>
          </cell>
          <cell r="GP769">
            <v>0</v>
          </cell>
        </row>
        <row r="770">
          <cell r="Y770" t="str">
            <v>A'</v>
          </cell>
          <cell r="Z770" t="str">
            <v>高規格</v>
          </cell>
          <cell r="AA770" t="str">
            <v>一般</v>
          </cell>
          <cell r="AK770" t="e">
            <v>#REF!</v>
          </cell>
          <cell r="BI770">
            <v>1</v>
          </cell>
          <cell r="BT770">
            <v>0.24</v>
          </cell>
          <cell r="DZ770">
            <v>0</v>
          </cell>
          <cell r="EA770">
            <v>0</v>
          </cell>
          <cell r="EB770">
            <v>0</v>
          </cell>
          <cell r="EC770">
            <v>0</v>
          </cell>
          <cell r="ED770">
            <v>0</v>
          </cell>
          <cell r="EF770">
            <v>0</v>
          </cell>
          <cell r="EG770">
            <v>0</v>
          </cell>
          <cell r="EH770">
            <v>0</v>
          </cell>
          <cell r="EI770">
            <v>0</v>
          </cell>
          <cell r="EJ770">
            <v>0</v>
          </cell>
          <cell r="EK770" t="e">
            <v>#REF!</v>
          </cell>
          <cell r="EL770" t="e">
            <v>#REF!</v>
          </cell>
          <cell r="EM770" t="e">
            <v>#REF!</v>
          </cell>
          <cell r="EO770">
            <v>0</v>
          </cell>
          <cell r="EP770">
            <v>1</v>
          </cell>
          <cell r="EQ770">
            <v>0</v>
          </cell>
          <cell r="FA770">
            <v>0</v>
          </cell>
          <cell r="FB770">
            <v>0</v>
          </cell>
          <cell r="FD770">
            <v>0</v>
          </cell>
          <cell r="FE770">
            <v>1</v>
          </cell>
          <cell r="FF770">
            <v>0</v>
          </cell>
          <cell r="FG770">
            <v>0</v>
          </cell>
          <cell r="FH770">
            <v>0</v>
          </cell>
          <cell r="FI770">
            <v>0</v>
          </cell>
          <cell r="FJ770">
            <v>0</v>
          </cell>
          <cell r="FK770">
            <v>0</v>
          </cell>
          <cell r="FL770">
            <v>0</v>
          </cell>
          <cell r="FO770">
            <v>0</v>
          </cell>
          <cell r="FQ770">
            <v>0</v>
          </cell>
          <cell r="FR770">
            <v>0</v>
          </cell>
          <cell r="FS770">
            <v>0</v>
          </cell>
          <cell r="FT770">
            <v>0</v>
          </cell>
          <cell r="FU770">
            <v>0</v>
          </cell>
          <cell r="FV770">
            <v>0</v>
          </cell>
          <cell r="FW770">
            <v>0</v>
          </cell>
          <cell r="FX770" t="e">
            <v>#REF!</v>
          </cell>
          <cell r="FZ770">
            <v>0</v>
          </cell>
          <cell r="GB770">
            <v>1</v>
          </cell>
          <cell r="GC770">
            <v>0</v>
          </cell>
          <cell r="GD770">
            <v>0</v>
          </cell>
          <cell r="GE770">
            <v>1</v>
          </cell>
          <cell r="GF770">
            <v>1</v>
          </cell>
          <cell r="GG770" t="e">
            <v>#REF!</v>
          </cell>
          <cell r="GH770" t="e">
            <v>#REF!</v>
          </cell>
          <cell r="GI770">
            <v>0</v>
          </cell>
          <cell r="GJ770">
            <v>0</v>
          </cell>
          <cell r="GK770">
            <v>0</v>
          </cell>
          <cell r="GL770">
            <v>0</v>
          </cell>
          <cell r="GM770" t="e">
            <v>#REF!</v>
          </cell>
          <cell r="GN770">
            <v>0</v>
          </cell>
          <cell r="GO770">
            <v>0</v>
          </cell>
          <cell r="GP770">
            <v>0</v>
          </cell>
        </row>
        <row r="771">
          <cell r="Y771" t="str">
            <v>地二</v>
          </cell>
          <cell r="Z771" t="str">
            <v>地高</v>
          </cell>
          <cell r="AA771" t="str">
            <v>地高</v>
          </cell>
          <cell r="AK771" t="e">
            <v>#REF!</v>
          </cell>
          <cell r="BI771">
            <v>2</v>
          </cell>
          <cell r="BT771">
            <v>0.18</v>
          </cell>
          <cell r="DZ771">
            <v>0</v>
          </cell>
          <cell r="EA771">
            <v>0</v>
          </cell>
          <cell r="EB771">
            <v>0</v>
          </cell>
          <cell r="EC771">
            <v>0</v>
          </cell>
          <cell r="ED771">
            <v>0</v>
          </cell>
          <cell r="EF771">
            <v>0</v>
          </cell>
          <cell r="EG771">
            <v>0</v>
          </cell>
          <cell r="EH771">
            <v>0</v>
          </cell>
          <cell r="EI771">
            <v>1</v>
          </cell>
          <cell r="EJ771">
            <v>0</v>
          </cell>
          <cell r="EK771" t="e">
            <v>#REF!</v>
          </cell>
          <cell r="EL771" t="e">
            <v>#REF!</v>
          </cell>
          <cell r="EM771" t="e">
            <v>#REF!</v>
          </cell>
          <cell r="EO771">
            <v>0</v>
          </cell>
          <cell r="EP771">
            <v>0</v>
          </cell>
          <cell r="EQ771">
            <v>0</v>
          </cell>
          <cell r="FA771">
            <v>0</v>
          </cell>
          <cell r="FB771">
            <v>0</v>
          </cell>
          <cell r="FD771">
            <v>0</v>
          </cell>
          <cell r="FE771">
            <v>1</v>
          </cell>
          <cell r="FF771">
            <v>0</v>
          </cell>
          <cell r="FG771">
            <v>0</v>
          </cell>
          <cell r="FH771">
            <v>2</v>
          </cell>
          <cell r="FI771">
            <v>0</v>
          </cell>
          <cell r="FJ771">
            <v>0</v>
          </cell>
          <cell r="FK771">
            <v>0</v>
          </cell>
          <cell r="FL771">
            <v>0</v>
          </cell>
          <cell r="FO771">
            <v>0</v>
          </cell>
          <cell r="FQ771">
            <v>0</v>
          </cell>
          <cell r="FR771">
            <v>0</v>
          </cell>
          <cell r="FS771">
            <v>0</v>
          </cell>
          <cell r="FT771">
            <v>0</v>
          </cell>
          <cell r="FU771">
            <v>0</v>
          </cell>
          <cell r="FV771">
            <v>0</v>
          </cell>
          <cell r="FW771">
            <v>0</v>
          </cell>
          <cell r="FX771" t="e">
            <v>#REF!</v>
          </cell>
          <cell r="FZ771">
            <v>0</v>
          </cell>
          <cell r="GB771">
            <v>1</v>
          </cell>
          <cell r="GC771">
            <v>0</v>
          </cell>
          <cell r="GD771">
            <v>0</v>
          </cell>
          <cell r="GE771">
            <v>1</v>
          </cell>
          <cell r="GF771">
            <v>1</v>
          </cell>
          <cell r="GG771" t="e">
            <v>#REF!</v>
          </cell>
          <cell r="GH771" t="e">
            <v>#REF!</v>
          </cell>
          <cell r="GI771">
            <v>0</v>
          </cell>
          <cell r="GJ771">
            <v>0</v>
          </cell>
          <cell r="GK771">
            <v>0</v>
          </cell>
          <cell r="GL771">
            <v>1</v>
          </cell>
          <cell r="GM771" t="e">
            <v>#REF!</v>
          </cell>
          <cell r="GN771">
            <v>0</v>
          </cell>
          <cell r="GO771">
            <v>0</v>
          </cell>
          <cell r="GP771">
            <v>0</v>
          </cell>
        </row>
        <row r="772">
          <cell r="Y772" t="str">
            <v>二次</v>
          </cell>
          <cell r="Z772" t="str">
            <v>一般</v>
          </cell>
          <cell r="AA772" t="str">
            <v>一般</v>
          </cell>
          <cell r="AK772" t="e">
            <v>#REF!</v>
          </cell>
          <cell r="BI772">
            <v>2</v>
          </cell>
          <cell r="BT772">
            <v>0.28999999999999998</v>
          </cell>
          <cell r="DZ772">
            <v>0</v>
          </cell>
          <cell r="EA772">
            <v>0</v>
          </cell>
          <cell r="EB772">
            <v>0</v>
          </cell>
          <cell r="EC772">
            <v>0</v>
          </cell>
          <cell r="ED772">
            <v>0</v>
          </cell>
          <cell r="EF772">
            <v>0</v>
          </cell>
          <cell r="EG772">
            <v>0</v>
          </cell>
          <cell r="EH772">
            <v>0</v>
          </cell>
          <cell r="EI772">
            <v>0</v>
          </cell>
          <cell r="EJ772">
            <v>0</v>
          </cell>
          <cell r="EK772" t="e">
            <v>#REF!</v>
          </cell>
          <cell r="EL772" t="e">
            <v>#REF!</v>
          </cell>
          <cell r="EM772" t="e">
            <v>#REF!</v>
          </cell>
          <cell r="EO772">
            <v>0</v>
          </cell>
          <cell r="EP772">
            <v>0</v>
          </cell>
          <cell r="EQ772">
            <v>0</v>
          </cell>
          <cell r="FA772">
            <v>0</v>
          </cell>
          <cell r="FB772">
            <v>0</v>
          </cell>
          <cell r="FD772">
            <v>0</v>
          </cell>
          <cell r="FE772">
            <v>1</v>
          </cell>
          <cell r="FF772">
            <v>0</v>
          </cell>
          <cell r="FG772">
            <v>0</v>
          </cell>
          <cell r="FH772">
            <v>1</v>
          </cell>
          <cell r="FI772">
            <v>0</v>
          </cell>
          <cell r="FJ772">
            <v>0</v>
          </cell>
          <cell r="FK772">
            <v>0</v>
          </cell>
          <cell r="FL772">
            <v>0</v>
          </cell>
          <cell r="FO772">
            <v>0</v>
          </cell>
          <cell r="FQ772">
            <v>0</v>
          </cell>
          <cell r="FR772">
            <v>0</v>
          </cell>
          <cell r="FS772">
            <v>1</v>
          </cell>
          <cell r="FT772">
            <v>0</v>
          </cell>
          <cell r="FU772">
            <v>0</v>
          </cell>
          <cell r="FV772">
            <v>0</v>
          </cell>
          <cell r="FW772">
            <v>0</v>
          </cell>
          <cell r="FX772" t="e">
            <v>#REF!</v>
          </cell>
          <cell r="FZ772">
            <v>0</v>
          </cell>
          <cell r="GB772">
            <v>0</v>
          </cell>
          <cell r="GC772">
            <v>0</v>
          </cell>
          <cell r="GD772">
            <v>0</v>
          </cell>
          <cell r="GE772">
            <v>0</v>
          </cell>
          <cell r="GF772">
            <v>1</v>
          </cell>
          <cell r="GG772" t="e">
            <v>#REF!</v>
          </cell>
          <cell r="GH772" t="e">
            <v>#REF!</v>
          </cell>
          <cell r="GI772">
            <v>0</v>
          </cell>
          <cell r="GJ772">
            <v>0</v>
          </cell>
          <cell r="GK772">
            <v>0</v>
          </cell>
          <cell r="GL772">
            <v>0</v>
          </cell>
          <cell r="GM772" t="e">
            <v>#REF!</v>
          </cell>
          <cell r="GN772">
            <v>0</v>
          </cell>
          <cell r="GO772">
            <v>0</v>
          </cell>
          <cell r="GP772">
            <v>0</v>
          </cell>
        </row>
        <row r="773">
          <cell r="Y773" t="str">
            <v>二次</v>
          </cell>
          <cell r="Z773" t="str">
            <v>一般</v>
          </cell>
          <cell r="AA773" t="str">
            <v>一般</v>
          </cell>
          <cell r="AK773" t="e">
            <v>#REF!</v>
          </cell>
          <cell r="BI773">
            <v>4</v>
          </cell>
          <cell r="BT773">
            <v>0.16</v>
          </cell>
          <cell r="DZ773">
            <v>0</v>
          </cell>
          <cell r="EA773">
            <v>0</v>
          </cell>
          <cell r="EB773">
            <v>0</v>
          </cell>
          <cell r="EC773">
            <v>0</v>
          </cell>
          <cell r="ED773">
            <v>0</v>
          </cell>
          <cell r="EF773">
            <v>0</v>
          </cell>
          <cell r="EG773">
            <v>0</v>
          </cell>
          <cell r="EH773">
            <v>0</v>
          </cell>
          <cell r="EI773">
            <v>0</v>
          </cell>
          <cell r="EJ773">
            <v>0</v>
          </cell>
          <cell r="EK773" t="e">
            <v>#REF!</v>
          </cell>
          <cell r="EL773" t="e">
            <v>#REF!</v>
          </cell>
          <cell r="EM773" t="e">
            <v>#REF!</v>
          </cell>
          <cell r="EO773">
            <v>0</v>
          </cell>
          <cell r="EP773">
            <v>0</v>
          </cell>
          <cell r="EQ773">
            <v>0</v>
          </cell>
          <cell r="FA773">
            <v>0</v>
          </cell>
          <cell r="FB773">
            <v>1</v>
          </cell>
          <cell r="FD773">
            <v>0</v>
          </cell>
          <cell r="FE773">
            <v>0</v>
          </cell>
          <cell r="FF773">
            <v>0</v>
          </cell>
          <cell r="FG773">
            <v>0</v>
          </cell>
          <cell r="FH773">
            <v>0</v>
          </cell>
          <cell r="FI773">
            <v>0</v>
          </cell>
          <cell r="FJ773">
            <v>0</v>
          </cell>
          <cell r="FK773">
            <v>0</v>
          </cell>
          <cell r="FL773">
            <v>0</v>
          </cell>
          <cell r="FO773">
            <v>0</v>
          </cell>
          <cell r="FQ773">
            <v>0</v>
          </cell>
          <cell r="FR773">
            <v>0</v>
          </cell>
          <cell r="FS773">
            <v>0</v>
          </cell>
          <cell r="FT773">
            <v>0</v>
          </cell>
          <cell r="FU773">
            <v>0</v>
          </cell>
          <cell r="FV773">
            <v>0</v>
          </cell>
          <cell r="FW773">
            <v>0</v>
          </cell>
          <cell r="FX773" t="e">
            <v>#REF!</v>
          </cell>
          <cell r="FZ773">
            <v>0</v>
          </cell>
          <cell r="GB773">
            <v>0</v>
          </cell>
          <cell r="GC773">
            <v>0</v>
          </cell>
          <cell r="GD773">
            <v>0</v>
          </cell>
          <cell r="GE773">
            <v>0</v>
          </cell>
          <cell r="GF773">
            <v>1</v>
          </cell>
          <cell r="GG773" t="e">
            <v>#REF!</v>
          </cell>
          <cell r="GH773" t="e">
            <v>#REF!</v>
          </cell>
          <cell r="GI773">
            <v>0</v>
          </cell>
          <cell r="GJ773">
            <v>0</v>
          </cell>
          <cell r="GK773">
            <v>0</v>
          </cell>
          <cell r="GL773">
            <v>0</v>
          </cell>
          <cell r="GM773" t="e">
            <v>#REF!</v>
          </cell>
          <cell r="GN773">
            <v>0</v>
          </cell>
          <cell r="GO773">
            <v>0</v>
          </cell>
          <cell r="GP773">
            <v>0</v>
          </cell>
        </row>
        <row r="774">
          <cell r="Y774" t="str">
            <v>沿環従来</v>
          </cell>
          <cell r="Z774" t="str">
            <v>一般</v>
          </cell>
          <cell r="AA774" t="str">
            <v>一般</v>
          </cell>
          <cell r="AK774" t="e">
            <v>#REF!</v>
          </cell>
          <cell r="BT774">
            <v>0</v>
          </cell>
          <cell r="DZ774">
            <v>0</v>
          </cell>
          <cell r="EA774">
            <v>0</v>
          </cell>
          <cell r="EB774">
            <v>0</v>
          </cell>
          <cell r="EC774">
            <v>0</v>
          </cell>
          <cell r="ED774">
            <v>0</v>
          </cell>
          <cell r="EF774">
            <v>0</v>
          </cell>
          <cell r="EG774">
            <v>0</v>
          </cell>
          <cell r="EH774">
            <v>0</v>
          </cell>
          <cell r="EI774">
            <v>0</v>
          </cell>
          <cell r="EJ774">
            <v>0</v>
          </cell>
          <cell r="EK774" t="e">
            <v>#REF!</v>
          </cell>
          <cell r="EL774" t="e">
            <v>#REF!</v>
          </cell>
          <cell r="EM774" t="e">
            <v>#REF!</v>
          </cell>
          <cell r="EO774">
            <v>0</v>
          </cell>
          <cell r="EP774">
            <v>0</v>
          </cell>
          <cell r="EQ774">
            <v>0</v>
          </cell>
          <cell r="FA774">
            <v>0</v>
          </cell>
          <cell r="FB774">
            <v>0</v>
          </cell>
          <cell r="FD774">
            <v>0</v>
          </cell>
          <cell r="FE774">
            <v>0</v>
          </cell>
          <cell r="FF774">
            <v>0</v>
          </cell>
          <cell r="FG774">
            <v>0</v>
          </cell>
          <cell r="FH774">
            <v>0</v>
          </cell>
          <cell r="FI774">
            <v>0</v>
          </cell>
          <cell r="FJ774">
            <v>0</v>
          </cell>
          <cell r="FK774">
            <v>0</v>
          </cell>
          <cell r="FL774">
            <v>0</v>
          </cell>
          <cell r="FO774">
            <v>0</v>
          </cell>
          <cell r="FQ774">
            <v>0</v>
          </cell>
          <cell r="FR774">
            <v>0</v>
          </cell>
          <cell r="FS774">
            <v>0</v>
          </cell>
          <cell r="FT774">
            <v>0</v>
          </cell>
          <cell r="FU774">
            <v>0</v>
          </cell>
          <cell r="FV774">
            <v>0</v>
          </cell>
          <cell r="FW774">
            <v>0</v>
          </cell>
          <cell r="FX774" t="e">
            <v>#REF!</v>
          </cell>
          <cell r="FZ774">
            <v>0</v>
          </cell>
          <cell r="GB774">
            <v>0</v>
          </cell>
          <cell r="GC774">
            <v>0</v>
          </cell>
          <cell r="GD774">
            <v>0</v>
          </cell>
          <cell r="GE774">
            <v>0</v>
          </cell>
          <cell r="GF774">
            <v>0</v>
          </cell>
          <cell r="GG774" t="e">
            <v>#REF!</v>
          </cell>
          <cell r="GH774" t="e">
            <v>#REF!</v>
          </cell>
          <cell r="GI774">
            <v>0</v>
          </cell>
          <cell r="GJ774">
            <v>0</v>
          </cell>
          <cell r="GK774">
            <v>0</v>
          </cell>
          <cell r="GL774">
            <v>0</v>
          </cell>
          <cell r="GM774" t="e">
            <v>#REF!</v>
          </cell>
          <cell r="GN774">
            <v>0</v>
          </cell>
          <cell r="GO774">
            <v>0</v>
          </cell>
          <cell r="GP774">
            <v>0</v>
          </cell>
        </row>
        <row r="775">
          <cell r="Y775" t="str">
            <v>耐震</v>
          </cell>
          <cell r="Z775" t="str">
            <v>一般</v>
          </cell>
          <cell r="AA775" t="str">
            <v>一般</v>
          </cell>
          <cell r="AK775" t="e">
            <v>#REF!</v>
          </cell>
          <cell r="BI775">
            <v>4</v>
          </cell>
          <cell r="BT775">
            <v>0</v>
          </cell>
          <cell r="DZ775">
            <v>0</v>
          </cell>
          <cell r="EA775">
            <v>0</v>
          </cell>
          <cell r="EB775">
            <v>0</v>
          </cell>
          <cell r="EC775">
            <v>0</v>
          </cell>
          <cell r="ED775">
            <v>0</v>
          </cell>
          <cell r="EF775">
            <v>0</v>
          </cell>
          <cell r="EG775">
            <v>0</v>
          </cell>
          <cell r="EH775">
            <v>0</v>
          </cell>
          <cell r="EI775">
            <v>0</v>
          </cell>
          <cell r="EJ775">
            <v>0</v>
          </cell>
          <cell r="EK775" t="e">
            <v>#REF!</v>
          </cell>
          <cell r="EL775" t="e">
            <v>#REF!</v>
          </cell>
          <cell r="EM775" t="e">
            <v>#REF!</v>
          </cell>
          <cell r="EO775">
            <v>0</v>
          </cell>
          <cell r="EP775">
            <v>0</v>
          </cell>
          <cell r="EQ775">
            <v>0</v>
          </cell>
          <cell r="FA775">
            <v>0</v>
          </cell>
          <cell r="FB775">
            <v>0</v>
          </cell>
          <cell r="FD775">
            <v>0</v>
          </cell>
          <cell r="FE775">
            <v>0</v>
          </cell>
          <cell r="FF775">
            <v>0</v>
          </cell>
          <cell r="FG775">
            <v>0</v>
          </cell>
          <cell r="FH775">
            <v>0</v>
          </cell>
          <cell r="FI775">
            <v>0</v>
          </cell>
          <cell r="FJ775">
            <v>0</v>
          </cell>
          <cell r="FK775">
            <v>0</v>
          </cell>
          <cell r="FL775">
            <v>0</v>
          </cell>
          <cell r="FO775">
            <v>0</v>
          </cell>
          <cell r="FQ775">
            <v>0</v>
          </cell>
          <cell r="FR775">
            <v>0</v>
          </cell>
          <cell r="FS775">
            <v>0</v>
          </cell>
          <cell r="FT775">
            <v>1</v>
          </cell>
          <cell r="FU775">
            <v>0</v>
          </cell>
          <cell r="FV775">
            <v>0</v>
          </cell>
          <cell r="FW775">
            <v>0</v>
          </cell>
          <cell r="FX775" t="e">
            <v>#REF!</v>
          </cell>
          <cell r="FZ775">
            <v>0</v>
          </cell>
          <cell r="GB775">
            <v>0</v>
          </cell>
          <cell r="GC775">
            <v>0</v>
          </cell>
          <cell r="GD775">
            <v>0</v>
          </cell>
          <cell r="GE775">
            <v>0</v>
          </cell>
          <cell r="GF775">
            <v>0</v>
          </cell>
          <cell r="GG775" t="e">
            <v>#REF!</v>
          </cell>
          <cell r="GH775" t="e">
            <v>#REF!</v>
          </cell>
          <cell r="GI775">
            <v>0</v>
          </cell>
          <cell r="GJ775">
            <v>0</v>
          </cell>
          <cell r="GK775">
            <v>0</v>
          </cell>
          <cell r="GL775">
            <v>0</v>
          </cell>
          <cell r="GM775" t="e">
            <v>#REF!</v>
          </cell>
          <cell r="GN775">
            <v>0</v>
          </cell>
          <cell r="GO775">
            <v>0</v>
          </cell>
          <cell r="GP775">
            <v>0</v>
          </cell>
        </row>
        <row r="776">
          <cell r="Y776" t="str">
            <v>耐震</v>
          </cell>
          <cell r="Z776" t="str">
            <v>一般</v>
          </cell>
          <cell r="AA776" t="str">
            <v>一般</v>
          </cell>
          <cell r="AK776" t="e">
            <v>#REF!</v>
          </cell>
          <cell r="BI776">
            <v>4</v>
          </cell>
          <cell r="BT776">
            <v>0</v>
          </cell>
          <cell r="DZ776">
            <v>0</v>
          </cell>
          <cell r="EA776">
            <v>0</v>
          </cell>
          <cell r="EB776">
            <v>0</v>
          </cell>
          <cell r="EC776">
            <v>0</v>
          </cell>
          <cell r="ED776">
            <v>0</v>
          </cell>
          <cell r="EF776">
            <v>0</v>
          </cell>
          <cell r="EG776">
            <v>0</v>
          </cell>
          <cell r="EH776">
            <v>0</v>
          </cell>
          <cell r="EI776">
            <v>0</v>
          </cell>
          <cell r="EJ776">
            <v>0</v>
          </cell>
          <cell r="EK776" t="e">
            <v>#REF!</v>
          </cell>
          <cell r="EL776" t="e">
            <v>#REF!</v>
          </cell>
          <cell r="EM776" t="e">
            <v>#REF!</v>
          </cell>
          <cell r="EO776">
            <v>0</v>
          </cell>
          <cell r="EP776">
            <v>0</v>
          </cell>
          <cell r="EQ776">
            <v>0</v>
          </cell>
          <cell r="FA776">
            <v>0</v>
          </cell>
          <cell r="FB776">
            <v>0</v>
          </cell>
          <cell r="FD776">
            <v>0</v>
          </cell>
          <cell r="FE776">
            <v>0</v>
          </cell>
          <cell r="FF776">
            <v>0</v>
          </cell>
          <cell r="FG776">
            <v>0</v>
          </cell>
          <cell r="FH776">
            <v>0</v>
          </cell>
          <cell r="FI776">
            <v>0</v>
          </cell>
          <cell r="FJ776">
            <v>0</v>
          </cell>
          <cell r="FK776">
            <v>0</v>
          </cell>
          <cell r="FL776">
            <v>0</v>
          </cell>
          <cell r="FO776">
            <v>0</v>
          </cell>
          <cell r="FQ776">
            <v>0</v>
          </cell>
          <cell r="FR776">
            <v>0</v>
          </cell>
          <cell r="FS776">
            <v>0</v>
          </cell>
          <cell r="FT776">
            <v>0</v>
          </cell>
          <cell r="FU776">
            <v>0</v>
          </cell>
          <cell r="FV776">
            <v>0</v>
          </cell>
          <cell r="FW776">
            <v>0</v>
          </cell>
          <cell r="FX776" t="e">
            <v>#REF!</v>
          </cell>
          <cell r="FZ776">
            <v>0</v>
          </cell>
          <cell r="GB776">
            <v>0</v>
          </cell>
          <cell r="GC776">
            <v>0</v>
          </cell>
          <cell r="GD776">
            <v>0</v>
          </cell>
          <cell r="GE776">
            <v>0</v>
          </cell>
          <cell r="GF776">
            <v>0</v>
          </cell>
          <cell r="GG776" t="e">
            <v>#REF!</v>
          </cell>
          <cell r="GH776" t="e">
            <v>#REF!</v>
          </cell>
          <cell r="GI776">
            <v>0</v>
          </cell>
          <cell r="GJ776">
            <v>0</v>
          </cell>
          <cell r="GK776">
            <v>0</v>
          </cell>
          <cell r="GL776">
            <v>0</v>
          </cell>
          <cell r="GM776" t="e">
            <v>#REF!</v>
          </cell>
          <cell r="GN776">
            <v>0</v>
          </cell>
          <cell r="GO776">
            <v>0</v>
          </cell>
          <cell r="GP776">
            <v>0</v>
          </cell>
        </row>
        <row r="777">
          <cell r="Y777" t="str">
            <v>直轄高速</v>
          </cell>
          <cell r="Z777" t="str">
            <v>高規格</v>
          </cell>
          <cell r="AA777" t="str">
            <v>高規格</v>
          </cell>
          <cell r="AK777" t="e">
            <v>#REF!</v>
          </cell>
          <cell r="BT777">
            <v>0</v>
          </cell>
          <cell r="DZ777">
            <v>0</v>
          </cell>
          <cell r="EA777">
            <v>0</v>
          </cell>
          <cell r="EB777">
            <v>0</v>
          </cell>
          <cell r="EC777">
            <v>0</v>
          </cell>
          <cell r="ED777">
            <v>1</v>
          </cell>
          <cell r="EF777">
            <v>0</v>
          </cell>
          <cell r="EG777">
            <v>0</v>
          </cell>
          <cell r="EH777">
            <v>0</v>
          </cell>
          <cell r="EI777">
            <v>0</v>
          </cell>
          <cell r="EJ777">
            <v>0</v>
          </cell>
          <cell r="EK777" t="e">
            <v>#REF!</v>
          </cell>
          <cell r="EL777" t="e">
            <v>#REF!</v>
          </cell>
          <cell r="EM777" t="e">
            <v>#REF!</v>
          </cell>
          <cell r="EO777">
            <v>0</v>
          </cell>
          <cell r="EP777">
            <v>0</v>
          </cell>
          <cell r="EQ777">
            <v>0</v>
          </cell>
          <cell r="FA777">
            <v>0</v>
          </cell>
          <cell r="FB777">
            <v>0</v>
          </cell>
          <cell r="FD777">
            <v>0</v>
          </cell>
          <cell r="FE777">
            <v>1</v>
          </cell>
          <cell r="FF777">
            <v>0</v>
          </cell>
          <cell r="FG777">
            <v>0</v>
          </cell>
          <cell r="FH777">
            <v>0</v>
          </cell>
          <cell r="FI777">
            <v>0</v>
          </cell>
          <cell r="FJ777">
            <v>0</v>
          </cell>
          <cell r="FK777">
            <v>0</v>
          </cell>
          <cell r="FL777">
            <v>0</v>
          </cell>
          <cell r="FO777">
            <v>0</v>
          </cell>
          <cell r="FQ777">
            <v>0</v>
          </cell>
          <cell r="FR777">
            <v>0</v>
          </cell>
          <cell r="FS777">
            <v>0</v>
          </cell>
          <cell r="FT777">
            <v>0</v>
          </cell>
          <cell r="FU777">
            <v>0</v>
          </cell>
          <cell r="FV777">
            <v>0</v>
          </cell>
          <cell r="FW777">
            <v>0</v>
          </cell>
          <cell r="FX777" t="e">
            <v>#REF!</v>
          </cell>
          <cell r="FZ777">
            <v>0</v>
          </cell>
          <cell r="GB777">
            <v>0</v>
          </cell>
          <cell r="GC777">
            <v>0</v>
          </cell>
          <cell r="GD777">
            <v>0</v>
          </cell>
          <cell r="GE777">
            <v>0</v>
          </cell>
          <cell r="GF777">
            <v>0</v>
          </cell>
          <cell r="GG777" t="e">
            <v>#REF!</v>
          </cell>
          <cell r="GH777" t="e">
            <v>#REF!</v>
          </cell>
          <cell r="GI777">
            <v>0</v>
          </cell>
          <cell r="GJ777">
            <v>0</v>
          </cell>
          <cell r="GK777">
            <v>0</v>
          </cell>
          <cell r="GL777">
            <v>0</v>
          </cell>
          <cell r="GM777" t="e">
            <v>#REF!</v>
          </cell>
          <cell r="GN777">
            <v>0</v>
          </cell>
          <cell r="GO777">
            <v>0</v>
          </cell>
          <cell r="GP777">
            <v>0</v>
          </cell>
        </row>
        <row r="778">
          <cell r="Y778" t="str">
            <v>地二</v>
          </cell>
          <cell r="Z778" t="str">
            <v>地高</v>
          </cell>
          <cell r="AA778" t="str">
            <v>地高</v>
          </cell>
          <cell r="AK778" t="e">
            <v>#REF!</v>
          </cell>
          <cell r="BI778">
            <v>5</v>
          </cell>
          <cell r="BT778">
            <v>0.13</v>
          </cell>
          <cell r="DZ778">
            <v>1</v>
          </cell>
          <cell r="EA778">
            <v>0</v>
          </cell>
          <cell r="EB778">
            <v>1</v>
          </cell>
          <cell r="EC778">
            <v>0</v>
          </cell>
          <cell r="ED778">
            <v>0</v>
          </cell>
          <cell r="EF778">
            <v>0</v>
          </cell>
          <cell r="EG778">
            <v>1</v>
          </cell>
          <cell r="EH778">
            <v>0</v>
          </cell>
          <cell r="EI778">
            <v>1</v>
          </cell>
          <cell r="EJ778">
            <v>1</v>
          </cell>
          <cell r="EK778" t="e">
            <v>#REF!</v>
          </cell>
          <cell r="EL778" t="e">
            <v>#REF!</v>
          </cell>
          <cell r="EM778" t="e">
            <v>#REF!</v>
          </cell>
          <cell r="EO778">
            <v>0</v>
          </cell>
          <cell r="EP778">
            <v>0</v>
          </cell>
          <cell r="EQ778">
            <v>0</v>
          </cell>
          <cell r="FA778">
            <v>1</v>
          </cell>
          <cell r="FB778">
            <v>0</v>
          </cell>
          <cell r="FD778">
            <v>0</v>
          </cell>
          <cell r="FE778">
            <v>0</v>
          </cell>
          <cell r="FF778">
            <v>0</v>
          </cell>
          <cell r="FG778">
            <v>0</v>
          </cell>
          <cell r="FH778">
            <v>1</v>
          </cell>
          <cell r="FI778">
            <v>0</v>
          </cell>
          <cell r="FJ778">
            <v>0</v>
          </cell>
          <cell r="FK778">
            <v>0</v>
          </cell>
          <cell r="FL778">
            <v>0</v>
          </cell>
          <cell r="FO778">
            <v>0</v>
          </cell>
          <cell r="FQ778">
            <v>0</v>
          </cell>
          <cell r="FR778">
            <v>0</v>
          </cell>
          <cell r="FS778">
            <v>0</v>
          </cell>
          <cell r="FT778">
            <v>0</v>
          </cell>
          <cell r="FU778">
            <v>0</v>
          </cell>
          <cell r="FV778">
            <v>0</v>
          </cell>
          <cell r="FW778">
            <v>0</v>
          </cell>
          <cell r="FX778" t="e">
            <v>#REF!</v>
          </cell>
          <cell r="FZ778">
            <v>0</v>
          </cell>
          <cell r="GB778">
            <v>1</v>
          </cell>
          <cell r="GC778">
            <v>0</v>
          </cell>
          <cell r="GD778">
            <v>0</v>
          </cell>
          <cell r="GE778">
            <v>0</v>
          </cell>
          <cell r="GF778">
            <v>0</v>
          </cell>
          <cell r="GG778" t="e">
            <v>#REF!</v>
          </cell>
          <cell r="GH778" t="e">
            <v>#REF!</v>
          </cell>
          <cell r="GI778">
            <v>0</v>
          </cell>
          <cell r="GJ778">
            <v>0</v>
          </cell>
          <cell r="GK778">
            <v>0</v>
          </cell>
          <cell r="GL778">
            <v>0</v>
          </cell>
          <cell r="GM778" t="e">
            <v>#REF!</v>
          </cell>
          <cell r="GN778">
            <v>0</v>
          </cell>
          <cell r="GO778">
            <v>0</v>
          </cell>
          <cell r="GP778">
            <v>0</v>
          </cell>
        </row>
        <row r="779">
          <cell r="Y779" t="str">
            <v>地二</v>
          </cell>
          <cell r="Z779" t="str">
            <v>地高</v>
          </cell>
          <cell r="AA779" t="str">
            <v>地高</v>
          </cell>
          <cell r="AK779" t="e">
            <v>#REF!</v>
          </cell>
          <cell r="BT779">
            <v>0</v>
          </cell>
          <cell r="DZ779">
            <v>0</v>
          </cell>
          <cell r="EA779">
            <v>0</v>
          </cell>
          <cell r="EB779">
            <v>0</v>
          </cell>
          <cell r="EC779">
            <v>0</v>
          </cell>
          <cell r="ED779">
            <v>0</v>
          </cell>
          <cell r="EF779">
            <v>0</v>
          </cell>
          <cell r="EG779">
            <v>0</v>
          </cell>
          <cell r="EH779">
            <v>0</v>
          </cell>
          <cell r="EI779">
            <v>0</v>
          </cell>
          <cell r="EJ779">
            <v>0</v>
          </cell>
          <cell r="EK779" t="e">
            <v>#REF!</v>
          </cell>
          <cell r="EL779" t="e">
            <v>#REF!</v>
          </cell>
          <cell r="EM779" t="e">
            <v>#REF!</v>
          </cell>
          <cell r="EO779">
            <v>0</v>
          </cell>
          <cell r="EP779">
            <v>1</v>
          </cell>
          <cell r="EQ779">
            <v>0</v>
          </cell>
          <cell r="FA779">
            <v>0</v>
          </cell>
          <cell r="FB779">
            <v>0</v>
          </cell>
          <cell r="FD779">
            <v>0</v>
          </cell>
          <cell r="FE779">
            <v>1</v>
          </cell>
          <cell r="FF779">
            <v>0</v>
          </cell>
          <cell r="FG779">
            <v>0</v>
          </cell>
          <cell r="FH779">
            <v>1</v>
          </cell>
          <cell r="FI779">
            <v>0</v>
          </cell>
          <cell r="FJ779">
            <v>0</v>
          </cell>
          <cell r="FK779">
            <v>0</v>
          </cell>
          <cell r="FL779">
            <v>0</v>
          </cell>
          <cell r="FO779">
            <v>0</v>
          </cell>
          <cell r="FQ779">
            <v>0</v>
          </cell>
          <cell r="FR779">
            <v>0</v>
          </cell>
          <cell r="FS779">
            <v>0</v>
          </cell>
          <cell r="FT779">
            <v>0</v>
          </cell>
          <cell r="FU779">
            <v>0</v>
          </cell>
          <cell r="FV779">
            <v>0</v>
          </cell>
          <cell r="FW779">
            <v>0</v>
          </cell>
          <cell r="FX779" t="e">
            <v>#REF!</v>
          </cell>
          <cell r="FZ779">
            <v>0</v>
          </cell>
          <cell r="GB779">
            <v>0</v>
          </cell>
          <cell r="GC779">
            <v>0</v>
          </cell>
          <cell r="GD779">
            <v>0</v>
          </cell>
          <cell r="GE779">
            <v>0</v>
          </cell>
          <cell r="GF779">
            <v>0</v>
          </cell>
          <cell r="GG779" t="e">
            <v>#REF!</v>
          </cell>
          <cell r="GH779" t="e">
            <v>#REF!</v>
          </cell>
          <cell r="GI779">
            <v>0</v>
          </cell>
          <cell r="GJ779">
            <v>0</v>
          </cell>
          <cell r="GK779">
            <v>0</v>
          </cell>
          <cell r="GL779">
            <v>0</v>
          </cell>
          <cell r="GM779" t="e">
            <v>#REF!</v>
          </cell>
          <cell r="GN779">
            <v>0</v>
          </cell>
          <cell r="GO779">
            <v>0</v>
          </cell>
          <cell r="GP779">
            <v>0</v>
          </cell>
        </row>
        <row r="780">
          <cell r="Y780" t="str">
            <v>地二</v>
          </cell>
          <cell r="Z780" t="str">
            <v>地高</v>
          </cell>
          <cell r="AA780" t="str">
            <v>地高</v>
          </cell>
          <cell r="AK780" t="e">
            <v>#REF!</v>
          </cell>
          <cell r="BI780">
            <v>2</v>
          </cell>
          <cell r="BT780">
            <v>0.16</v>
          </cell>
          <cell r="DZ780">
            <v>1</v>
          </cell>
          <cell r="EA780">
            <v>0</v>
          </cell>
          <cell r="EB780">
            <v>1</v>
          </cell>
          <cell r="EC780">
            <v>0</v>
          </cell>
          <cell r="ED780">
            <v>0</v>
          </cell>
          <cell r="EF780">
            <v>0</v>
          </cell>
          <cell r="EG780">
            <v>1</v>
          </cell>
          <cell r="EH780">
            <v>0</v>
          </cell>
          <cell r="EI780">
            <v>1</v>
          </cell>
          <cell r="EJ780">
            <v>1</v>
          </cell>
          <cell r="EK780" t="e">
            <v>#REF!</v>
          </cell>
          <cell r="EL780" t="e">
            <v>#REF!</v>
          </cell>
          <cell r="EM780" t="e">
            <v>#REF!</v>
          </cell>
          <cell r="EO780">
            <v>1</v>
          </cell>
          <cell r="EP780">
            <v>0</v>
          </cell>
          <cell r="EQ780">
            <v>0</v>
          </cell>
          <cell r="FA780">
            <v>1</v>
          </cell>
          <cell r="FB780">
            <v>0</v>
          </cell>
          <cell r="FD780">
            <v>0</v>
          </cell>
          <cell r="FE780">
            <v>0</v>
          </cell>
          <cell r="FF780">
            <v>0</v>
          </cell>
          <cell r="FG780">
            <v>0</v>
          </cell>
          <cell r="FH780">
            <v>2</v>
          </cell>
          <cell r="FI780">
            <v>0</v>
          </cell>
          <cell r="FJ780">
            <v>0</v>
          </cell>
          <cell r="FK780">
            <v>0</v>
          </cell>
          <cell r="FL780">
            <v>0</v>
          </cell>
          <cell r="FO780">
            <v>0</v>
          </cell>
          <cell r="FQ780">
            <v>0</v>
          </cell>
          <cell r="FR780">
            <v>0</v>
          </cell>
          <cell r="FS780">
            <v>0</v>
          </cell>
          <cell r="FT780">
            <v>0</v>
          </cell>
          <cell r="FU780">
            <v>0</v>
          </cell>
          <cell r="FV780">
            <v>0</v>
          </cell>
          <cell r="FW780">
            <v>0</v>
          </cell>
          <cell r="FX780" t="e">
            <v>#REF!</v>
          </cell>
          <cell r="FZ780">
            <v>0</v>
          </cell>
          <cell r="GB780">
            <v>1</v>
          </cell>
          <cell r="GC780">
            <v>0</v>
          </cell>
          <cell r="GD780">
            <v>1</v>
          </cell>
          <cell r="GE780">
            <v>0</v>
          </cell>
          <cell r="GF780">
            <v>1</v>
          </cell>
          <cell r="GG780" t="e">
            <v>#REF!</v>
          </cell>
          <cell r="GH780" t="e">
            <v>#REF!</v>
          </cell>
          <cell r="GI780">
            <v>0</v>
          </cell>
          <cell r="GJ780">
            <v>0</v>
          </cell>
          <cell r="GK780">
            <v>0</v>
          </cell>
          <cell r="GL780">
            <v>0</v>
          </cell>
          <cell r="GM780" t="e">
            <v>#REF!</v>
          </cell>
          <cell r="GN780">
            <v>0</v>
          </cell>
          <cell r="GO780">
            <v>0</v>
          </cell>
          <cell r="GP780">
            <v>0</v>
          </cell>
        </row>
        <row r="781">
          <cell r="Y781" t="str">
            <v>地二</v>
          </cell>
          <cell r="Z781" t="str">
            <v>地高</v>
          </cell>
          <cell r="AA781" t="str">
            <v>地高</v>
          </cell>
          <cell r="AK781" t="e">
            <v>#REF!</v>
          </cell>
          <cell r="BT781">
            <v>0</v>
          </cell>
          <cell r="DZ781">
            <v>0</v>
          </cell>
          <cell r="EA781">
            <v>0</v>
          </cell>
          <cell r="EB781">
            <v>0</v>
          </cell>
          <cell r="EC781">
            <v>0</v>
          </cell>
          <cell r="ED781">
            <v>0</v>
          </cell>
          <cell r="EF781">
            <v>0</v>
          </cell>
          <cell r="EG781">
            <v>0</v>
          </cell>
          <cell r="EH781">
            <v>0</v>
          </cell>
          <cell r="EI781">
            <v>0</v>
          </cell>
          <cell r="EJ781">
            <v>0</v>
          </cell>
          <cell r="EK781" t="e">
            <v>#REF!</v>
          </cell>
          <cell r="EL781" t="e">
            <v>#REF!</v>
          </cell>
          <cell r="EM781" t="e">
            <v>#REF!</v>
          </cell>
          <cell r="EO781">
            <v>0</v>
          </cell>
          <cell r="EP781">
            <v>1</v>
          </cell>
          <cell r="EQ781">
            <v>0</v>
          </cell>
          <cell r="FA781">
            <v>0</v>
          </cell>
          <cell r="FB781">
            <v>0</v>
          </cell>
          <cell r="FD781">
            <v>0</v>
          </cell>
          <cell r="FE781">
            <v>1</v>
          </cell>
          <cell r="FF781">
            <v>0</v>
          </cell>
          <cell r="FG781">
            <v>0</v>
          </cell>
          <cell r="FH781">
            <v>1</v>
          </cell>
          <cell r="FI781">
            <v>0</v>
          </cell>
          <cell r="FJ781">
            <v>0</v>
          </cell>
          <cell r="FK781">
            <v>0</v>
          </cell>
          <cell r="FL781">
            <v>0</v>
          </cell>
          <cell r="FO781">
            <v>0</v>
          </cell>
          <cell r="FQ781">
            <v>0</v>
          </cell>
          <cell r="FR781">
            <v>0</v>
          </cell>
          <cell r="FS781">
            <v>0</v>
          </cell>
          <cell r="FT781">
            <v>0</v>
          </cell>
          <cell r="FU781">
            <v>0</v>
          </cell>
          <cell r="FV781">
            <v>0</v>
          </cell>
          <cell r="FW781">
            <v>0</v>
          </cell>
          <cell r="FX781" t="e">
            <v>#REF!</v>
          </cell>
          <cell r="FZ781">
            <v>0</v>
          </cell>
          <cell r="GB781">
            <v>0</v>
          </cell>
          <cell r="GC781">
            <v>0</v>
          </cell>
          <cell r="GD781">
            <v>0</v>
          </cell>
          <cell r="GE781">
            <v>0</v>
          </cell>
          <cell r="GF781">
            <v>0</v>
          </cell>
          <cell r="GG781" t="e">
            <v>#REF!</v>
          </cell>
          <cell r="GH781" t="e">
            <v>#REF!</v>
          </cell>
          <cell r="GI781">
            <v>0</v>
          </cell>
          <cell r="GJ781">
            <v>0</v>
          </cell>
          <cell r="GK781">
            <v>0</v>
          </cell>
          <cell r="GL781">
            <v>0</v>
          </cell>
          <cell r="GM781" t="e">
            <v>#REF!</v>
          </cell>
          <cell r="GN781">
            <v>0</v>
          </cell>
          <cell r="GO781">
            <v>0</v>
          </cell>
          <cell r="GP781">
            <v>0</v>
          </cell>
        </row>
        <row r="782">
          <cell r="Y782" t="str">
            <v>地二</v>
          </cell>
          <cell r="Z782" t="str">
            <v>地高</v>
          </cell>
          <cell r="AA782" t="str">
            <v>地高</v>
          </cell>
          <cell r="AK782" t="e">
            <v>#REF!</v>
          </cell>
          <cell r="BI782">
            <v>1</v>
          </cell>
          <cell r="BT782">
            <v>0.3</v>
          </cell>
          <cell r="DZ782">
            <v>1</v>
          </cell>
          <cell r="EA782">
            <v>0</v>
          </cell>
          <cell r="EB782">
            <v>1</v>
          </cell>
          <cell r="EC782">
            <v>0</v>
          </cell>
          <cell r="ED782">
            <v>0</v>
          </cell>
          <cell r="EF782">
            <v>0</v>
          </cell>
          <cell r="EG782">
            <v>1</v>
          </cell>
          <cell r="EH782">
            <v>0</v>
          </cell>
          <cell r="EI782">
            <v>0</v>
          </cell>
          <cell r="EJ782">
            <v>1</v>
          </cell>
          <cell r="EK782" t="e">
            <v>#REF!</v>
          </cell>
          <cell r="EL782" t="e">
            <v>#REF!</v>
          </cell>
          <cell r="EM782" t="e">
            <v>#REF!</v>
          </cell>
          <cell r="EO782">
            <v>0</v>
          </cell>
          <cell r="EP782">
            <v>1</v>
          </cell>
          <cell r="EQ782">
            <v>0</v>
          </cell>
          <cell r="FA782">
            <v>1</v>
          </cell>
          <cell r="FB782">
            <v>0</v>
          </cell>
          <cell r="FD782">
            <v>0</v>
          </cell>
          <cell r="FE782">
            <v>0</v>
          </cell>
          <cell r="FF782">
            <v>0</v>
          </cell>
          <cell r="FG782">
            <v>0</v>
          </cell>
          <cell r="FH782">
            <v>2</v>
          </cell>
          <cell r="FI782">
            <v>0</v>
          </cell>
          <cell r="FJ782">
            <v>0</v>
          </cell>
          <cell r="FK782">
            <v>0</v>
          </cell>
          <cell r="FL782">
            <v>0</v>
          </cell>
          <cell r="FO782">
            <v>0</v>
          </cell>
          <cell r="FQ782">
            <v>0</v>
          </cell>
          <cell r="FR782">
            <v>0</v>
          </cell>
          <cell r="FS782">
            <v>0</v>
          </cell>
          <cell r="FT782">
            <v>0</v>
          </cell>
          <cell r="FU782">
            <v>0</v>
          </cell>
          <cell r="FV782">
            <v>0</v>
          </cell>
          <cell r="FW782">
            <v>0</v>
          </cell>
          <cell r="FX782" t="e">
            <v>#REF!</v>
          </cell>
          <cell r="FZ782">
            <v>0</v>
          </cell>
          <cell r="GB782">
            <v>1</v>
          </cell>
          <cell r="GC782">
            <v>0</v>
          </cell>
          <cell r="GD782">
            <v>0</v>
          </cell>
          <cell r="GE782">
            <v>0</v>
          </cell>
          <cell r="GF782">
            <v>1</v>
          </cell>
          <cell r="GG782" t="e">
            <v>#REF!</v>
          </cell>
          <cell r="GH782" t="e">
            <v>#REF!</v>
          </cell>
          <cell r="GI782">
            <v>0</v>
          </cell>
          <cell r="GJ782">
            <v>0</v>
          </cell>
          <cell r="GK782">
            <v>0</v>
          </cell>
          <cell r="GL782">
            <v>0</v>
          </cell>
          <cell r="GM782" t="e">
            <v>#REF!</v>
          </cell>
          <cell r="GN782">
            <v>0</v>
          </cell>
          <cell r="GO782">
            <v>0</v>
          </cell>
          <cell r="GP782">
            <v>0</v>
          </cell>
        </row>
        <row r="783">
          <cell r="Y783" t="str">
            <v>地二</v>
          </cell>
          <cell r="Z783" t="str">
            <v>地高</v>
          </cell>
          <cell r="AA783" t="str">
            <v>地高</v>
          </cell>
          <cell r="AK783" t="e">
            <v>#REF!</v>
          </cell>
          <cell r="BI783">
            <v>2</v>
          </cell>
          <cell r="BT783">
            <v>0</v>
          </cell>
          <cell r="DZ783">
            <v>0</v>
          </cell>
          <cell r="EA783">
            <v>0</v>
          </cell>
          <cell r="EB783">
            <v>0</v>
          </cell>
          <cell r="EC783">
            <v>0</v>
          </cell>
          <cell r="ED783">
            <v>0</v>
          </cell>
          <cell r="EF783">
            <v>0</v>
          </cell>
          <cell r="EG783">
            <v>0</v>
          </cell>
          <cell r="EH783">
            <v>0</v>
          </cell>
          <cell r="EI783">
            <v>0</v>
          </cell>
          <cell r="EJ783">
            <v>0</v>
          </cell>
          <cell r="EK783" t="e">
            <v>#REF!</v>
          </cell>
          <cell r="EL783" t="e">
            <v>#REF!</v>
          </cell>
          <cell r="EM783" t="e">
            <v>#REF!</v>
          </cell>
          <cell r="EO783">
            <v>0</v>
          </cell>
          <cell r="EP783">
            <v>1</v>
          </cell>
          <cell r="EQ783">
            <v>0</v>
          </cell>
          <cell r="FA783">
            <v>0</v>
          </cell>
          <cell r="FB783">
            <v>0</v>
          </cell>
          <cell r="FD783">
            <v>0</v>
          </cell>
          <cell r="FE783">
            <v>1</v>
          </cell>
          <cell r="FF783">
            <v>0</v>
          </cell>
          <cell r="FG783">
            <v>0</v>
          </cell>
          <cell r="FH783">
            <v>2</v>
          </cell>
          <cell r="FI783">
            <v>0</v>
          </cell>
          <cell r="FJ783">
            <v>0</v>
          </cell>
          <cell r="FK783">
            <v>0</v>
          </cell>
          <cell r="FL783">
            <v>0</v>
          </cell>
          <cell r="FO783">
            <v>0</v>
          </cell>
          <cell r="FQ783">
            <v>0</v>
          </cell>
          <cell r="FR783">
            <v>0</v>
          </cell>
          <cell r="FS783">
            <v>0</v>
          </cell>
          <cell r="FT783">
            <v>0</v>
          </cell>
          <cell r="FU783">
            <v>0</v>
          </cell>
          <cell r="FV783">
            <v>0</v>
          </cell>
          <cell r="FW783">
            <v>0</v>
          </cell>
          <cell r="FX783" t="e">
            <v>#REF!</v>
          </cell>
          <cell r="FZ783">
            <v>0</v>
          </cell>
          <cell r="GB783">
            <v>1</v>
          </cell>
          <cell r="GC783">
            <v>0</v>
          </cell>
          <cell r="GD783">
            <v>0</v>
          </cell>
          <cell r="GE783">
            <v>0</v>
          </cell>
          <cell r="GF783">
            <v>0</v>
          </cell>
          <cell r="GG783" t="e">
            <v>#REF!</v>
          </cell>
          <cell r="GH783" t="e">
            <v>#REF!</v>
          </cell>
          <cell r="GI783">
            <v>0</v>
          </cell>
          <cell r="GJ783">
            <v>0</v>
          </cell>
          <cell r="GK783">
            <v>0</v>
          </cell>
          <cell r="GL783">
            <v>0</v>
          </cell>
          <cell r="GM783" t="e">
            <v>#REF!</v>
          </cell>
          <cell r="GN783">
            <v>0</v>
          </cell>
          <cell r="GO783">
            <v>0</v>
          </cell>
          <cell r="GP783">
            <v>0</v>
          </cell>
        </row>
        <row r="784">
          <cell r="Y784" t="str">
            <v>地二</v>
          </cell>
          <cell r="Z784" t="str">
            <v>地高</v>
          </cell>
          <cell r="AA784" t="str">
            <v>地高</v>
          </cell>
          <cell r="AK784" t="e">
            <v>#REF!</v>
          </cell>
          <cell r="BI784">
            <v>2</v>
          </cell>
          <cell r="BT784">
            <v>0.26</v>
          </cell>
          <cell r="DZ784">
            <v>0</v>
          </cell>
          <cell r="EA784">
            <v>0</v>
          </cell>
          <cell r="EB784">
            <v>0</v>
          </cell>
          <cell r="EC784">
            <v>0</v>
          </cell>
          <cell r="ED784">
            <v>0</v>
          </cell>
          <cell r="EF784">
            <v>0</v>
          </cell>
          <cell r="EG784">
            <v>0</v>
          </cell>
          <cell r="EH784">
            <v>0</v>
          </cell>
          <cell r="EI784">
            <v>0</v>
          </cell>
          <cell r="EJ784">
            <v>0</v>
          </cell>
          <cell r="EK784" t="e">
            <v>#REF!</v>
          </cell>
          <cell r="EL784" t="e">
            <v>#REF!</v>
          </cell>
          <cell r="EM784" t="e">
            <v>#REF!</v>
          </cell>
          <cell r="EO784">
            <v>0</v>
          </cell>
          <cell r="EP784">
            <v>1</v>
          </cell>
          <cell r="EQ784">
            <v>0</v>
          </cell>
          <cell r="FA784">
            <v>0</v>
          </cell>
          <cell r="FB784">
            <v>0</v>
          </cell>
          <cell r="FD784">
            <v>0</v>
          </cell>
          <cell r="FE784">
            <v>1</v>
          </cell>
          <cell r="FF784">
            <v>0</v>
          </cell>
          <cell r="FG784">
            <v>0</v>
          </cell>
          <cell r="FH784">
            <v>2</v>
          </cell>
          <cell r="FI784">
            <v>0</v>
          </cell>
          <cell r="FJ784">
            <v>0</v>
          </cell>
          <cell r="FK784">
            <v>0</v>
          </cell>
          <cell r="FL784">
            <v>0</v>
          </cell>
          <cell r="FO784">
            <v>0</v>
          </cell>
          <cell r="FQ784">
            <v>0</v>
          </cell>
          <cell r="FR784">
            <v>0</v>
          </cell>
          <cell r="FS784">
            <v>1</v>
          </cell>
          <cell r="FT784">
            <v>0</v>
          </cell>
          <cell r="FU784">
            <v>0</v>
          </cell>
          <cell r="FV784">
            <v>0</v>
          </cell>
          <cell r="FW784">
            <v>0</v>
          </cell>
          <cell r="FX784" t="e">
            <v>#REF!</v>
          </cell>
          <cell r="FZ784">
            <v>0</v>
          </cell>
          <cell r="GB784">
            <v>1</v>
          </cell>
          <cell r="GC784">
            <v>0</v>
          </cell>
          <cell r="GD784">
            <v>0</v>
          </cell>
          <cell r="GE784">
            <v>0</v>
          </cell>
          <cell r="GF784">
            <v>1</v>
          </cell>
          <cell r="GG784" t="e">
            <v>#REF!</v>
          </cell>
          <cell r="GH784" t="e">
            <v>#REF!</v>
          </cell>
          <cell r="GI784">
            <v>0</v>
          </cell>
          <cell r="GJ784">
            <v>0</v>
          </cell>
          <cell r="GK784">
            <v>0</v>
          </cell>
          <cell r="GL784">
            <v>0</v>
          </cell>
          <cell r="GM784" t="e">
            <v>#REF!</v>
          </cell>
          <cell r="GN784">
            <v>0</v>
          </cell>
          <cell r="GO784">
            <v>0</v>
          </cell>
          <cell r="GP784">
            <v>0</v>
          </cell>
        </row>
        <row r="785">
          <cell r="Y785" t="str">
            <v>地二</v>
          </cell>
          <cell r="Z785" t="str">
            <v>地高</v>
          </cell>
          <cell r="AA785" t="str">
            <v>地高</v>
          </cell>
          <cell r="AK785" t="e">
            <v>#REF!</v>
          </cell>
          <cell r="BI785">
            <v>2</v>
          </cell>
          <cell r="BT785">
            <v>0</v>
          </cell>
          <cell r="DZ785">
            <v>1</v>
          </cell>
          <cell r="EA785">
            <v>0</v>
          </cell>
          <cell r="EB785">
            <v>1</v>
          </cell>
          <cell r="EC785">
            <v>0</v>
          </cell>
          <cell r="ED785">
            <v>0</v>
          </cell>
          <cell r="EF785">
            <v>0</v>
          </cell>
          <cell r="EG785">
            <v>1</v>
          </cell>
          <cell r="EH785">
            <v>1</v>
          </cell>
          <cell r="EI785">
            <v>0</v>
          </cell>
          <cell r="EJ785">
            <v>1</v>
          </cell>
          <cell r="EK785" t="e">
            <v>#REF!</v>
          </cell>
          <cell r="EL785" t="e">
            <v>#REF!</v>
          </cell>
          <cell r="EM785" t="e">
            <v>#REF!</v>
          </cell>
          <cell r="EO785">
            <v>0</v>
          </cell>
          <cell r="EP785">
            <v>1</v>
          </cell>
          <cell r="EQ785">
            <v>0</v>
          </cell>
          <cell r="FA785">
            <v>1</v>
          </cell>
          <cell r="FB785">
            <v>0</v>
          </cell>
          <cell r="FD785">
            <v>0</v>
          </cell>
          <cell r="FE785">
            <v>0</v>
          </cell>
          <cell r="FF785">
            <v>0</v>
          </cell>
          <cell r="FG785">
            <v>0</v>
          </cell>
          <cell r="FH785">
            <v>1</v>
          </cell>
          <cell r="FI785">
            <v>0</v>
          </cell>
          <cell r="FJ785">
            <v>0</v>
          </cell>
          <cell r="FK785">
            <v>0</v>
          </cell>
          <cell r="FL785">
            <v>0</v>
          </cell>
          <cell r="FO785">
            <v>0</v>
          </cell>
          <cell r="FQ785">
            <v>0</v>
          </cell>
          <cell r="FR785">
            <v>0</v>
          </cell>
          <cell r="FS785">
            <v>0</v>
          </cell>
          <cell r="FT785">
            <v>0</v>
          </cell>
          <cell r="FU785">
            <v>0</v>
          </cell>
          <cell r="FV785">
            <v>0</v>
          </cell>
          <cell r="FW785">
            <v>0</v>
          </cell>
          <cell r="FX785" t="e">
            <v>#REF!</v>
          </cell>
          <cell r="FZ785">
            <v>0</v>
          </cell>
          <cell r="GB785">
            <v>1</v>
          </cell>
          <cell r="GC785">
            <v>0</v>
          </cell>
          <cell r="GD785">
            <v>0</v>
          </cell>
          <cell r="GE785">
            <v>0</v>
          </cell>
          <cell r="GF785">
            <v>0</v>
          </cell>
          <cell r="GG785" t="e">
            <v>#REF!</v>
          </cell>
          <cell r="GH785" t="e">
            <v>#REF!</v>
          </cell>
          <cell r="GI785">
            <v>0</v>
          </cell>
          <cell r="GJ785">
            <v>0</v>
          </cell>
          <cell r="GK785">
            <v>0</v>
          </cell>
          <cell r="GL785">
            <v>0</v>
          </cell>
          <cell r="GM785" t="e">
            <v>#REF!</v>
          </cell>
          <cell r="GN785">
            <v>0</v>
          </cell>
          <cell r="GO785">
            <v>0</v>
          </cell>
          <cell r="GP785">
            <v>0</v>
          </cell>
        </row>
        <row r="786">
          <cell r="Y786" t="str">
            <v>地二</v>
          </cell>
          <cell r="Z786" t="str">
            <v>地高</v>
          </cell>
          <cell r="AA786" t="str">
            <v>地高</v>
          </cell>
          <cell r="AK786" t="e">
            <v>#REF!</v>
          </cell>
          <cell r="BI786">
            <v>2</v>
          </cell>
          <cell r="BT786">
            <v>0</v>
          </cell>
          <cell r="DZ786">
            <v>1</v>
          </cell>
          <cell r="EA786">
            <v>0</v>
          </cell>
          <cell r="EB786">
            <v>1</v>
          </cell>
          <cell r="EC786">
            <v>0</v>
          </cell>
          <cell r="ED786">
            <v>0</v>
          </cell>
          <cell r="EF786">
            <v>0</v>
          </cell>
          <cell r="EG786">
            <v>1</v>
          </cell>
          <cell r="EH786">
            <v>1</v>
          </cell>
          <cell r="EI786">
            <v>1</v>
          </cell>
          <cell r="EJ786">
            <v>1</v>
          </cell>
          <cell r="EK786" t="e">
            <v>#REF!</v>
          </cell>
          <cell r="EL786" t="e">
            <v>#REF!</v>
          </cell>
          <cell r="EM786" t="e">
            <v>#REF!</v>
          </cell>
          <cell r="EO786">
            <v>0</v>
          </cell>
          <cell r="EP786">
            <v>0</v>
          </cell>
          <cell r="EQ786">
            <v>0</v>
          </cell>
          <cell r="FA786">
            <v>1</v>
          </cell>
          <cell r="FB786">
            <v>0</v>
          </cell>
          <cell r="FD786">
            <v>0</v>
          </cell>
          <cell r="FE786">
            <v>0</v>
          </cell>
          <cell r="FF786">
            <v>0</v>
          </cell>
          <cell r="FG786">
            <v>0</v>
          </cell>
          <cell r="FH786">
            <v>2</v>
          </cell>
          <cell r="FI786">
            <v>0</v>
          </cell>
          <cell r="FJ786">
            <v>0</v>
          </cell>
          <cell r="FK786">
            <v>0</v>
          </cell>
          <cell r="FL786">
            <v>0</v>
          </cell>
          <cell r="FO786">
            <v>0</v>
          </cell>
          <cell r="FQ786">
            <v>0</v>
          </cell>
          <cell r="FR786">
            <v>0</v>
          </cell>
          <cell r="FS786">
            <v>0</v>
          </cell>
          <cell r="FT786">
            <v>0</v>
          </cell>
          <cell r="FU786">
            <v>0</v>
          </cell>
          <cell r="FV786">
            <v>0</v>
          </cell>
          <cell r="FW786">
            <v>0</v>
          </cell>
          <cell r="FX786" t="e">
            <v>#REF!</v>
          </cell>
          <cell r="FZ786">
            <v>0</v>
          </cell>
          <cell r="GB786">
            <v>1</v>
          </cell>
          <cell r="GC786">
            <v>0</v>
          </cell>
          <cell r="GD786">
            <v>0</v>
          </cell>
          <cell r="GE786">
            <v>0</v>
          </cell>
          <cell r="GF786">
            <v>0</v>
          </cell>
          <cell r="GG786" t="e">
            <v>#REF!</v>
          </cell>
          <cell r="GH786" t="e">
            <v>#REF!</v>
          </cell>
          <cell r="GI786">
            <v>0</v>
          </cell>
          <cell r="GJ786">
            <v>0</v>
          </cell>
          <cell r="GK786">
            <v>0</v>
          </cell>
          <cell r="GL786">
            <v>0</v>
          </cell>
          <cell r="GM786" t="e">
            <v>#REF!</v>
          </cell>
          <cell r="GN786">
            <v>0</v>
          </cell>
          <cell r="GO786">
            <v>0</v>
          </cell>
          <cell r="GP786">
            <v>0</v>
          </cell>
        </row>
        <row r="787">
          <cell r="Y787" t="str">
            <v>地二</v>
          </cell>
          <cell r="Z787" t="str">
            <v>地高</v>
          </cell>
          <cell r="AA787" t="str">
            <v>地高</v>
          </cell>
          <cell r="AK787" t="e">
            <v>#REF!</v>
          </cell>
          <cell r="BI787">
            <v>2</v>
          </cell>
          <cell r="BT787">
            <v>0</v>
          </cell>
          <cell r="DZ787">
            <v>0</v>
          </cell>
          <cell r="EA787">
            <v>0</v>
          </cell>
          <cell r="EB787">
            <v>0</v>
          </cell>
          <cell r="EC787">
            <v>0</v>
          </cell>
          <cell r="ED787">
            <v>0</v>
          </cell>
          <cell r="EF787">
            <v>0</v>
          </cell>
          <cell r="EG787">
            <v>0</v>
          </cell>
          <cell r="EH787">
            <v>0</v>
          </cell>
          <cell r="EI787">
            <v>0</v>
          </cell>
          <cell r="EJ787">
            <v>1</v>
          </cell>
          <cell r="EK787" t="e">
            <v>#REF!</v>
          </cell>
          <cell r="EL787" t="e">
            <v>#REF!</v>
          </cell>
          <cell r="EM787" t="e">
            <v>#REF!</v>
          </cell>
          <cell r="EO787">
            <v>0</v>
          </cell>
          <cell r="EP787">
            <v>1</v>
          </cell>
          <cell r="EQ787">
            <v>0</v>
          </cell>
          <cell r="FA787">
            <v>0</v>
          </cell>
          <cell r="FB787">
            <v>0</v>
          </cell>
          <cell r="FD787">
            <v>0</v>
          </cell>
          <cell r="FE787">
            <v>1</v>
          </cell>
          <cell r="FF787">
            <v>0</v>
          </cell>
          <cell r="FG787">
            <v>0</v>
          </cell>
          <cell r="FH787">
            <v>2</v>
          </cell>
          <cell r="FI787">
            <v>0</v>
          </cell>
          <cell r="FJ787">
            <v>0</v>
          </cell>
          <cell r="FK787">
            <v>0</v>
          </cell>
          <cell r="FL787">
            <v>0</v>
          </cell>
          <cell r="FO787">
            <v>0</v>
          </cell>
          <cell r="FQ787">
            <v>0</v>
          </cell>
          <cell r="FR787">
            <v>0</v>
          </cell>
          <cell r="FS787">
            <v>0</v>
          </cell>
          <cell r="FT787">
            <v>0</v>
          </cell>
          <cell r="FU787">
            <v>0</v>
          </cell>
          <cell r="FV787">
            <v>0</v>
          </cell>
          <cell r="FW787">
            <v>0</v>
          </cell>
          <cell r="FX787" t="e">
            <v>#REF!</v>
          </cell>
          <cell r="FZ787">
            <v>0</v>
          </cell>
          <cell r="GB787">
            <v>0</v>
          </cell>
          <cell r="GC787">
            <v>0</v>
          </cell>
          <cell r="GD787">
            <v>0</v>
          </cell>
          <cell r="GE787">
            <v>0</v>
          </cell>
          <cell r="GF787">
            <v>0</v>
          </cell>
          <cell r="GG787" t="e">
            <v>#REF!</v>
          </cell>
          <cell r="GH787" t="e">
            <v>#REF!</v>
          </cell>
          <cell r="GI787">
            <v>0</v>
          </cell>
          <cell r="GJ787">
            <v>0</v>
          </cell>
          <cell r="GK787">
            <v>0</v>
          </cell>
          <cell r="GL787">
            <v>0</v>
          </cell>
          <cell r="GM787" t="e">
            <v>#REF!</v>
          </cell>
          <cell r="GN787">
            <v>0</v>
          </cell>
          <cell r="GO787">
            <v>0</v>
          </cell>
          <cell r="GP787">
            <v>0</v>
          </cell>
        </row>
        <row r="788">
          <cell r="Y788" t="str">
            <v>地二</v>
          </cell>
          <cell r="Z788" t="str">
            <v>地高</v>
          </cell>
          <cell r="AA788" t="str">
            <v>地高</v>
          </cell>
          <cell r="AK788" t="e">
            <v>#REF!</v>
          </cell>
          <cell r="BI788">
            <v>2</v>
          </cell>
          <cell r="BT788">
            <v>0</v>
          </cell>
          <cell r="DZ788">
            <v>1</v>
          </cell>
          <cell r="EA788">
            <v>0</v>
          </cell>
          <cell r="EB788">
            <v>1</v>
          </cell>
          <cell r="EC788">
            <v>0</v>
          </cell>
          <cell r="ED788">
            <v>0</v>
          </cell>
          <cell r="EF788">
            <v>0</v>
          </cell>
          <cell r="EG788">
            <v>1</v>
          </cell>
          <cell r="EH788">
            <v>0</v>
          </cell>
          <cell r="EI788">
            <v>1</v>
          </cell>
          <cell r="EJ788">
            <v>0</v>
          </cell>
          <cell r="EK788" t="e">
            <v>#REF!</v>
          </cell>
          <cell r="EL788" t="e">
            <v>#REF!</v>
          </cell>
          <cell r="EM788" t="e">
            <v>#REF!</v>
          </cell>
          <cell r="EO788">
            <v>0</v>
          </cell>
          <cell r="EP788">
            <v>0</v>
          </cell>
          <cell r="EQ788">
            <v>0</v>
          </cell>
          <cell r="FA788">
            <v>1</v>
          </cell>
          <cell r="FB788">
            <v>0</v>
          </cell>
          <cell r="FD788">
            <v>0</v>
          </cell>
          <cell r="FE788">
            <v>0</v>
          </cell>
          <cell r="FF788">
            <v>0</v>
          </cell>
          <cell r="FG788">
            <v>0</v>
          </cell>
          <cell r="FH788">
            <v>2</v>
          </cell>
          <cell r="FI788">
            <v>0</v>
          </cell>
          <cell r="FJ788">
            <v>0</v>
          </cell>
          <cell r="FK788">
            <v>0</v>
          </cell>
          <cell r="FL788">
            <v>0</v>
          </cell>
          <cell r="FO788">
            <v>0</v>
          </cell>
          <cell r="FQ788">
            <v>0</v>
          </cell>
          <cell r="FR788">
            <v>0</v>
          </cell>
          <cell r="FS788">
            <v>0</v>
          </cell>
          <cell r="FT788">
            <v>0</v>
          </cell>
          <cell r="FU788">
            <v>0</v>
          </cell>
          <cell r="FV788">
            <v>0</v>
          </cell>
          <cell r="FW788">
            <v>0</v>
          </cell>
          <cell r="FX788" t="e">
            <v>#REF!</v>
          </cell>
          <cell r="FZ788">
            <v>0</v>
          </cell>
          <cell r="GB788">
            <v>1</v>
          </cell>
          <cell r="GC788">
            <v>0</v>
          </cell>
          <cell r="GD788">
            <v>0</v>
          </cell>
          <cell r="GE788">
            <v>0</v>
          </cell>
          <cell r="GF788">
            <v>0</v>
          </cell>
          <cell r="GG788" t="e">
            <v>#REF!</v>
          </cell>
          <cell r="GH788" t="e">
            <v>#REF!</v>
          </cell>
          <cell r="GI788">
            <v>0</v>
          </cell>
          <cell r="GJ788">
            <v>0</v>
          </cell>
          <cell r="GK788">
            <v>0</v>
          </cell>
          <cell r="GL788">
            <v>1</v>
          </cell>
          <cell r="GM788" t="e">
            <v>#REF!</v>
          </cell>
          <cell r="GN788">
            <v>0</v>
          </cell>
          <cell r="GO788">
            <v>0</v>
          </cell>
          <cell r="GP788">
            <v>0</v>
          </cell>
        </row>
        <row r="789">
          <cell r="Y789" t="str">
            <v>二次</v>
          </cell>
          <cell r="Z789" t="str">
            <v>一般</v>
          </cell>
          <cell r="AA789" t="str">
            <v>一般</v>
          </cell>
          <cell r="AK789" t="e">
            <v>#REF!</v>
          </cell>
          <cell r="BI789">
            <v>2</v>
          </cell>
          <cell r="BT789">
            <v>0.24</v>
          </cell>
          <cell r="DZ789">
            <v>1</v>
          </cell>
          <cell r="EA789">
            <v>0</v>
          </cell>
          <cell r="EB789">
            <v>1</v>
          </cell>
          <cell r="EC789">
            <v>0</v>
          </cell>
          <cell r="ED789">
            <v>0</v>
          </cell>
          <cell r="EF789">
            <v>0</v>
          </cell>
          <cell r="EG789">
            <v>1</v>
          </cell>
          <cell r="EH789">
            <v>0</v>
          </cell>
          <cell r="EI789">
            <v>1</v>
          </cell>
          <cell r="EJ789">
            <v>1</v>
          </cell>
          <cell r="EK789" t="e">
            <v>#REF!</v>
          </cell>
          <cell r="EL789" t="e">
            <v>#REF!</v>
          </cell>
          <cell r="EM789" t="e">
            <v>#REF!</v>
          </cell>
          <cell r="EO789">
            <v>0</v>
          </cell>
          <cell r="EP789">
            <v>0</v>
          </cell>
          <cell r="EQ789">
            <v>0</v>
          </cell>
          <cell r="FA789">
            <v>1</v>
          </cell>
          <cell r="FB789">
            <v>0</v>
          </cell>
          <cell r="FD789">
            <v>0</v>
          </cell>
          <cell r="FE789">
            <v>0</v>
          </cell>
          <cell r="FF789">
            <v>0</v>
          </cell>
          <cell r="FG789">
            <v>0</v>
          </cell>
          <cell r="FH789">
            <v>0</v>
          </cell>
          <cell r="FI789">
            <v>0</v>
          </cell>
          <cell r="FJ789">
            <v>0</v>
          </cell>
          <cell r="FK789">
            <v>0</v>
          </cell>
          <cell r="FL789">
            <v>0</v>
          </cell>
          <cell r="FO789">
            <v>0</v>
          </cell>
          <cell r="FQ789">
            <v>0</v>
          </cell>
          <cell r="FR789">
            <v>0</v>
          </cell>
          <cell r="FS789">
            <v>0</v>
          </cell>
          <cell r="FT789">
            <v>0</v>
          </cell>
          <cell r="FU789">
            <v>0</v>
          </cell>
          <cell r="FV789">
            <v>0</v>
          </cell>
          <cell r="FW789">
            <v>0</v>
          </cell>
          <cell r="FX789" t="e">
            <v>#REF!</v>
          </cell>
          <cell r="FZ789">
            <v>1</v>
          </cell>
          <cell r="GB789">
            <v>1</v>
          </cell>
          <cell r="GC789">
            <v>0</v>
          </cell>
          <cell r="GD789">
            <v>0</v>
          </cell>
          <cell r="GE789">
            <v>1</v>
          </cell>
          <cell r="GF789">
            <v>1</v>
          </cell>
          <cell r="GG789" t="e">
            <v>#REF!</v>
          </cell>
          <cell r="GH789" t="e">
            <v>#REF!</v>
          </cell>
          <cell r="GI789">
            <v>0</v>
          </cell>
          <cell r="GJ789">
            <v>0</v>
          </cell>
          <cell r="GK789">
            <v>0</v>
          </cell>
          <cell r="GL789">
            <v>0</v>
          </cell>
          <cell r="GM789" t="e">
            <v>#REF!</v>
          </cell>
          <cell r="GN789">
            <v>0</v>
          </cell>
          <cell r="GO789">
            <v>0</v>
          </cell>
          <cell r="GP789">
            <v>0</v>
          </cell>
        </row>
        <row r="790">
          <cell r="Y790" t="str">
            <v>A'</v>
          </cell>
          <cell r="Z790" t="str">
            <v>高規格</v>
          </cell>
          <cell r="AA790" t="str">
            <v>一般</v>
          </cell>
          <cell r="AK790" t="e">
            <v>#REF!</v>
          </cell>
          <cell r="BI790">
            <v>2</v>
          </cell>
          <cell r="BT790">
            <v>0.2</v>
          </cell>
          <cell r="DZ790">
            <v>0</v>
          </cell>
          <cell r="EA790">
            <v>0</v>
          </cell>
          <cell r="EB790">
            <v>0</v>
          </cell>
          <cell r="EC790">
            <v>0</v>
          </cell>
          <cell r="ED790">
            <v>0</v>
          </cell>
          <cell r="EF790">
            <v>0</v>
          </cell>
          <cell r="EG790">
            <v>0</v>
          </cell>
          <cell r="EH790">
            <v>0</v>
          </cell>
          <cell r="EI790">
            <v>1</v>
          </cell>
          <cell r="EJ790">
            <v>1</v>
          </cell>
          <cell r="EK790" t="e">
            <v>#REF!</v>
          </cell>
          <cell r="EL790" t="e">
            <v>#REF!</v>
          </cell>
          <cell r="EM790" t="e">
            <v>#REF!</v>
          </cell>
          <cell r="EO790">
            <v>0</v>
          </cell>
          <cell r="EP790">
            <v>0</v>
          </cell>
          <cell r="EQ790">
            <v>0</v>
          </cell>
          <cell r="FA790">
            <v>0</v>
          </cell>
          <cell r="FB790">
            <v>0</v>
          </cell>
          <cell r="FD790">
            <v>0</v>
          </cell>
          <cell r="FE790">
            <v>1</v>
          </cell>
          <cell r="FF790">
            <v>0</v>
          </cell>
          <cell r="FG790">
            <v>0</v>
          </cell>
          <cell r="FH790">
            <v>0</v>
          </cell>
          <cell r="FI790">
            <v>0</v>
          </cell>
          <cell r="FJ790">
            <v>0</v>
          </cell>
          <cell r="FK790">
            <v>0</v>
          </cell>
          <cell r="FL790">
            <v>0</v>
          </cell>
          <cell r="FO790">
            <v>0</v>
          </cell>
          <cell r="FQ790">
            <v>0</v>
          </cell>
          <cell r="FR790">
            <v>0</v>
          </cell>
          <cell r="FS790">
            <v>0</v>
          </cell>
          <cell r="FT790">
            <v>0</v>
          </cell>
          <cell r="FU790">
            <v>0</v>
          </cell>
          <cell r="FV790">
            <v>0</v>
          </cell>
          <cell r="FW790">
            <v>0</v>
          </cell>
          <cell r="FX790" t="e">
            <v>#REF!</v>
          </cell>
          <cell r="FZ790">
            <v>0</v>
          </cell>
          <cell r="GB790">
            <v>0</v>
          </cell>
          <cell r="GC790">
            <v>0</v>
          </cell>
          <cell r="GD790">
            <v>0</v>
          </cell>
          <cell r="GE790">
            <v>0</v>
          </cell>
          <cell r="GF790">
            <v>1</v>
          </cell>
          <cell r="GG790" t="e">
            <v>#REF!</v>
          </cell>
          <cell r="GH790" t="e">
            <v>#REF!</v>
          </cell>
          <cell r="GI790">
            <v>0</v>
          </cell>
          <cell r="GJ790">
            <v>0</v>
          </cell>
          <cell r="GK790">
            <v>0</v>
          </cell>
          <cell r="GL790">
            <v>1</v>
          </cell>
          <cell r="GM790" t="e">
            <v>#REF!</v>
          </cell>
          <cell r="GN790">
            <v>0</v>
          </cell>
          <cell r="GO790">
            <v>0</v>
          </cell>
          <cell r="GP790">
            <v>0</v>
          </cell>
        </row>
        <row r="791">
          <cell r="Y791" t="str">
            <v>A'</v>
          </cell>
          <cell r="Z791" t="str">
            <v>高規格</v>
          </cell>
          <cell r="AA791" t="str">
            <v>一般</v>
          </cell>
          <cell r="AK791" t="e">
            <v>#REF!</v>
          </cell>
          <cell r="BI791">
            <v>2</v>
          </cell>
          <cell r="BT791">
            <v>0.2</v>
          </cell>
          <cell r="DZ791">
            <v>0</v>
          </cell>
          <cell r="EA791">
            <v>0</v>
          </cell>
          <cell r="EB791">
            <v>0</v>
          </cell>
          <cell r="EC791">
            <v>0</v>
          </cell>
          <cell r="ED791">
            <v>0</v>
          </cell>
          <cell r="EF791">
            <v>0</v>
          </cell>
          <cell r="EG791">
            <v>0</v>
          </cell>
          <cell r="EH791">
            <v>0</v>
          </cell>
          <cell r="EI791">
            <v>1</v>
          </cell>
          <cell r="EJ791">
            <v>1</v>
          </cell>
          <cell r="EK791" t="e">
            <v>#REF!</v>
          </cell>
          <cell r="EL791" t="e">
            <v>#REF!</v>
          </cell>
          <cell r="EM791" t="e">
            <v>#REF!</v>
          </cell>
          <cell r="EO791">
            <v>0</v>
          </cell>
          <cell r="EP791">
            <v>0</v>
          </cell>
          <cell r="EQ791">
            <v>0</v>
          </cell>
          <cell r="FA791">
            <v>0</v>
          </cell>
          <cell r="FB791">
            <v>0</v>
          </cell>
          <cell r="FD791">
            <v>0</v>
          </cell>
          <cell r="FE791">
            <v>1</v>
          </cell>
          <cell r="FF791">
            <v>0</v>
          </cell>
          <cell r="FG791">
            <v>0</v>
          </cell>
          <cell r="FH791">
            <v>0</v>
          </cell>
          <cell r="FI791">
            <v>0</v>
          </cell>
          <cell r="FJ791">
            <v>0</v>
          </cell>
          <cell r="FK791">
            <v>0</v>
          </cell>
          <cell r="FL791">
            <v>0</v>
          </cell>
          <cell r="FO791">
            <v>0</v>
          </cell>
          <cell r="FQ791">
            <v>0</v>
          </cell>
          <cell r="FR791">
            <v>0</v>
          </cell>
          <cell r="FS791">
            <v>0</v>
          </cell>
          <cell r="FT791">
            <v>0</v>
          </cell>
          <cell r="FU791">
            <v>0</v>
          </cell>
          <cell r="FV791">
            <v>0</v>
          </cell>
          <cell r="FW791">
            <v>0</v>
          </cell>
          <cell r="FX791" t="e">
            <v>#REF!</v>
          </cell>
          <cell r="FZ791">
            <v>0</v>
          </cell>
          <cell r="GB791">
            <v>0</v>
          </cell>
          <cell r="GC791">
            <v>0</v>
          </cell>
          <cell r="GD791">
            <v>0</v>
          </cell>
          <cell r="GE791">
            <v>0</v>
          </cell>
          <cell r="GF791">
            <v>1</v>
          </cell>
          <cell r="GG791" t="e">
            <v>#REF!</v>
          </cell>
          <cell r="GH791" t="e">
            <v>#REF!</v>
          </cell>
          <cell r="GI791">
            <v>0</v>
          </cell>
          <cell r="GJ791">
            <v>0</v>
          </cell>
          <cell r="GK791">
            <v>0</v>
          </cell>
          <cell r="GL791">
            <v>1</v>
          </cell>
          <cell r="GM791" t="e">
            <v>#REF!</v>
          </cell>
          <cell r="GN791">
            <v>0</v>
          </cell>
          <cell r="GO791">
            <v>0</v>
          </cell>
          <cell r="GP791">
            <v>0</v>
          </cell>
        </row>
        <row r="792">
          <cell r="Y792" t="str">
            <v>沿環従来</v>
          </cell>
          <cell r="Z792" t="str">
            <v>一般</v>
          </cell>
          <cell r="AA792" t="str">
            <v>一般</v>
          </cell>
          <cell r="AK792" t="e">
            <v>#REF!</v>
          </cell>
          <cell r="BT792">
            <v>0</v>
          </cell>
          <cell r="DZ792">
            <v>0</v>
          </cell>
          <cell r="EA792">
            <v>0</v>
          </cell>
          <cell r="EB792">
            <v>0</v>
          </cell>
          <cell r="EC792">
            <v>0</v>
          </cell>
          <cell r="ED792">
            <v>0</v>
          </cell>
          <cell r="EF792">
            <v>0</v>
          </cell>
          <cell r="EG792">
            <v>0</v>
          </cell>
          <cell r="EH792">
            <v>0</v>
          </cell>
          <cell r="EI792">
            <v>0</v>
          </cell>
          <cell r="EJ792">
            <v>0</v>
          </cell>
          <cell r="EK792" t="e">
            <v>#REF!</v>
          </cell>
          <cell r="EL792" t="e">
            <v>#REF!</v>
          </cell>
          <cell r="EM792" t="e">
            <v>#REF!</v>
          </cell>
          <cell r="EO792">
            <v>0</v>
          </cell>
          <cell r="EP792">
            <v>0</v>
          </cell>
          <cell r="EQ792">
            <v>0</v>
          </cell>
          <cell r="FA792">
            <v>0</v>
          </cell>
          <cell r="FB792">
            <v>0</v>
          </cell>
          <cell r="FD792">
            <v>0</v>
          </cell>
          <cell r="FE792">
            <v>1</v>
          </cell>
          <cell r="FF792">
            <v>0</v>
          </cell>
          <cell r="FG792">
            <v>0</v>
          </cell>
          <cell r="FH792">
            <v>0</v>
          </cell>
          <cell r="FI792">
            <v>0</v>
          </cell>
          <cell r="FJ792">
            <v>0</v>
          </cell>
          <cell r="FK792">
            <v>0</v>
          </cell>
          <cell r="FL792">
            <v>0</v>
          </cell>
          <cell r="FO792">
            <v>0</v>
          </cell>
          <cell r="FQ792">
            <v>0</v>
          </cell>
          <cell r="FR792">
            <v>0</v>
          </cell>
          <cell r="FS792">
            <v>0</v>
          </cell>
          <cell r="FT792">
            <v>0</v>
          </cell>
          <cell r="FU792">
            <v>0</v>
          </cell>
          <cell r="FV792">
            <v>0</v>
          </cell>
          <cell r="FW792">
            <v>0</v>
          </cell>
          <cell r="FX792" t="e">
            <v>#REF!</v>
          </cell>
          <cell r="FZ792">
            <v>0</v>
          </cell>
          <cell r="GB792">
            <v>0</v>
          </cell>
          <cell r="GC792">
            <v>0</v>
          </cell>
          <cell r="GD792">
            <v>0</v>
          </cell>
          <cell r="GE792">
            <v>0</v>
          </cell>
          <cell r="GF792">
            <v>0</v>
          </cell>
          <cell r="GG792" t="e">
            <v>#REF!</v>
          </cell>
          <cell r="GH792" t="e">
            <v>#REF!</v>
          </cell>
          <cell r="GI792">
            <v>0</v>
          </cell>
          <cell r="GJ792">
            <v>0</v>
          </cell>
          <cell r="GK792">
            <v>0</v>
          </cell>
          <cell r="GL792">
            <v>0</v>
          </cell>
          <cell r="GM792" t="e">
            <v>#REF!</v>
          </cell>
          <cell r="GN792">
            <v>0</v>
          </cell>
          <cell r="GO792">
            <v>0</v>
          </cell>
          <cell r="GP792">
            <v>0</v>
          </cell>
        </row>
        <row r="793">
          <cell r="Y793" t="str">
            <v>耐震</v>
          </cell>
          <cell r="Z793" t="str">
            <v>一般</v>
          </cell>
          <cell r="AA793" t="str">
            <v>一般</v>
          </cell>
          <cell r="AK793" t="e">
            <v>#REF!</v>
          </cell>
          <cell r="BI793">
            <v>4</v>
          </cell>
          <cell r="BT793">
            <v>0</v>
          </cell>
          <cell r="DZ793">
            <v>0</v>
          </cell>
          <cell r="EA793">
            <v>0</v>
          </cell>
          <cell r="EB793">
            <v>0</v>
          </cell>
          <cell r="EC793">
            <v>0</v>
          </cell>
          <cell r="ED793">
            <v>0</v>
          </cell>
          <cell r="EF793">
            <v>0</v>
          </cell>
          <cell r="EG793">
            <v>0</v>
          </cell>
          <cell r="EH793">
            <v>0</v>
          </cell>
          <cell r="EI793">
            <v>0</v>
          </cell>
          <cell r="EJ793">
            <v>0</v>
          </cell>
          <cell r="EK793" t="e">
            <v>#REF!</v>
          </cell>
          <cell r="EL793" t="e">
            <v>#REF!</v>
          </cell>
          <cell r="EM793" t="e">
            <v>#REF!</v>
          </cell>
          <cell r="EO793">
            <v>0</v>
          </cell>
          <cell r="EP793">
            <v>0</v>
          </cell>
          <cell r="EQ793">
            <v>0</v>
          </cell>
          <cell r="FA793">
            <v>0</v>
          </cell>
          <cell r="FB793">
            <v>0</v>
          </cell>
          <cell r="FD793">
            <v>0</v>
          </cell>
          <cell r="FE793">
            <v>1</v>
          </cell>
          <cell r="FF793">
            <v>0</v>
          </cell>
          <cell r="FG793">
            <v>0</v>
          </cell>
          <cell r="FH793">
            <v>0</v>
          </cell>
          <cell r="FI793">
            <v>0</v>
          </cell>
          <cell r="FJ793">
            <v>0</v>
          </cell>
          <cell r="FK793">
            <v>0</v>
          </cell>
          <cell r="FL793">
            <v>0</v>
          </cell>
          <cell r="FO793">
            <v>0</v>
          </cell>
          <cell r="FQ793">
            <v>0</v>
          </cell>
          <cell r="FR793">
            <v>0</v>
          </cell>
          <cell r="FS793">
            <v>0</v>
          </cell>
          <cell r="FT793">
            <v>1</v>
          </cell>
          <cell r="FU793">
            <v>0</v>
          </cell>
          <cell r="FV793">
            <v>0</v>
          </cell>
          <cell r="FW793">
            <v>0</v>
          </cell>
          <cell r="FX793" t="e">
            <v>#REF!</v>
          </cell>
          <cell r="FZ793">
            <v>0</v>
          </cell>
          <cell r="GB793">
            <v>0</v>
          </cell>
          <cell r="GC793">
            <v>0</v>
          </cell>
          <cell r="GD793">
            <v>0</v>
          </cell>
          <cell r="GE793">
            <v>0</v>
          </cell>
          <cell r="GF793">
            <v>0</v>
          </cell>
          <cell r="GG793" t="e">
            <v>#REF!</v>
          </cell>
          <cell r="GH793" t="e">
            <v>#REF!</v>
          </cell>
          <cell r="GI793">
            <v>0</v>
          </cell>
          <cell r="GJ793">
            <v>0</v>
          </cell>
          <cell r="GK793">
            <v>0</v>
          </cell>
          <cell r="GL793">
            <v>0</v>
          </cell>
          <cell r="GM793" t="e">
            <v>#REF!</v>
          </cell>
          <cell r="GN793">
            <v>0</v>
          </cell>
          <cell r="GO793">
            <v>0</v>
          </cell>
          <cell r="GP793">
            <v>0</v>
          </cell>
        </row>
        <row r="794">
          <cell r="Y794" t="str">
            <v>耐震</v>
          </cell>
          <cell r="Z794" t="str">
            <v>一般</v>
          </cell>
          <cell r="AA794" t="str">
            <v>一般</v>
          </cell>
          <cell r="AK794" t="e">
            <v>#REF!</v>
          </cell>
          <cell r="BI794">
            <v>4</v>
          </cell>
          <cell r="BT794">
            <v>0</v>
          </cell>
          <cell r="DZ794">
            <v>0</v>
          </cell>
          <cell r="EA794">
            <v>0</v>
          </cell>
          <cell r="EB794">
            <v>0</v>
          </cell>
          <cell r="EC794">
            <v>0</v>
          </cell>
          <cell r="ED794">
            <v>0</v>
          </cell>
          <cell r="EF794">
            <v>0</v>
          </cell>
          <cell r="EG794">
            <v>0</v>
          </cell>
          <cell r="EH794">
            <v>0</v>
          </cell>
          <cell r="EI794">
            <v>0</v>
          </cell>
          <cell r="EJ794">
            <v>0</v>
          </cell>
          <cell r="EK794" t="e">
            <v>#REF!</v>
          </cell>
          <cell r="EL794" t="e">
            <v>#REF!</v>
          </cell>
          <cell r="EM794" t="e">
            <v>#REF!</v>
          </cell>
          <cell r="EO794">
            <v>0</v>
          </cell>
          <cell r="EP794">
            <v>0</v>
          </cell>
          <cell r="EQ794">
            <v>0</v>
          </cell>
          <cell r="FA794">
            <v>0</v>
          </cell>
          <cell r="FB794">
            <v>0</v>
          </cell>
          <cell r="FD794">
            <v>0</v>
          </cell>
          <cell r="FE794">
            <v>1</v>
          </cell>
          <cell r="FF794">
            <v>0</v>
          </cell>
          <cell r="FG794">
            <v>0</v>
          </cell>
          <cell r="FH794">
            <v>0</v>
          </cell>
          <cell r="FI794">
            <v>0</v>
          </cell>
          <cell r="FJ794">
            <v>0</v>
          </cell>
          <cell r="FK794">
            <v>0</v>
          </cell>
          <cell r="FL794">
            <v>0</v>
          </cell>
          <cell r="FO794">
            <v>0</v>
          </cell>
          <cell r="FQ794">
            <v>0</v>
          </cell>
          <cell r="FR794">
            <v>0</v>
          </cell>
          <cell r="FS794">
            <v>0</v>
          </cell>
          <cell r="FT794">
            <v>1</v>
          </cell>
          <cell r="FU794">
            <v>0</v>
          </cell>
          <cell r="FV794">
            <v>0</v>
          </cell>
          <cell r="FW794">
            <v>0</v>
          </cell>
          <cell r="FX794" t="e">
            <v>#REF!</v>
          </cell>
          <cell r="FZ794">
            <v>0</v>
          </cell>
          <cell r="GB794">
            <v>0</v>
          </cell>
          <cell r="GC794">
            <v>0</v>
          </cell>
          <cell r="GD794">
            <v>0</v>
          </cell>
          <cell r="GE794">
            <v>0</v>
          </cell>
          <cell r="GF794">
            <v>0</v>
          </cell>
          <cell r="GG794" t="e">
            <v>#REF!</v>
          </cell>
          <cell r="GH794" t="e">
            <v>#REF!</v>
          </cell>
          <cell r="GI794">
            <v>0</v>
          </cell>
          <cell r="GJ794">
            <v>0</v>
          </cell>
          <cell r="GK794">
            <v>0</v>
          </cell>
          <cell r="GL794">
            <v>0</v>
          </cell>
          <cell r="GM794" t="e">
            <v>#REF!</v>
          </cell>
          <cell r="GN794">
            <v>0</v>
          </cell>
          <cell r="GO794">
            <v>0</v>
          </cell>
          <cell r="GP794">
            <v>0</v>
          </cell>
        </row>
        <row r="795">
          <cell r="Y795" t="str">
            <v>耐震</v>
          </cell>
          <cell r="Z795" t="str">
            <v>一般</v>
          </cell>
          <cell r="AA795" t="str">
            <v>一般</v>
          </cell>
          <cell r="AK795" t="e">
            <v>#REF!</v>
          </cell>
          <cell r="BI795">
            <v>4</v>
          </cell>
          <cell r="BT795">
            <v>0</v>
          </cell>
          <cell r="DZ795">
            <v>0</v>
          </cell>
          <cell r="EA795">
            <v>0</v>
          </cell>
          <cell r="EB795">
            <v>0</v>
          </cell>
          <cell r="EC795">
            <v>0</v>
          </cell>
          <cell r="ED795">
            <v>0</v>
          </cell>
          <cell r="EF795">
            <v>0</v>
          </cell>
          <cell r="EG795">
            <v>0</v>
          </cell>
          <cell r="EH795">
            <v>0</v>
          </cell>
          <cell r="EI795">
            <v>0</v>
          </cell>
          <cell r="EJ795">
            <v>0</v>
          </cell>
          <cell r="EK795" t="e">
            <v>#REF!</v>
          </cell>
          <cell r="EL795" t="e">
            <v>#REF!</v>
          </cell>
          <cell r="EM795" t="e">
            <v>#REF!</v>
          </cell>
          <cell r="EO795">
            <v>0</v>
          </cell>
          <cell r="EP795">
            <v>0</v>
          </cell>
          <cell r="EQ795">
            <v>0</v>
          </cell>
          <cell r="FA795">
            <v>0</v>
          </cell>
          <cell r="FB795">
            <v>0</v>
          </cell>
          <cell r="FD795">
            <v>0</v>
          </cell>
          <cell r="FE795">
            <v>0</v>
          </cell>
          <cell r="FF795">
            <v>0</v>
          </cell>
          <cell r="FG795">
            <v>0</v>
          </cell>
          <cell r="FH795">
            <v>0</v>
          </cell>
          <cell r="FI795">
            <v>0</v>
          </cell>
          <cell r="FJ795">
            <v>0</v>
          </cell>
          <cell r="FK795">
            <v>0</v>
          </cell>
          <cell r="FL795">
            <v>0</v>
          </cell>
          <cell r="FO795">
            <v>0</v>
          </cell>
          <cell r="FQ795">
            <v>0</v>
          </cell>
          <cell r="FR795">
            <v>0</v>
          </cell>
          <cell r="FS795">
            <v>0</v>
          </cell>
          <cell r="FT795">
            <v>0</v>
          </cell>
          <cell r="FU795">
            <v>0</v>
          </cell>
          <cell r="FV795">
            <v>0</v>
          </cell>
          <cell r="FW795">
            <v>0</v>
          </cell>
          <cell r="FX795" t="e">
            <v>#REF!</v>
          </cell>
          <cell r="FZ795">
            <v>0</v>
          </cell>
          <cell r="GB795">
            <v>0</v>
          </cell>
          <cell r="GC795">
            <v>0</v>
          </cell>
          <cell r="GD795">
            <v>0</v>
          </cell>
          <cell r="GE795">
            <v>0</v>
          </cell>
          <cell r="GF795">
            <v>0</v>
          </cell>
          <cell r="GG795" t="e">
            <v>#REF!</v>
          </cell>
          <cell r="GH795" t="e">
            <v>#REF!</v>
          </cell>
          <cell r="GI795">
            <v>0</v>
          </cell>
          <cell r="GJ795">
            <v>0</v>
          </cell>
          <cell r="GK795">
            <v>0</v>
          </cell>
          <cell r="GL795">
            <v>0</v>
          </cell>
          <cell r="GM795" t="e">
            <v>#REF!</v>
          </cell>
          <cell r="GN795">
            <v>0</v>
          </cell>
          <cell r="GO795">
            <v>0</v>
          </cell>
          <cell r="GP795">
            <v>0</v>
          </cell>
        </row>
        <row r="796">
          <cell r="Y796" t="str">
            <v>A'</v>
          </cell>
          <cell r="Z796" t="str">
            <v>高規格</v>
          </cell>
          <cell r="AA796" t="str">
            <v>高規格</v>
          </cell>
          <cell r="AK796" t="e">
            <v>#REF!</v>
          </cell>
          <cell r="BI796">
            <v>2</v>
          </cell>
          <cell r="BT796">
            <v>0</v>
          </cell>
          <cell r="DZ796">
            <v>0</v>
          </cell>
          <cell r="EA796">
            <v>0</v>
          </cell>
          <cell r="EB796">
            <v>0</v>
          </cell>
          <cell r="EC796">
            <v>0</v>
          </cell>
          <cell r="ED796">
            <v>1</v>
          </cell>
          <cell r="EF796">
            <v>0</v>
          </cell>
          <cell r="EG796">
            <v>1</v>
          </cell>
          <cell r="EH796">
            <v>0</v>
          </cell>
          <cell r="EI796">
            <v>0</v>
          </cell>
          <cell r="EJ796">
            <v>0</v>
          </cell>
          <cell r="EK796" t="e">
            <v>#REF!</v>
          </cell>
          <cell r="EL796" t="e">
            <v>#REF!</v>
          </cell>
          <cell r="EM796" t="e">
            <v>#REF!</v>
          </cell>
          <cell r="EO796">
            <v>0</v>
          </cell>
          <cell r="EP796">
            <v>1</v>
          </cell>
          <cell r="EQ796">
            <v>0</v>
          </cell>
          <cell r="FA796">
            <v>0</v>
          </cell>
          <cell r="FB796">
            <v>0</v>
          </cell>
          <cell r="FD796">
            <v>0</v>
          </cell>
          <cell r="FE796">
            <v>0</v>
          </cell>
          <cell r="FF796">
            <v>0</v>
          </cell>
          <cell r="FG796">
            <v>0</v>
          </cell>
          <cell r="FH796">
            <v>0</v>
          </cell>
          <cell r="FI796">
            <v>0</v>
          </cell>
          <cell r="FJ796">
            <v>0</v>
          </cell>
          <cell r="FK796">
            <v>0</v>
          </cell>
          <cell r="FL796">
            <v>0</v>
          </cell>
          <cell r="FO796">
            <v>0</v>
          </cell>
          <cell r="FQ796">
            <v>0</v>
          </cell>
          <cell r="FR796">
            <v>0</v>
          </cell>
          <cell r="FS796">
            <v>0</v>
          </cell>
          <cell r="FT796">
            <v>0</v>
          </cell>
          <cell r="FU796">
            <v>0</v>
          </cell>
          <cell r="FV796">
            <v>0</v>
          </cell>
          <cell r="FW796">
            <v>0</v>
          </cell>
          <cell r="FX796" t="e">
            <v>#REF!</v>
          </cell>
          <cell r="FZ796">
            <v>0</v>
          </cell>
          <cell r="GB796">
            <v>0</v>
          </cell>
          <cell r="GC796">
            <v>0</v>
          </cell>
          <cell r="GD796">
            <v>0</v>
          </cell>
          <cell r="GE796">
            <v>0</v>
          </cell>
          <cell r="GF796">
            <v>0</v>
          </cell>
          <cell r="GG796" t="e">
            <v>#REF!</v>
          </cell>
          <cell r="GH796" t="e">
            <v>#REF!</v>
          </cell>
          <cell r="GI796">
            <v>0</v>
          </cell>
          <cell r="GJ796">
            <v>0</v>
          </cell>
          <cell r="GK796">
            <v>0</v>
          </cell>
          <cell r="GL796">
            <v>0</v>
          </cell>
          <cell r="GM796" t="e">
            <v>#REF!</v>
          </cell>
          <cell r="GN796">
            <v>0</v>
          </cell>
          <cell r="GO796">
            <v>0</v>
          </cell>
          <cell r="GP796">
            <v>0</v>
          </cell>
        </row>
        <row r="797">
          <cell r="Y797" t="str">
            <v>直轄高速</v>
          </cell>
          <cell r="Z797" t="str">
            <v>高規格</v>
          </cell>
          <cell r="AA797" t="str">
            <v>高規格</v>
          </cell>
          <cell r="AK797" t="e">
            <v>#REF!</v>
          </cell>
          <cell r="BT797">
            <v>0</v>
          </cell>
          <cell r="DZ797">
            <v>0</v>
          </cell>
          <cell r="EA797">
            <v>0</v>
          </cell>
          <cell r="EB797">
            <v>0</v>
          </cell>
          <cell r="EC797">
            <v>0</v>
          </cell>
          <cell r="ED797">
            <v>1</v>
          </cell>
          <cell r="EF797">
            <v>0</v>
          </cell>
          <cell r="EG797">
            <v>0</v>
          </cell>
          <cell r="EH797">
            <v>0</v>
          </cell>
          <cell r="EI797">
            <v>0</v>
          </cell>
          <cell r="EJ797">
            <v>0</v>
          </cell>
          <cell r="EK797" t="e">
            <v>#REF!</v>
          </cell>
          <cell r="EL797" t="e">
            <v>#REF!</v>
          </cell>
          <cell r="EM797" t="e">
            <v>#REF!</v>
          </cell>
          <cell r="EO797">
            <v>0</v>
          </cell>
          <cell r="EP797">
            <v>0</v>
          </cell>
          <cell r="EQ797">
            <v>0</v>
          </cell>
          <cell r="FA797">
            <v>0</v>
          </cell>
          <cell r="FB797">
            <v>0</v>
          </cell>
          <cell r="FD797">
            <v>0</v>
          </cell>
          <cell r="FE797">
            <v>1</v>
          </cell>
          <cell r="FF797">
            <v>0</v>
          </cell>
          <cell r="FG797">
            <v>0</v>
          </cell>
          <cell r="FH797">
            <v>0</v>
          </cell>
          <cell r="FI797">
            <v>0</v>
          </cell>
          <cell r="FJ797">
            <v>0</v>
          </cell>
          <cell r="FK797">
            <v>0</v>
          </cell>
          <cell r="FL797">
            <v>0</v>
          </cell>
          <cell r="FO797">
            <v>0</v>
          </cell>
          <cell r="FQ797">
            <v>0</v>
          </cell>
          <cell r="FR797">
            <v>0</v>
          </cell>
          <cell r="FS797">
            <v>0</v>
          </cell>
          <cell r="FT797">
            <v>0</v>
          </cell>
          <cell r="FU797">
            <v>0</v>
          </cell>
          <cell r="FV797">
            <v>0</v>
          </cell>
          <cell r="FW797">
            <v>0</v>
          </cell>
          <cell r="FX797" t="e">
            <v>#REF!</v>
          </cell>
          <cell r="FZ797">
            <v>0</v>
          </cell>
          <cell r="GB797">
            <v>0</v>
          </cell>
          <cell r="GC797">
            <v>0</v>
          </cell>
          <cell r="GD797">
            <v>0</v>
          </cell>
          <cell r="GE797">
            <v>0</v>
          </cell>
          <cell r="GF797">
            <v>0</v>
          </cell>
          <cell r="GG797" t="e">
            <v>#REF!</v>
          </cell>
          <cell r="GH797" t="e">
            <v>#REF!</v>
          </cell>
          <cell r="GI797">
            <v>0</v>
          </cell>
          <cell r="GJ797">
            <v>0</v>
          </cell>
          <cell r="GK797">
            <v>0</v>
          </cell>
          <cell r="GL797">
            <v>0</v>
          </cell>
          <cell r="GM797" t="e">
            <v>#REF!</v>
          </cell>
          <cell r="GN797">
            <v>0</v>
          </cell>
          <cell r="GO797">
            <v>0</v>
          </cell>
          <cell r="GP797">
            <v>0</v>
          </cell>
        </row>
        <row r="798">
          <cell r="Y798" t="str">
            <v>直轄高速</v>
          </cell>
          <cell r="Z798" t="str">
            <v>高規格</v>
          </cell>
          <cell r="AA798" t="str">
            <v>高規格</v>
          </cell>
          <cell r="AK798" t="e">
            <v>#REF!</v>
          </cell>
          <cell r="BT798">
            <v>0</v>
          </cell>
          <cell r="DZ798">
            <v>0</v>
          </cell>
          <cell r="EA798">
            <v>0</v>
          </cell>
          <cell r="EB798">
            <v>0</v>
          </cell>
          <cell r="EC798">
            <v>0</v>
          </cell>
          <cell r="ED798">
            <v>1</v>
          </cell>
          <cell r="EF798">
            <v>0</v>
          </cell>
          <cell r="EG798">
            <v>0</v>
          </cell>
          <cell r="EH798">
            <v>0</v>
          </cell>
          <cell r="EI798">
            <v>0</v>
          </cell>
          <cell r="EJ798">
            <v>0</v>
          </cell>
          <cell r="EK798" t="e">
            <v>#REF!</v>
          </cell>
          <cell r="EL798" t="e">
            <v>#REF!</v>
          </cell>
          <cell r="EM798" t="e">
            <v>#REF!</v>
          </cell>
          <cell r="EO798">
            <v>0</v>
          </cell>
          <cell r="EP798">
            <v>0</v>
          </cell>
          <cell r="EQ798">
            <v>0</v>
          </cell>
          <cell r="FA798">
            <v>0</v>
          </cell>
          <cell r="FB798">
            <v>0</v>
          </cell>
          <cell r="FD798">
            <v>0</v>
          </cell>
          <cell r="FE798">
            <v>0</v>
          </cell>
          <cell r="FF798">
            <v>0</v>
          </cell>
          <cell r="FG798">
            <v>0</v>
          </cell>
          <cell r="FH798">
            <v>0</v>
          </cell>
          <cell r="FI798">
            <v>0</v>
          </cell>
          <cell r="FJ798">
            <v>0</v>
          </cell>
          <cell r="FK798">
            <v>0</v>
          </cell>
          <cell r="FL798">
            <v>0</v>
          </cell>
          <cell r="FO798">
            <v>0</v>
          </cell>
          <cell r="FQ798">
            <v>0</v>
          </cell>
          <cell r="FR798">
            <v>0</v>
          </cell>
          <cell r="FS798">
            <v>0</v>
          </cell>
          <cell r="FT798">
            <v>0</v>
          </cell>
          <cell r="FU798">
            <v>0</v>
          </cell>
          <cell r="FV798">
            <v>0</v>
          </cell>
          <cell r="FW798">
            <v>0</v>
          </cell>
          <cell r="FX798" t="e">
            <v>#REF!</v>
          </cell>
          <cell r="FZ798">
            <v>0</v>
          </cell>
          <cell r="GB798">
            <v>0</v>
          </cell>
          <cell r="GC798">
            <v>0</v>
          </cell>
          <cell r="GD798">
            <v>0</v>
          </cell>
          <cell r="GE798">
            <v>0</v>
          </cell>
          <cell r="GF798">
            <v>0</v>
          </cell>
          <cell r="GG798" t="e">
            <v>#REF!</v>
          </cell>
          <cell r="GH798" t="e">
            <v>#REF!</v>
          </cell>
          <cell r="GI798">
            <v>0</v>
          </cell>
          <cell r="GJ798">
            <v>0</v>
          </cell>
          <cell r="GK798">
            <v>0</v>
          </cell>
          <cell r="GL798">
            <v>0</v>
          </cell>
          <cell r="GM798" t="e">
            <v>#REF!</v>
          </cell>
          <cell r="GN798">
            <v>0</v>
          </cell>
          <cell r="GO798">
            <v>0</v>
          </cell>
          <cell r="GP798">
            <v>0</v>
          </cell>
        </row>
        <row r="799">
          <cell r="Y799" t="str">
            <v>B</v>
          </cell>
          <cell r="Z799" t="str">
            <v>高規格</v>
          </cell>
          <cell r="AA799" t="str">
            <v>高規格</v>
          </cell>
          <cell r="AK799" t="e">
            <v>#REF!</v>
          </cell>
          <cell r="BI799">
            <v>1</v>
          </cell>
          <cell r="BT799">
            <v>0.25</v>
          </cell>
          <cell r="DZ799">
            <v>0</v>
          </cell>
          <cell r="EA799">
            <v>0</v>
          </cell>
          <cell r="EB799">
            <v>0</v>
          </cell>
          <cell r="EC799">
            <v>0</v>
          </cell>
          <cell r="ED799">
            <v>1</v>
          </cell>
          <cell r="EF799">
            <v>0</v>
          </cell>
          <cell r="EG799">
            <v>1</v>
          </cell>
          <cell r="EH799">
            <v>0</v>
          </cell>
          <cell r="EI799">
            <v>0</v>
          </cell>
          <cell r="EJ799">
            <v>1</v>
          </cell>
          <cell r="EK799" t="e">
            <v>#REF!</v>
          </cell>
          <cell r="EL799" t="e">
            <v>#REF!</v>
          </cell>
          <cell r="EM799" t="e">
            <v>#REF!</v>
          </cell>
          <cell r="EO799">
            <v>0</v>
          </cell>
          <cell r="EP799">
            <v>1</v>
          </cell>
          <cell r="EQ799">
            <v>0</v>
          </cell>
          <cell r="FA799">
            <v>0</v>
          </cell>
          <cell r="FB799">
            <v>0</v>
          </cell>
          <cell r="FD799">
            <v>0</v>
          </cell>
          <cell r="FE799">
            <v>1</v>
          </cell>
          <cell r="FF799">
            <v>0</v>
          </cell>
          <cell r="FG799">
            <v>0</v>
          </cell>
          <cell r="FH799">
            <v>0</v>
          </cell>
          <cell r="FI799">
            <v>0</v>
          </cell>
          <cell r="FJ799">
            <v>0</v>
          </cell>
          <cell r="FK799">
            <v>0</v>
          </cell>
          <cell r="FL799">
            <v>0</v>
          </cell>
          <cell r="FO799">
            <v>0</v>
          </cell>
          <cell r="FQ799">
            <v>0</v>
          </cell>
          <cell r="FR799">
            <v>0</v>
          </cell>
          <cell r="FS799">
            <v>0</v>
          </cell>
          <cell r="FT799">
            <v>0</v>
          </cell>
          <cell r="FU799">
            <v>0</v>
          </cell>
          <cell r="FV799">
            <v>0</v>
          </cell>
          <cell r="FW799">
            <v>0</v>
          </cell>
          <cell r="FX799" t="e">
            <v>#REF!</v>
          </cell>
          <cell r="FZ799">
            <v>0</v>
          </cell>
          <cell r="GB799">
            <v>0</v>
          </cell>
          <cell r="GC799">
            <v>0</v>
          </cell>
          <cell r="GD799">
            <v>0</v>
          </cell>
          <cell r="GE799">
            <v>0</v>
          </cell>
          <cell r="GF799">
            <v>1</v>
          </cell>
          <cell r="GG799" t="e">
            <v>#REF!</v>
          </cell>
          <cell r="GH799" t="e">
            <v>#REF!</v>
          </cell>
          <cell r="GI799">
            <v>0</v>
          </cell>
          <cell r="GJ799">
            <v>0</v>
          </cell>
          <cell r="GK799">
            <v>0</v>
          </cell>
          <cell r="GL799">
            <v>0</v>
          </cell>
          <cell r="GM799" t="e">
            <v>#REF!</v>
          </cell>
          <cell r="GN799">
            <v>0</v>
          </cell>
          <cell r="GO799">
            <v>0</v>
          </cell>
          <cell r="GP799">
            <v>0</v>
          </cell>
        </row>
        <row r="800">
          <cell r="Y800" t="str">
            <v>B</v>
          </cell>
          <cell r="Z800" t="str">
            <v>高規格</v>
          </cell>
          <cell r="AA800" t="str">
            <v>高規格</v>
          </cell>
          <cell r="AK800" t="e">
            <v>#REF!</v>
          </cell>
          <cell r="BI800">
            <v>2</v>
          </cell>
          <cell r="BT800">
            <v>0</v>
          </cell>
          <cell r="DZ800">
            <v>1</v>
          </cell>
          <cell r="EA800">
            <v>0</v>
          </cell>
          <cell r="EB800">
            <v>1</v>
          </cell>
          <cell r="EC800">
            <v>0</v>
          </cell>
          <cell r="ED800">
            <v>1</v>
          </cell>
          <cell r="EF800">
            <v>0</v>
          </cell>
          <cell r="EG800">
            <v>1</v>
          </cell>
          <cell r="EH800">
            <v>1</v>
          </cell>
          <cell r="EI800">
            <v>1</v>
          </cell>
          <cell r="EJ800">
            <v>1</v>
          </cell>
          <cell r="EK800" t="e">
            <v>#REF!</v>
          </cell>
          <cell r="EL800" t="e">
            <v>#REF!</v>
          </cell>
          <cell r="EM800" t="e">
            <v>#REF!</v>
          </cell>
          <cell r="EO800">
            <v>0</v>
          </cell>
          <cell r="EP800">
            <v>0</v>
          </cell>
          <cell r="EQ800">
            <v>0</v>
          </cell>
          <cell r="FA800">
            <v>1</v>
          </cell>
          <cell r="FB800">
            <v>0</v>
          </cell>
          <cell r="FD800">
            <v>0</v>
          </cell>
          <cell r="FE800">
            <v>0</v>
          </cell>
          <cell r="FF800">
            <v>0</v>
          </cell>
          <cell r="FG800">
            <v>0</v>
          </cell>
          <cell r="FH800">
            <v>0</v>
          </cell>
          <cell r="FI800">
            <v>0</v>
          </cell>
          <cell r="FJ800">
            <v>0</v>
          </cell>
          <cell r="FK800">
            <v>0</v>
          </cell>
          <cell r="FL800">
            <v>0</v>
          </cell>
          <cell r="FO800">
            <v>0</v>
          </cell>
          <cell r="FQ800">
            <v>0</v>
          </cell>
          <cell r="FR800">
            <v>0</v>
          </cell>
          <cell r="FS800">
            <v>0</v>
          </cell>
          <cell r="FT800">
            <v>0</v>
          </cell>
          <cell r="FU800">
            <v>0</v>
          </cell>
          <cell r="FV800">
            <v>0</v>
          </cell>
          <cell r="FW800">
            <v>0</v>
          </cell>
          <cell r="FX800" t="e">
            <v>#REF!</v>
          </cell>
          <cell r="FZ800">
            <v>0</v>
          </cell>
          <cell r="GB800">
            <v>1</v>
          </cell>
          <cell r="GC800">
            <v>0</v>
          </cell>
          <cell r="GD800">
            <v>0</v>
          </cell>
          <cell r="GE800">
            <v>0</v>
          </cell>
          <cell r="GF800">
            <v>0</v>
          </cell>
          <cell r="GG800" t="e">
            <v>#REF!</v>
          </cell>
          <cell r="GH800" t="e">
            <v>#REF!</v>
          </cell>
          <cell r="GI800">
            <v>0</v>
          </cell>
          <cell r="GJ800">
            <v>0</v>
          </cell>
          <cell r="GK800">
            <v>0</v>
          </cell>
          <cell r="GL800">
            <v>0</v>
          </cell>
          <cell r="GM800" t="e">
            <v>#REF!</v>
          </cell>
          <cell r="GN800">
            <v>0</v>
          </cell>
          <cell r="GO800">
            <v>0</v>
          </cell>
          <cell r="GP800">
            <v>0</v>
          </cell>
        </row>
        <row r="801">
          <cell r="Y801" t="str">
            <v>地一</v>
          </cell>
          <cell r="Z801" t="str">
            <v>地高</v>
          </cell>
          <cell r="AA801" t="str">
            <v>地高</v>
          </cell>
          <cell r="AK801" t="e">
            <v>#REF!</v>
          </cell>
          <cell r="BI801">
            <v>2</v>
          </cell>
          <cell r="BT801">
            <v>0.18</v>
          </cell>
          <cell r="DZ801">
            <v>1</v>
          </cell>
          <cell r="EA801">
            <v>0</v>
          </cell>
          <cell r="EB801">
            <v>1</v>
          </cell>
          <cell r="EC801">
            <v>0</v>
          </cell>
          <cell r="ED801">
            <v>0</v>
          </cell>
          <cell r="EF801">
            <v>0</v>
          </cell>
          <cell r="EG801">
            <v>1</v>
          </cell>
          <cell r="EH801">
            <v>1</v>
          </cell>
          <cell r="EI801">
            <v>1</v>
          </cell>
          <cell r="EJ801">
            <v>1</v>
          </cell>
          <cell r="EK801" t="e">
            <v>#REF!</v>
          </cell>
          <cell r="EL801" t="e">
            <v>#REF!</v>
          </cell>
          <cell r="EM801" t="e">
            <v>#REF!</v>
          </cell>
          <cell r="EO801">
            <v>0</v>
          </cell>
          <cell r="EP801">
            <v>0</v>
          </cell>
          <cell r="EQ801">
            <v>0</v>
          </cell>
          <cell r="FA801">
            <v>1</v>
          </cell>
          <cell r="FB801">
            <v>0</v>
          </cell>
          <cell r="FD801">
            <v>0</v>
          </cell>
          <cell r="FE801">
            <v>0</v>
          </cell>
          <cell r="FF801">
            <v>0</v>
          </cell>
          <cell r="FG801">
            <v>0</v>
          </cell>
          <cell r="FH801">
            <v>0</v>
          </cell>
          <cell r="FI801">
            <v>0</v>
          </cell>
          <cell r="FJ801">
            <v>0</v>
          </cell>
          <cell r="FK801">
            <v>0</v>
          </cell>
          <cell r="FL801">
            <v>0</v>
          </cell>
          <cell r="FO801">
            <v>0</v>
          </cell>
          <cell r="FQ801">
            <v>0</v>
          </cell>
          <cell r="FR801">
            <v>0</v>
          </cell>
          <cell r="FS801">
            <v>0</v>
          </cell>
          <cell r="FT801">
            <v>0</v>
          </cell>
          <cell r="FU801">
            <v>0</v>
          </cell>
          <cell r="FV801">
            <v>0</v>
          </cell>
          <cell r="FW801">
            <v>0</v>
          </cell>
          <cell r="FX801" t="e">
            <v>#REF!</v>
          </cell>
          <cell r="FZ801">
            <v>0</v>
          </cell>
          <cell r="GB801">
            <v>0</v>
          </cell>
          <cell r="GC801">
            <v>0</v>
          </cell>
          <cell r="GD801">
            <v>0</v>
          </cell>
          <cell r="GE801">
            <v>0</v>
          </cell>
          <cell r="GF801">
            <v>1</v>
          </cell>
          <cell r="GG801" t="e">
            <v>#REF!</v>
          </cell>
          <cell r="GH801" t="e">
            <v>#REF!</v>
          </cell>
          <cell r="GI801">
            <v>0</v>
          </cell>
          <cell r="GJ801">
            <v>0</v>
          </cell>
          <cell r="GK801">
            <v>0</v>
          </cell>
          <cell r="GL801">
            <v>0</v>
          </cell>
          <cell r="GM801" t="e">
            <v>#REF!</v>
          </cell>
          <cell r="GN801">
            <v>0</v>
          </cell>
          <cell r="GO801">
            <v>0</v>
          </cell>
          <cell r="GP801">
            <v>0</v>
          </cell>
        </row>
        <row r="802">
          <cell r="Y802" t="str">
            <v>地一</v>
          </cell>
          <cell r="Z802" t="str">
            <v>地高</v>
          </cell>
          <cell r="AA802" t="str">
            <v>地高</v>
          </cell>
          <cell r="AK802" t="e">
            <v>#REF!</v>
          </cell>
          <cell r="BI802">
            <v>2</v>
          </cell>
          <cell r="BT802">
            <v>0.17</v>
          </cell>
          <cell r="DZ802">
            <v>1</v>
          </cell>
          <cell r="EA802">
            <v>0</v>
          </cell>
          <cell r="EB802">
            <v>1</v>
          </cell>
          <cell r="EC802">
            <v>0</v>
          </cell>
          <cell r="ED802">
            <v>0</v>
          </cell>
          <cell r="EF802">
            <v>0</v>
          </cell>
          <cell r="EG802">
            <v>1</v>
          </cell>
          <cell r="EH802">
            <v>0</v>
          </cell>
          <cell r="EI802">
            <v>1</v>
          </cell>
          <cell r="EJ802">
            <v>1</v>
          </cell>
          <cell r="EK802" t="e">
            <v>#REF!</v>
          </cell>
          <cell r="EL802" t="e">
            <v>#REF!</v>
          </cell>
          <cell r="EM802" t="e">
            <v>#REF!</v>
          </cell>
          <cell r="EO802">
            <v>0</v>
          </cell>
          <cell r="EP802">
            <v>0</v>
          </cell>
          <cell r="EQ802">
            <v>0</v>
          </cell>
          <cell r="FA802">
            <v>1</v>
          </cell>
          <cell r="FB802">
            <v>0</v>
          </cell>
          <cell r="FD802">
            <v>0</v>
          </cell>
          <cell r="FE802">
            <v>0</v>
          </cell>
          <cell r="FF802">
            <v>0</v>
          </cell>
          <cell r="FG802">
            <v>0</v>
          </cell>
          <cell r="FH802">
            <v>0</v>
          </cell>
          <cell r="FI802">
            <v>0</v>
          </cell>
          <cell r="FJ802">
            <v>0</v>
          </cell>
          <cell r="FK802">
            <v>0</v>
          </cell>
          <cell r="FL802">
            <v>0</v>
          </cell>
          <cell r="FO802">
            <v>0</v>
          </cell>
          <cell r="FQ802">
            <v>0</v>
          </cell>
          <cell r="FR802">
            <v>0</v>
          </cell>
          <cell r="FS802">
            <v>0</v>
          </cell>
          <cell r="FT802">
            <v>0</v>
          </cell>
          <cell r="FU802">
            <v>0</v>
          </cell>
          <cell r="FV802">
            <v>0</v>
          </cell>
          <cell r="FW802">
            <v>0</v>
          </cell>
          <cell r="FX802" t="e">
            <v>#REF!</v>
          </cell>
          <cell r="FZ802">
            <v>0</v>
          </cell>
          <cell r="GB802">
            <v>0</v>
          </cell>
          <cell r="GC802">
            <v>0</v>
          </cell>
          <cell r="GD802">
            <v>1</v>
          </cell>
          <cell r="GE802">
            <v>0</v>
          </cell>
          <cell r="GF802">
            <v>1</v>
          </cell>
          <cell r="GG802" t="e">
            <v>#REF!</v>
          </cell>
          <cell r="GH802" t="e">
            <v>#REF!</v>
          </cell>
          <cell r="GI802">
            <v>0</v>
          </cell>
          <cell r="GJ802">
            <v>0</v>
          </cell>
          <cell r="GK802">
            <v>0</v>
          </cell>
          <cell r="GL802">
            <v>0</v>
          </cell>
          <cell r="GM802" t="e">
            <v>#REF!</v>
          </cell>
          <cell r="GN802">
            <v>0</v>
          </cell>
          <cell r="GO802">
            <v>0</v>
          </cell>
          <cell r="GP802">
            <v>0</v>
          </cell>
        </row>
        <row r="803">
          <cell r="Y803" t="str">
            <v>B</v>
          </cell>
          <cell r="Z803" t="str">
            <v>高規格</v>
          </cell>
          <cell r="AA803" t="str">
            <v>一般</v>
          </cell>
          <cell r="AK803" t="e">
            <v>#REF!</v>
          </cell>
          <cell r="BI803">
            <v>1</v>
          </cell>
          <cell r="BT803">
            <v>0.24</v>
          </cell>
          <cell r="DZ803">
            <v>0</v>
          </cell>
          <cell r="EA803">
            <v>0</v>
          </cell>
          <cell r="EB803">
            <v>0</v>
          </cell>
          <cell r="EC803">
            <v>0</v>
          </cell>
          <cell r="ED803">
            <v>0</v>
          </cell>
          <cell r="EF803">
            <v>0</v>
          </cell>
          <cell r="EG803">
            <v>0</v>
          </cell>
          <cell r="EH803">
            <v>0</v>
          </cell>
          <cell r="EI803">
            <v>0</v>
          </cell>
          <cell r="EJ803">
            <v>0</v>
          </cell>
          <cell r="EK803" t="e">
            <v>#REF!</v>
          </cell>
          <cell r="EL803" t="e">
            <v>#REF!</v>
          </cell>
          <cell r="EM803" t="e">
            <v>#REF!</v>
          </cell>
          <cell r="EO803">
            <v>0</v>
          </cell>
          <cell r="EP803">
            <v>1</v>
          </cell>
          <cell r="EQ803">
            <v>0</v>
          </cell>
          <cell r="FA803">
            <v>0</v>
          </cell>
          <cell r="FB803">
            <v>0</v>
          </cell>
          <cell r="FD803">
            <v>0</v>
          </cell>
          <cell r="FE803">
            <v>1</v>
          </cell>
          <cell r="FF803">
            <v>0</v>
          </cell>
          <cell r="FG803">
            <v>0</v>
          </cell>
          <cell r="FH803">
            <v>0</v>
          </cell>
          <cell r="FI803">
            <v>0</v>
          </cell>
          <cell r="FJ803">
            <v>0</v>
          </cell>
          <cell r="FK803">
            <v>0</v>
          </cell>
          <cell r="FL803">
            <v>0</v>
          </cell>
          <cell r="FO803">
            <v>0</v>
          </cell>
          <cell r="FQ803">
            <v>0</v>
          </cell>
          <cell r="FR803">
            <v>0</v>
          </cell>
          <cell r="FS803">
            <v>0</v>
          </cell>
          <cell r="FT803">
            <v>0</v>
          </cell>
          <cell r="FU803">
            <v>0</v>
          </cell>
          <cell r="FV803">
            <v>0</v>
          </cell>
          <cell r="FW803">
            <v>0</v>
          </cell>
          <cell r="FX803" t="e">
            <v>#REF!</v>
          </cell>
          <cell r="FZ803">
            <v>0</v>
          </cell>
          <cell r="GB803">
            <v>1</v>
          </cell>
          <cell r="GC803">
            <v>0</v>
          </cell>
          <cell r="GD803">
            <v>0</v>
          </cell>
          <cell r="GE803">
            <v>0</v>
          </cell>
          <cell r="GF803">
            <v>1</v>
          </cell>
          <cell r="GG803" t="e">
            <v>#REF!</v>
          </cell>
          <cell r="GH803" t="e">
            <v>#REF!</v>
          </cell>
          <cell r="GI803">
            <v>0</v>
          </cell>
          <cell r="GJ803">
            <v>0</v>
          </cell>
          <cell r="GK803">
            <v>0</v>
          </cell>
          <cell r="GL803">
            <v>0</v>
          </cell>
          <cell r="GM803" t="e">
            <v>#REF!</v>
          </cell>
          <cell r="GN803">
            <v>0</v>
          </cell>
          <cell r="GO803">
            <v>0</v>
          </cell>
          <cell r="GP803">
            <v>0</v>
          </cell>
        </row>
        <row r="804">
          <cell r="Y804" t="str">
            <v>B</v>
          </cell>
          <cell r="Z804" t="str">
            <v>高規格</v>
          </cell>
          <cell r="AA804" t="str">
            <v>一般</v>
          </cell>
          <cell r="AK804" t="e">
            <v>#REF!</v>
          </cell>
          <cell r="BI804">
            <v>1</v>
          </cell>
          <cell r="BT804">
            <v>0.13</v>
          </cell>
          <cell r="DZ804">
            <v>1</v>
          </cell>
          <cell r="EA804">
            <v>0</v>
          </cell>
          <cell r="EB804">
            <v>1</v>
          </cell>
          <cell r="EC804">
            <v>0</v>
          </cell>
          <cell r="ED804">
            <v>0</v>
          </cell>
          <cell r="EF804">
            <v>0</v>
          </cell>
          <cell r="EG804">
            <v>1</v>
          </cell>
          <cell r="EH804">
            <v>0</v>
          </cell>
          <cell r="EI804">
            <v>0</v>
          </cell>
          <cell r="EJ804">
            <v>1</v>
          </cell>
          <cell r="EK804" t="e">
            <v>#REF!</v>
          </cell>
          <cell r="EL804" t="e">
            <v>#REF!</v>
          </cell>
          <cell r="EM804" t="e">
            <v>#REF!</v>
          </cell>
          <cell r="EO804">
            <v>0</v>
          </cell>
          <cell r="EP804">
            <v>1</v>
          </cell>
          <cell r="EQ804">
            <v>0</v>
          </cell>
          <cell r="FA804">
            <v>1</v>
          </cell>
          <cell r="FB804">
            <v>0</v>
          </cell>
          <cell r="FD804">
            <v>0</v>
          </cell>
          <cell r="FE804">
            <v>0</v>
          </cell>
          <cell r="FF804">
            <v>0</v>
          </cell>
          <cell r="FG804">
            <v>0</v>
          </cell>
          <cell r="FH804">
            <v>0</v>
          </cell>
          <cell r="FI804">
            <v>0</v>
          </cell>
          <cell r="FJ804">
            <v>0</v>
          </cell>
          <cell r="FK804">
            <v>0</v>
          </cell>
          <cell r="FL804">
            <v>0</v>
          </cell>
          <cell r="FO804">
            <v>0</v>
          </cell>
          <cell r="FQ804">
            <v>0</v>
          </cell>
          <cell r="FR804">
            <v>0</v>
          </cell>
          <cell r="FS804">
            <v>0</v>
          </cell>
          <cell r="FT804">
            <v>0</v>
          </cell>
          <cell r="FU804">
            <v>0</v>
          </cell>
          <cell r="FV804">
            <v>0</v>
          </cell>
          <cell r="FW804">
            <v>0</v>
          </cell>
          <cell r="FX804" t="e">
            <v>#REF!</v>
          </cell>
          <cell r="FZ804">
            <v>0</v>
          </cell>
          <cell r="GB804">
            <v>1</v>
          </cell>
          <cell r="GC804">
            <v>0</v>
          </cell>
          <cell r="GD804">
            <v>0</v>
          </cell>
          <cell r="GE804">
            <v>0</v>
          </cell>
          <cell r="GF804">
            <v>1</v>
          </cell>
          <cell r="GG804" t="e">
            <v>#REF!</v>
          </cell>
          <cell r="GH804" t="e">
            <v>#REF!</v>
          </cell>
          <cell r="GI804">
            <v>0</v>
          </cell>
          <cell r="GJ804">
            <v>0</v>
          </cell>
          <cell r="GK804">
            <v>0</v>
          </cell>
          <cell r="GL804">
            <v>0</v>
          </cell>
          <cell r="GM804" t="e">
            <v>#REF!</v>
          </cell>
          <cell r="GN804">
            <v>0</v>
          </cell>
          <cell r="GO804">
            <v>0</v>
          </cell>
          <cell r="GP804">
            <v>0</v>
          </cell>
        </row>
        <row r="805">
          <cell r="Y805" t="str">
            <v>地一</v>
          </cell>
          <cell r="Z805" t="str">
            <v>地高</v>
          </cell>
          <cell r="AA805" t="str">
            <v>地高</v>
          </cell>
          <cell r="AK805" t="e">
            <v>#REF!</v>
          </cell>
          <cell r="BI805">
            <v>2</v>
          </cell>
          <cell r="BT805">
            <v>0</v>
          </cell>
          <cell r="DZ805">
            <v>0</v>
          </cell>
          <cell r="EA805">
            <v>0</v>
          </cell>
          <cell r="EB805">
            <v>0</v>
          </cell>
          <cell r="EC805">
            <v>0</v>
          </cell>
          <cell r="ED805">
            <v>0</v>
          </cell>
          <cell r="EF805">
            <v>0</v>
          </cell>
          <cell r="EG805">
            <v>0</v>
          </cell>
          <cell r="EH805">
            <v>0</v>
          </cell>
          <cell r="EI805">
            <v>0</v>
          </cell>
          <cell r="EJ805">
            <v>0</v>
          </cell>
          <cell r="EK805" t="e">
            <v>#REF!</v>
          </cell>
          <cell r="EL805" t="e">
            <v>#REF!</v>
          </cell>
          <cell r="EM805" t="e">
            <v>#REF!</v>
          </cell>
          <cell r="EO805">
            <v>0</v>
          </cell>
          <cell r="EP805">
            <v>1</v>
          </cell>
          <cell r="EQ805">
            <v>0</v>
          </cell>
          <cell r="FA805">
            <v>0</v>
          </cell>
          <cell r="FB805">
            <v>0</v>
          </cell>
          <cell r="FD805">
            <v>0</v>
          </cell>
          <cell r="FE805">
            <v>0</v>
          </cell>
          <cell r="FF805">
            <v>1</v>
          </cell>
          <cell r="FG805">
            <v>0</v>
          </cell>
          <cell r="FH805">
            <v>0</v>
          </cell>
          <cell r="FI805">
            <v>0</v>
          </cell>
          <cell r="FJ805">
            <v>0</v>
          </cell>
          <cell r="FK805">
            <v>0</v>
          </cell>
          <cell r="FL805">
            <v>0</v>
          </cell>
          <cell r="FO805">
            <v>0</v>
          </cell>
          <cell r="FQ805">
            <v>1</v>
          </cell>
          <cell r="FR805">
            <v>1</v>
          </cell>
          <cell r="FS805">
            <v>0</v>
          </cell>
          <cell r="FT805">
            <v>0</v>
          </cell>
          <cell r="FU805">
            <v>0</v>
          </cell>
          <cell r="FV805">
            <v>1</v>
          </cell>
          <cell r="FW805">
            <v>0</v>
          </cell>
          <cell r="FX805" t="e">
            <v>#REF!</v>
          </cell>
          <cell r="FZ805">
            <v>0</v>
          </cell>
          <cell r="GB805">
            <v>0</v>
          </cell>
          <cell r="GC805">
            <v>0</v>
          </cell>
          <cell r="GD805">
            <v>0</v>
          </cell>
          <cell r="GE805">
            <v>0</v>
          </cell>
          <cell r="GF805">
            <v>1</v>
          </cell>
          <cell r="GG805" t="e">
            <v>#REF!</v>
          </cell>
          <cell r="GH805" t="e">
            <v>#REF!</v>
          </cell>
          <cell r="GI805">
            <v>0</v>
          </cell>
          <cell r="GJ805">
            <v>0</v>
          </cell>
          <cell r="GK805">
            <v>0</v>
          </cell>
          <cell r="GL805">
            <v>0</v>
          </cell>
          <cell r="GM805" t="e">
            <v>#REF!</v>
          </cell>
          <cell r="GN805">
            <v>0</v>
          </cell>
          <cell r="GO805">
            <v>0</v>
          </cell>
          <cell r="GP805">
            <v>0</v>
          </cell>
        </row>
        <row r="806">
          <cell r="Y806" t="str">
            <v>地二</v>
          </cell>
          <cell r="Z806" t="str">
            <v>地高</v>
          </cell>
          <cell r="AA806" t="str">
            <v>地高</v>
          </cell>
          <cell r="AK806" t="e">
            <v>#REF!</v>
          </cell>
          <cell r="BI806">
            <v>2</v>
          </cell>
          <cell r="BT806">
            <v>0</v>
          </cell>
          <cell r="DZ806">
            <v>1</v>
          </cell>
          <cell r="EA806">
            <v>0</v>
          </cell>
          <cell r="EB806">
            <v>1</v>
          </cell>
          <cell r="EC806">
            <v>0</v>
          </cell>
          <cell r="ED806">
            <v>0</v>
          </cell>
          <cell r="EF806">
            <v>0</v>
          </cell>
          <cell r="EG806">
            <v>1</v>
          </cell>
          <cell r="EH806">
            <v>0</v>
          </cell>
          <cell r="EI806">
            <v>1</v>
          </cell>
          <cell r="EJ806">
            <v>1</v>
          </cell>
          <cell r="EK806" t="e">
            <v>#REF!</v>
          </cell>
          <cell r="EL806" t="e">
            <v>#REF!</v>
          </cell>
          <cell r="EM806" t="e">
            <v>#REF!</v>
          </cell>
          <cell r="EO806">
            <v>0</v>
          </cell>
          <cell r="EP806">
            <v>0</v>
          </cell>
          <cell r="EQ806">
            <v>0</v>
          </cell>
          <cell r="FA806">
            <v>1</v>
          </cell>
          <cell r="FB806">
            <v>0</v>
          </cell>
          <cell r="FD806">
            <v>0</v>
          </cell>
          <cell r="FE806">
            <v>0</v>
          </cell>
          <cell r="FF806">
            <v>0</v>
          </cell>
          <cell r="FG806">
            <v>0</v>
          </cell>
          <cell r="FH806">
            <v>2</v>
          </cell>
          <cell r="FI806">
            <v>0</v>
          </cell>
          <cell r="FJ806">
            <v>0</v>
          </cell>
          <cell r="FK806">
            <v>0</v>
          </cell>
          <cell r="FL806">
            <v>0</v>
          </cell>
          <cell r="FO806">
            <v>0</v>
          </cell>
          <cell r="FQ806">
            <v>0</v>
          </cell>
          <cell r="FR806">
            <v>0</v>
          </cell>
          <cell r="FS806">
            <v>0</v>
          </cell>
          <cell r="FT806">
            <v>0</v>
          </cell>
          <cell r="FU806">
            <v>0</v>
          </cell>
          <cell r="FV806">
            <v>0</v>
          </cell>
          <cell r="FW806">
            <v>0</v>
          </cell>
          <cell r="FX806" t="e">
            <v>#REF!</v>
          </cell>
          <cell r="FZ806">
            <v>0</v>
          </cell>
          <cell r="GB806">
            <v>1</v>
          </cell>
          <cell r="GC806">
            <v>0</v>
          </cell>
          <cell r="GD806">
            <v>0</v>
          </cell>
          <cell r="GE806">
            <v>0</v>
          </cell>
          <cell r="GF806">
            <v>0</v>
          </cell>
          <cell r="GG806" t="e">
            <v>#REF!</v>
          </cell>
          <cell r="GH806" t="e">
            <v>#REF!</v>
          </cell>
          <cell r="GI806">
            <v>0</v>
          </cell>
          <cell r="GJ806">
            <v>0</v>
          </cell>
          <cell r="GK806">
            <v>0</v>
          </cell>
          <cell r="GL806">
            <v>0</v>
          </cell>
          <cell r="GM806" t="e">
            <v>#REF!</v>
          </cell>
          <cell r="GN806">
            <v>0</v>
          </cell>
          <cell r="GO806">
            <v>0</v>
          </cell>
          <cell r="GP806">
            <v>0</v>
          </cell>
        </row>
        <row r="807">
          <cell r="Y807" t="str">
            <v>地二</v>
          </cell>
          <cell r="Z807" t="str">
            <v>地高</v>
          </cell>
          <cell r="AA807" t="str">
            <v>地高</v>
          </cell>
          <cell r="AK807" t="e">
            <v>#REF!</v>
          </cell>
          <cell r="BI807">
            <v>2</v>
          </cell>
          <cell r="BT807">
            <v>0</v>
          </cell>
          <cell r="DZ807">
            <v>1</v>
          </cell>
          <cell r="EA807">
            <v>0</v>
          </cell>
          <cell r="EB807">
            <v>1</v>
          </cell>
          <cell r="EC807">
            <v>0</v>
          </cell>
          <cell r="ED807">
            <v>0</v>
          </cell>
          <cell r="EF807">
            <v>0</v>
          </cell>
          <cell r="EG807">
            <v>1</v>
          </cell>
          <cell r="EH807">
            <v>0</v>
          </cell>
          <cell r="EI807">
            <v>0</v>
          </cell>
          <cell r="EJ807">
            <v>0</v>
          </cell>
          <cell r="EK807" t="e">
            <v>#REF!</v>
          </cell>
          <cell r="EL807" t="e">
            <v>#REF!</v>
          </cell>
          <cell r="EM807" t="e">
            <v>#REF!</v>
          </cell>
          <cell r="EO807">
            <v>0</v>
          </cell>
          <cell r="EP807">
            <v>1</v>
          </cell>
          <cell r="EQ807">
            <v>0</v>
          </cell>
          <cell r="FA807">
            <v>1</v>
          </cell>
          <cell r="FB807">
            <v>0</v>
          </cell>
          <cell r="FD807">
            <v>0</v>
          </cell>
          <cell r="FE807">
            <v>0</v>
          </cell>
          <cell r="FF807">
            <v>0</v>
          </cell>
          <cell r="FG807">
            <v>0</v>
          </cell>
          <cell r="FH807">
            <v>2</v>
          </cell>
          <cell r="FI807">
            <v>0</v>
          </cell>
          <cell r="FJ807">
            <v>0</v>
          </cell>
          <cell r="FK807">
            <v>0</v>
          </cell>
          <cell r="FL807">
            <v>0</v>
          </cell>
          <cell r="FO807">
            <v>0</v>
          </cell>
          <cell r="FQ807">
            <v>0</v>
          </cell>
          <cell r="FR807">
            <v>0</v>
          </cell>
          <cell r="FS807">
            <v>0</v>
          </cell>
          <cell r="FT807">
            <v>0</v>
          </cell>
          <cell r="FU807">
            <v>0</v>
          </cell>
          <cell r="FV807">
            <v>0</v>
          </cell>
          <cell r="FW807">
            <v>1</v>
          </cell>
          <cell r="FX807" t="e">
            <v>#REF!</v>
          </cell>
          <cell r="FZ807">
            <v>0</v>
          </cell>
          <cell r="GB807">
            <v>1</v>
          </cell>
          <cell r="GC807">
            <v>0</v>
          </cell>
          <cell r="GD807">
            <v>0</v>
          </cell>
          <cell r="GE807">
            <v>0</v>
          </cell>
          <cell r="GF807">
            <v>0</v>
          </cell>
          <cell r="GG807" t="e">
            <v>#REF!</v>
          </cell>
          <cell r="GH807" t="e">
            <v>#REF!</v>
          </cell>
          <cell r="GI807">
            <v>0</v>
          </cell>
          <cell r="GJ807">
            <v>0</v>
          </cell>
          <cell r="GK807">
            <v>0</v>
          </cell>
          <cell r="GL807">
            <v>0</v>
          </cell>
          <cell r="GM807" t="e">
            <v>#REF!</v>
          </cell>
          <cell r="GN807">
            <v>0</v>
          </cell>
          <cell r="GO807">
            <v>0</v>
          </cell>
          <cell r="GP807">
            <v>0</v>
          </cell>
        </row>
        <row r="808">
          <cell r="Y808" t="str">
            <v>地二</v>
          </cell>
          <cell r="Z808" t="str">
            <v>地高</v>
          </cell>
          <cell r="AA808" t="str">
            <v>地高</v>
          </cell>
          <cell r="AK808" t="e">
            <v>#REF!</v>
          </cell>
          <cell r="BI808">
            <v>2</v>
          </cell>
          <cell r="BT808">
            <v>0.14000000000000001</v>
          </cell>
          <cell r="DZ808">
            <v>1</v>
          </cell>
          <cell r="EA808">
            <v>1</v>
          </cell>
          <cell r="EB808">
            <v>1</v>
          </cell>
          <cell r="EC808">
            <v>0</v>
          </cell>
          <cell r="ED808">
            <v>0</v>
          </cell>
          <cell r="EF808">
            <v>0</v>
          </cell>
          <cell r="EG808">
            <v>1</v>
          </cell>
          <cell r="EH808">
            <v>0</v>
          </cell>
          <cell r="EI808">
            <v>1</v>
          </cell>
          <cell r="EJ808">
            <v>0</v>
          </cell>
          <cell r="EK808" t="e">
            <v>#REF!</v>
          </cell>
          <cell r="EL808" t="e">
            <v>#REF!</v>
          </cell>
          <cell r="EM808" t="e">
            <v>#REF!</v>
          </cell>
          <cell r="EO808">
            <v>0</v>
          </cell>
          <cell r="EP808">
            <v>0</v>
          </cell>
          <cell r="EQ808">
            <v>0</v>
          </cell>
          <cell r="FA808">
            <v>1</v>
          </cell>
          <cell r="FB808">
            <v>0</v>
          </cell>
          <cell r="FD808">
            <v>0</v>
          </cell>
          <cell r="FE808">
            <v>0</v>
          </cell>
          <cell r="FF808">
            <v>0</v>
          </cell>
          <cell r="FG808">
            <v>0</v>
          </cell>
          <cell r="FH808">
            <v>2</v>
          </cell>
          <cell r="FI808">
            <v>0</v>
          </cell>
          <cell r="FJ808">
            <v>0</v>
          </cell>
          <cell r="FK808">
            <v>0</v>
          </cell>
          <cell r="FL808">
            <v>0</v>
          </cell>
          <cell r="FO808">
            <v>0</v>
          </cell>
          <cell r="FQ808">
            <v>0</v>
          </cell>
          <cell r="FR808">
            <v>0</v>
          </cell>
          <cell r="FS808">
            <v>0</v>
          </cell>
          <cell r="FT808">
            <v>0</v>
          </cell>
          <cell r="FU808">
            <v>0</v>
          </cell>
          <cell r="FV808">
            <v>0</v>
          </cell>
          <cell r="FW808">
            <v>1</v>
          </cell>
          <cell r="FX808" t="e">
            <v>#REF!</v>
          </cell>
          <cell r="FZ808">
            <v>0</v>
          </cell>
          <cell r="GB808">
            <v>1</v>
          </cell>
          <cell r="GC808">
            <v>0</v>
          </cell>
          <cell r="GD808">
            <v>0</v>
          </cell>
          <cell r="GE808">
            <v>0</v>
          </cell>
          <cell r="GF808">
            <v>1</v>
          </cell>
          <cell r="GG808" t="e">
            <v>#REF!</v>
          </cell>
          <cell r="GH808" t="e">
            <v>#REF!</v>
          </cell>
          <cell r="GI808">
            <v>0</v>
          </cell>
          <cell r="GJ808">
            <v>0</v>
          </cell>
          <cell r="GK808">
            <v>0</v>
          </cell>
          <cell r="GL808">
            <v>0</v>
          </cell>
          <cell r="GM808" t="e">
            <v>#REF!</v>
          </cell>
          <cell r="GN808">
            <v>0</v>
          </cell>
          <cell r="GO808">
            <v>0</v>
          </cell>
          <cell r="GP808">
            <v>0</v>
          </cell>
        </row>
        <row r="809">
          <cell r="Y809" t="str">
            <v>地二</v>
          </cell>
          <cell r="Z809" t="str">
            <v>地高</v>
          </cell>
          <cell r="AA809" t="str">
            <v>地高</v>
          </cell>
          <cell r="AK809" t="e">
            <v>#REF!</v>
          </cell>
          <cell r="BI809">
            <v>2</v>
          </cell>
          <cell r="BT809">
            <v>0</v>
          </cell>
          <cell r="DZ809">
            <v>1</v>
          </cell>
          <cell r="EA809">
            <v>0</v>
          </cell>
          <cell r="EB809">
            <v>1</v>
          </cell>
          <cell r="EC809">
            <v>1</v>
          </cell>
          <cell r="ED809">
            <v>1</v>
          </cell>
          <cell r="EF809">
            <v>0</v>
          </cell>
          <cell r="EG809">
            <v>1</v>
          </cell>
          <cell r="EH809">
            <v>0</v>
          </cell>
          <cell r="EI809">
            <v>1</v>
          </cell>
          <cell r="EJ809">
            <v>0</v>
          </cell>
          <cell r="EK809" t="e">
            <v>#REF!</v>
          </cell>
          <cell r="EL809" t="e">
            <v>#REF!</v>
          </cell>
          <cell r="EM809" t="e">
            <v>#REF!</v>
          </cell>
          <cell r="EO809">
            <v>0</v>
          </cell>
          <cell r="EP809">
            <v>0</v>
          </cell>
          <cell r="EQ809">
            <v>0</v>
          </cell>
          <cell r="FA809">
            <v>1</v>
          </cell>
          <cell r="FB809">
            <v>0</v>
          </cell>
          <cell r="FD809">
            <v>0</v>
          </cell>
          <cell r="FE809">
            <v>0</v>
          </cell>
          <cell r="FF809">
            <v>0</v>
          </cell>
          <cell r="FG809">
            <v>0</v>
          </cell>
          <cell r="FH809">
            <v>2</v>
          </cell>
          <cell r="FI809">
            <v>0</v>
          </cell>
          <cell r="FJ809">
            <v>0</v>
          </cell>
          <cell r="FK809">
            <v>0</v>
          </cell>
          <cell r="FL809">
            <v>0</v>
          </cell>
          <cell r="FO809">
            <v>0</v>
          </cell>
          <cell r="FQ809">
            <v>0</v>
          </cell>
          <cell r="FR809">
            <v>0</v>
          </cell>
          <cell r="FS809">
            <v>0</v>
          </cell>
          <cell r="FT809">
            <v>0</v>
          </cell>
          <cell r="FU809">
            <v>0</v>
          </cell>
          <cell r="FV809">
            <v>0</v>
          </cell>
          <cell r="FW809">
            <v>0</v>
          </cell>
          <cell r="FX809" t="e">
            <v>#REF!</v>
          </cell>
          <cell r="FZ809">
            <v>0</v>
          </cell>
          <cell r="GB809">
            <v>0</v>
          </cell>
          <cell r="GC809">
            <v>0</v>
          </cell>
          <cell r="GD809">
            <v>0</v>
          </cell>
          <cell r="GE809">
            <v>0</v>
          </cell>
          <cell r="GF809">
            <v>0</v>
          </cell>
          <cell r="GG809" t="e">
            <v>#REF!</v>
          </cell>
          <cell r="GH809" t="e">
            <v>#REF!</v>
          </cell>
          <cell r="GI809">
            <v>0</v>
          </cell>
          <cell r="GJ809">
            <v>0</v>
          </cell>
          <cell r="GK809">
            <v>0</v>
          </cell>
          <cell r="GL809">
            <v>0</v>
          </cell>
          <cell r="GM809" t="e">
            <v>#REF!</v>
          </cell>
          <cell r="GN809">
            <v>0</v>
          </cell>
          <cell r="GO809">
            <v>0</v>
          </cell>
          <cell r="GP809">
            <v>0</v>
          </cell>
        </row>
        <row r="810">
          <cell r="Y810" t="str">
            <v>地二</v>
          </cell>
          <cell r="Z810" t="str">
            <v>地高</v>
          </cell>
          <cell r="AA810" t="str">
            <v>地高</v>
          </cell>
          <cell r="AK810" t="e">
            <v>#REF!</v>
          </cell>
          <cell r="BI810">
            <v>2</v>
          </cell>
          <cell r="BT810">
            <v>0</v>
          </cell>
          <cell r="DZ810">
            <v>0</v>
          </cell>
          <cell r="EA810">
            <v>0</v>
          </cell>
          <cell r="EB810">
            <v>0</v>
          </cell>
          <cell r="EC810">
            <v>0</v>
          </cell>
          <cell r="ED810">
            <v>0</v>
          </cell>
          <cell r="EF810">
            <v>0</v>
          </cell>
          <cell r="EG810">
            <v>0</v>
          </cell>
          <cell r="EH810">
            <v>0</v>
          </cell>
          <cell r="EI810">
            <v>1</v>
          </cell>
          <cell r="EJ810">
            <v>1</v>
          </cell>
          <cell r="EK810" t="e">
            <v>#REF!</v>
          </cell>
          <cell r="EL810" t="e">
            <v>#REF!</v>
          </cell>
          <cell r="EM810" t="e">
            <v>#REF!</v>
          </cell>
          <cell r="EO810">
            <v>0</v>
          </cell>
          <cell r="EP810">
            <v>0</v>
          </cell>
          <cell r="EQ810">
            <v>0</v>
          </cell>
          <cell r="FA810">
            <v>0</v>
          </cell>
          <cell r="FB810">
            <v>0</v>
          </cell>
          <cell r="FD810">
            <v>0</v>
          </cell>
          <cell r="FE810">
            <v>1</v>
          </cell>
          <cell r="FF810">
            <v>0</v>
          </cell>
          <cell r="FG810">
            <v>0</v>
          </cell>
          <cell r="FH810">
            <v>2</v>
          </cell>
          <cell r="FI810">
            <v>0</v>
          </cell>
          <cell r="FJ810">
            <v>0</v>
          </cell>
          <cell r="FK810">
            <v>0</v>
          </cell>
          <cell r="FL810">
            <v>0</v>
          </cell>
          <cell r="FO810">
            <v>0</v>
          </cell>
          <cell r="FQ810">
            <v>0</v>
          </cell>
          <cell r="FR810">
            <v>0</v>
          </cell>
          <cell r="FS810">
            <v>0</v>
          </cell>
          <cell r="FT810">
            <v>0</v>
          </cell>
          <cell r="FU810">
            <v>0</v>
          </cell>
          <cell r="FV810">
            <v>0</v>
          </cell>
          <cell r="FW810">
            <v>0</v>
          </cell>
          <cell r="FX810" t="e">
            <v>#REF!</v>
          </cell>
          <cell r="FZ810">
            <v>0</v>
          </cell>
          <cell r="GB810">
            <v>0</v>
          </cell>
          <cell r="GC810">
            <v>0</v>
          </cell>
          <cell r="GD810">
            <v>0</v>
          </cell>
          <cell r="GE810">
            <v>0</v>
          </cell>
          <cell r="GF810">
            <v>0</v>
          </cell>
          <cell r="GG810" t="e">
            <v>#REF!</v>
          </cell>
          <cell r="GH810" t="e">
            <v>#REF!</v>
          </cell>
          <cell r="GI810">
            <v>0</v>
          </cell>
          <cell r="GJ810">
            <v>0</v>
          </cell>
          <cell r="GK810">
            <v>0</v>
          </cell>
          <cell r="GL810">
            <v>0</v>
          </cell>
          <cell r="GM810" t="e">
            <v>#REF!</v>
          </cell>
          <cell r="GN810">
            <v>0</v>
          </cell>
          <cell r="GO810">
            <v>0</v>
          </cell>
          <cell r="GP810">
            <v>0</v>
          </cell>
        </row>
        <row r="811">
          <cell r="Y811" t="str">
            <v>地二</v>
          </cell>
          <cell r="Z811" t="str">
            <v>地高</v>
          </cell>
          <cell r="AA811" t="str">
            <v>地高</v>
          </cell>
          <cell r="AK811" t="e">
            <v>#REF!</v>
          </cell>
          <cell r="BI811">
            <v>2</v>
          </cell>
          <cell r="BT811">
            <v>0</v>
          </cell>
          <cell r="DZ811">
            <v>0</v>
          </cell>
          <cell r="EA811">
            <v>0</v>
          </cell>
          <cell r="EB811">
            <v>0</v>
          </cell>
          <cell r="EC811">
            <v>0</v>
          </cell>
          <cell r="ED811">
            <v>0</v>
          </cell>
          <cell r="EF811">
            <v>0</v>
          </cell>
          <cell r="EG811">
            <v>0</v>
          </cell>
          <cell r="EH811">
            <v>0</v>
          </cell>
          <cell r="EI811">
            <v>1</v>
          </cell>
          <cell r="EJ811">
            <v>1</v>
          </cell>
          <cell r="EK811" t="e">
            <v>#REF!</v>
          </cell>
          <cell r="EL811" t="e">
            <v>#REF!</v>
          </cell>
          <cell r="EM811" t="e">
            <v>#REF!</v>
          </cell>
          <cell r="EO811">
            <v>0</v>
          </cell>
          <cell r="EP811">
            <v>0</v>
          </cell>
          <cell r="EQ811">
            <v>0</v>
          </cell>
          <cell r="FA811">
            <v>0</v>
          </cell>
          <cell r="FB811">
            <v>0</v>
          </cell>
          <cell r="FD811">
            <v>0</v>
          </cell>
          <cell r="FE811">
            <v>1</v>
          </cell>
          <cell r="FF811">
            <v>0</v>
          </cell>
          <cell r="FG811">
            <v>0</v>
          </cell>
          <cell r="FH811">
            <v>2</v>
          </cell>
          <cell r="FI811">
            <v>0</v>
          </cell>
          <cell r="FJ811">
            <v>0</v>
          </cell>
          <cell r="FK811">
            <v>0</v>
          </cell>
          <cell r="FL811">
            <v>0</v>
          </cell>
          <cell r="FO811">
            <v>0</v>
          </cell>
          <cell r="FQ811">
            <v>0</v>
          </cell>
          <cell r="FR811">
            <v>0</v>
          </cell>
          <cell r="FS811">
            <v>0</v>
          </cell>
          <cell r="FT811">
            <v>0</v>
          </cell>
          <cell r="FU811">
            <v>0</v>
          </cell>
          <cell r="FV811">
            <v>0</v>
          </cell>
          <cell r="FW811">
            <v>0</v>
          </cell>
          <cell r="FX811" t="e">
            <v>#REF!</v>
          </cell>
          <cell r="FZ811">
            <v>0</v>
          </cell>
          <cell r="GB811">
            <v>0</v>
          </cell>
          <cell r="GC811">
            <v>0</v>
          </cell>
          <cell r="GD811">
            <v>0</v>
          </cell>
          <cell r="GE811">
            <v>0</v>
          </cell>
          <cell r="GF811">
            <v>0</v>
          </cell>
          <cell r="GG811" t="e">
            <v>#REF!</v>
          </cell>
          <cell r="GH811" t="e">
            <v>#REF!</v>
          </cell>
          <cell r="GI811">
            <v>0</v>
          </cell>
          <cell r="GJ811">
            <v>0</v>
          </cell>
          <cell r="GK811">
            <v>0</v>
          </cell>
          <cell r="GL811">
            <v>0</v>
          </cell>
          <cell r="GM811" t="e">
            <v>#REF!</v>
          </cell>
          <cell r="GN811">
            <v>0</v>
          </cell>
          <cell r="GO811">
            <v>0</v>
          </cell>
          <cell r="GP811">
            <v>0</v>
          </cell>
        </row>
        <row r="812">
          <cell r="Y812" t="str">
            <v>地二</v>
          </cell>
          <cell r="Z812" t="str">
            <v>地高</v>
          </cell>
          <cell r="AA812" t="str">
            <v>地高</v>
          </cell>
          <cell r="AK812" t="e">
            <v>#REF!</v>
          </cell>
          <cell r="BI812">
            <v>2</v>
          </cell>
          <cell r="BT812">
            <v>0.25</v>
          </cell>
          <cell r="DZ812">
            <v>1</v>
          </cell>
          <cell r="EA812">
            <v>0</v>
          </cell>
          <cell r="EB812">
            <v>1</v>
          </cell>
          <cell r="EC812">
            <v>0</v>
          </cell>
          <cell r="ED812">
            <v>0</v>
          </cell>
          <cell r="EF812">
            <v>0</v>
          </cell>
          <cell r="EG812">
            <v>1</v>
          </cell>
          <cell r="EH812">
            <v>0</v>
          </cell>
          <cell r="EI812">
            <v>1</v>
          </cell>
          <cell r="EJ812">
            <v>1</v>
          </cell>
          <cell r="EK812" t="e">
            <v>#REF!</v>
          </cell>
          <cell r="EL812" t="e">
            <v>#REF!</v>
          </cell>
          <cell r="EM812" t="e">
            <v>#REF!</v>
          </cell>
          <cell r="EO812">
            <v>0</v>
          </cell>
          <cell r="EP812">
            <v>0</v>
          </cell>
          <cell r="EQ812">
            <v>0</v>
          </cell>
          <cell r="FA812">
            <v>1</v>
          </cell>
          <cell r="FB812">
            <v>0</v>
          </cell>
          <cell r="FD812">
            <v>0</v>
          </cell>
          <cell r="FE812">
            <v>0</v>
          </cell>
          <cell r="FF812">
            <v>0</v>
          </cell>
          <cell r="FG812">
            <v>0</v>
          </cell>
          <cell r="FH812">
            <v>2</v>
          </cell>
          <cell r="FI812">
            <v>0</v>
          </cell>
          <cell r="FJ812">
            <v>0</v>
          </cell>
          <cell r="FK812">
            <v>0</v>
          </cell>
          <cell r="FL812">
            <v>0</v>
          </cell>
          <cell r="FO812">
            <v>0</v>
          </cell>
          <cell r="FQ812">
            <v>0</v>
          </cell>
          <cell r="FR812">
            <v>0</v>
          </cell>
          <cell r="FS812">
            <v>0</v>
          </cell>
          <cell r="FT812">
            <v>0</v>
          </cell>
          <cell r="FU812">
            <v>0</v>
          </cell>
          <cell r="FV812">
            <v>0</v>
          </cell>
          <cell r="FW812">
            <v>0</v>
          </cell>
          <cell r="FX812" t="e">
            <v>#REF!</v>
          </cell>
          <cell r="FZ812">
            <v>0</v>
          </cell>
          <cell r="GB812">
            <v>0</v>
          </cell>
          <cell r="GC812">
            <v>0</v>
          </cell>
          <cell r="GD812">
            <v>0</v>
          </cell>
          <cell r="GE812">
            <v>0</v>
          </cell>
          <cell r="GF812">
            <v>1</v>
          </cell>
          <cell r="GG812" t="e">
            <v>#REF!</v>
          </cell>
          <cell r="GH812" t="e">
            <v>#REF!</v>
          </cell>
          <cell r="GI812">
            <v>0</v>
          </cell>
          <cell r="GJ812">
            <v>0</v>
          </cell>
          <cell r="GK812">
            <v>0</v>
          </cell>
          <cell r="GL812">
            <v>0</v>
          </cell>
          <cell r="GM812" t="e">
            <v>#REF!</v>
          </cell>
          <cell r="GN812">
            <v>0</v>
          </cell>
          <cell r="GO812">
            <v>0</v>
          </cell>
          <cell r="GP812">
            <v>0</v>
          </cell>
        </row>
        <row r="813">
          <cell r="Y813" t="str">
            <v>地二</v>
          </cell>
          <cell r="Z813" t="str">
            <v>地高</v>
          </cell>
          <cell r="AA813" t="str">
            <v>地高</v>
          </cell>
          <cell r="AK813" t="e">
            <v>#REF!</v>
          </cell>
          <cell r="BI813">
            <v>2</v>
          </cell>
          <cell r="BT813">
            <v>0</v>
          </cell>
          <cell r="DZ813">
            <v>1</v>
          </cell>
          <cell r="EA813">
            <v>0</v>
          </cell>
          <cell r="EB813">
            <v>1</v>
          </cell>
          <cell r="EC813">
            <v>0</v>
          </cell>
          <cell r="ED813">
            <v>0</v>
          </cell>
          <cell r="EF813">
            <v>0</v>
          </cell>
          <cell r="EG813">
            <v>1</v>
          </cell>
          <cell r="EH813">
            <v>0</v>
          </cell>
          <cell r="EI813">
            <v>1</v>
          </cell>
          <cell r="EJ813">
            <v>1</v>
          </cell>
          <cell r="EK813" t="e">
            <v>#REF!</v>
          </cell>
          <cell r="EL813" t="e">
            <v>#REF!</v>
          </cell>
          <cell r="EM813" t="e">
            <v>#REF!</v>
          </cell>
          <cell r="EO813">
            <v>0</v>
          </cell>
          <cell r="EP813">
            <v>0</v>
          </cell>
          <cell r="EQ813">
            <v>0</v>
          </cell>
          <cell r="FA813">
            <v>1</v>
          </cell>
          <cell r="FB813">
            <v>0</v>
          </cell>
          <cell r="FD813">
            <v>0</v>
          </cell>
          <cell r="FE813">
            <v>0</v>
          </cell>
          <cell r="FF813">
            <v>0</v>
          </cell>
          <cell r="FG813">
            <v>0</v>
          </cell>
          <cell r="FH813">
            <v>2</v>
          </cell>
          <cell r="FI813">
            <v>0</v>
          </cell>
          <cell r="FJ813">
            <v>0</v>
          </cell>
          <cell r="FK813">
            <v>0</v>
          </cell>
          <cell r="FL813">
            <v>0</v>
          </cell>
          <cell r="FO813">
            <v>0</v>
          </cell>
          <cell r="FQ813">
            <v>0</v>
          </cell>
          <cell r="FR813">
            <v>0</v>
          </cell>
          <cell r="FS813">
            <v>0</v>
          </cell>
          <cell r="FT813">
            <v>0</v>
          </cell>
          <cell r="FU813">
            <v>0</v>
          </cell>
          <cell r="FV813">
            <v>0</v>
          </cell>
          <cell r="FW813">
            <v>0</v>
          </cell>
          <cell r="FX813" t="e">
            <v>#REF!</v>
          </cell>
          <cell r="FZ813">
            <v>0</v>
          </cell>
          <cell r="GB813">
            <v>0</v>
          </cell>
          <cell r="GC813">
            <v>0</v>
          </cell>
          <cell r="GD813">
            <v>0</v>
          </cell>
          <cell r="GE813">
            <v>0</v>
          </cell>
          <cell r="GF813">
            <v>0</v>
          </cell>
          <cell r="GG813" t="e">
            <v>#REF!</v>
          </cell>
          <cell r="GH813" t="e">
            <v>#REF!</v>
          </cell>
          <cell r="GI813">
            <v>0</v>
          </cell>
          <cell r="GJ813">
            <v>0</v>
          </cell>
          <cell r="GK813">
            <v>0</v>
          </cell>
          <cell r="GL813">
            <v>0</v>
          </cell>
          <cell r="GM813" t="e">
            <v>#REF!</v>
          </cell>
          <cell r="GN813">
            <v>0</v>
          </cell>
          <cell r="GO813">
            <v>0</v>
          </cell>
          <cell r="GP813">
            <v>0</v>
          </cell>
        </row>
        <row r="814">
          <cell r="Y814" t="str">
            <v>地二</v>
          </cell>
          <cell r="Z814" t="str">
            <v>地高</v>
          </cell>
          <cell r="AA814" t="str">
            <v>地高</v>
          </cell>
          <cell r="AK814" t="e">
            <v>#REF!</v>
          </cell>
          <cell r="BI814">
            <v>1</v>
          </cell>
          <cell r="BT814">
            <v>0</v>
          </cell>
          <cell r="DZ814">
            <v>1</v>
          </cell>
          <cell r="EA814">
            <v>0</v>
          </cell>
          <cell r="EB814">
            <v>1</v>
          </cell>
          <cell r="EC814">
            <v>0</v>
          </cell>
          <cell r="ED814">
            <v>0</v>
          </cell>
          <cell r="EF814">
            <v>0</v>
          </cell>
          <cell r="EG814">
            <v>1</v>
          </cell>
          <cell r="EH814">
            <v>0</v>
          </cell>
          <cell r="EI814">
            <v>1</v>
          </cell>
          <cell r="EJ814">
            <v>1</v>
          </cell>
          <cell r="EK814" t="e">
            <v>#REF!</v>
          </cell>
          <cell r="EL814" t="e">
            <v>#REF!</v>
          </cell>
          <cell r="EM814" t="e">
            <v>#REF!</v>
          </cell>
          <cell r="EO814">
            <v>0</v>
          </cell>
          <cell r="EP814">
            <v>0</v>
          </cell>
          <cell r="EQ814">
            <v>0</v>
          </cell>
          <cell r="FA814">
            <v>1</v>
          </cell>
          <cell r="FB814">
            <v>0</v>
          </cell>
          <cell r="FD814">
            <v>0</v>
          </cell>
          <cell r="FE814">
            <v>0</v>
          </cell>
          <cell r="FF814">
            <v>0</v>
          </cell>
          <cell r="FG814">
            <v>0</v>
          </cell>
          <cell r="FH814">
            <v>2</v>
          </cell>
          <cell r="FI814">
            <v>0</v>
          </cell>
          <cell r="FJ814">
            <v>0</v>
          </cell>
          <cell r="FK814">
            <v>0</v>
          </cell>
          <cell r="FL814">
            <v>0</v>
          </cell>
          <cell r="FO814">
            <v>0</v>
          </cell>
          <cell r="FQ814">
            <v>0</v>
          </cell>
          <cell r="FR814">
            <v>0</v>
          </cell>
          <cell r="FS814">
            <v>0</v>
          </cell>
          <cell r="FT814">
            <v>0</v>
          </cell>
          <cell r="FU814">
            <v>0</v>
          </cell>
          <cell r="FV814">
            <v>0</v>
          </cell>
          <cell r="FW814">
            <v>0</v>
          </cell>
          <cell r="FX814" t="e">
            <v>#REF!</v>
          </cell>
          <cell r="FZ814">
            <v>1</v>
          </cell>
          <cell r="GB814">
            <v>0</v>
          </cell>
          <cell r="GC814">
            <v>1</v>
          </cell>
          <cell r="GD814">
            <v>0</v>
          </cell>
          <cell r="GE814">
            <v>0</v>
          </cell>
          <cell r="GF814">
            <v>0</v>
          </cell>
          <cell r="GG814" t="e">
            <v>#REF!</v>
          </cell>
          <cell r="GH814" t="e">
            <v>#REF!</v>
          </cell>
          <cell r="GI814">
            <v>0</v>
          </cell>
          <cell r="GJ814">
            <v>0</v>
          </cell>
          <cell r="GK814">
            <v>0</v>
          </cell>
          <cell r="GL814">
            <v>0</v>
          </cell>
          <cell r="GM814" t="e">
            <v>#REF!</v>
          </cell>
          <cell r="GN814">
            <v>0</v>
          </cell>
          <cell r="GO814">
            <v>0</v>
          </cell>
          <cell r="GP814">
            <v>0</v>
          </cell>
        </row>
        <row r="815">
          <cell r="Y815" t="str">
            <v>地二</v>
          </cell>
          <cell r="Z815" t="str">
            <v>地高</v>
          </cell>
          <cell r="AA815" t="str">
            <v>地高</v>
          </cell>
          <cell r="AK815" t="e">
            <v>#REF!</v>
          </cell>
          <cell r="BI815">
            <v>1</v>
          </cell>
          <cell r="BT815">
            <v>0</v>
          </cell>
          <cell r="DZ815">
            <v>1</v>
          </cell>
          <cell r="EA815">
            <v>0</v>
          </cell>
          <cell r="EB815">
            <v>1</v>
          </cell>
          <cell r="EC815">
            <v>0</v>
          </cell>
          <cell r="ED815">
            <v>0</v>
          </cell>
          <cell r="EF815">
            <v>0</v>
          </cell>
          <cell r="EG815">
            <v>1</v>
          </cell>
          <cell r="EH815">
            <v>0</v>
          </cell>
          <cell r="EI815">
            <v>1</v>
          </cell>
          <cell r="EJ815">
            <v>1</v>
          </cell>
          <cell r="EK815" t="e">
            <v>#REF!</v>
          </cell>
          <cell r="EL815" t="e">
            <v>#REF!</v>
          </cell>
          <cell r="EM815" t="e">
            <v>#REF!</v>
          </cell>
          <cell r="EO815">
            <v>0</v>
          </cell>
          <cell r="EP815">
            <v>0</v>
          </cell>
          <cell r="EQ815">
            <v>0</v>
          </cell>
          <cell r="FA815">
            <v>1</v>
          </cell>
          <cell r="FB815">
            <v>0</v>
          </cell>
          <cell r="FD815">
            <v>0</v>
          </cell>
          <cell r="FE815">
            <v>0</v>
          </cell>
          <cell r="FF815">
            <v>0</v>
          </cell>
          <cell r="FG815">
            <v>0</v>
          </cell>
          <cell r="FH815">
            <v>2</v>
          </cell>
          <cell r="FI815">
            <v>0</v>
          </cell>
          <cell r="FJ815">
            <v>0</v>
          </cell>
          <cell r="FK815">
            <v>0</v>
          </cell>
          <cell r="FL815">
            <v>0</v>
          </cell>
          <cell r="FO815">
            <v>0</v>
          </cell>
          <cell r="FQ815">
            <v>0</v>
          </cell>
          <cell r="FR815">
            <v>0</v>
          </cell>
          <cell r="FS815">
            <v>0</v>
          </cell>
          <cell r="FT815">
            <v>0</v>
          </cell>
          <cell r="FU815">
            <v>0</v>
          </cell>
          <cell r="FV815">
            <v>0</v>
          </cell>
          <cell r="FW815">
            <v>0</v>
          </cell>
          <cell r="FX815" t="e">
            <v>#REF!</v>
          </cell>
          <cell r="FZ815">
            <v>1</v>
          </cell>
          <cell r="GB815">
            <v>0</v>
          </cell>
          <cell r="GC815">
            <v>1</v>
          </cell>
          <cell r="GD815">
            <v>0</v>
          </cell>
          <cell r="GE815">
            <v>0</v>
          </cell>
          <cell r="GF815">
            <v>0</v>
          </cell>
          <cell r="GG815" t="e">
            <v>#REF!</v>
          </cell>
          <cell r="GH815" t="e">
            <v>#REF!</v>
          </cell>
          <cell r="GI815">
            <v>0</v>
          </cell>
          <cell r="GJ815">
            <v>0</v>
          </cell>
          <cell r="GK815">
            <v>0</v>
          </cell>
          <cell r="GL815">
            <v>0</v>
          </cell>
          <cell r="GM815" t="e">
            <v>#REF!</v>
          </cell>
          <cell r="GN815">
            <v>0</v>
          </cell>
          <cell r="GO815">
            <v>0</v>
          </cell>
          <cell r="GP815">
            <v>0</v>
          </cell>
        </row>
        <row r="816">
          <cell r="Y816" t="str">
            <v>地二</v>
          </cell>
          <cell r="Z816" t="str">
            <v>地高</v>
          </cell>
          <cell r="AA816" t="str">
            <v>地高</v>
          </cell>
          <cell r="AK816" t="e">
            <v>#REF!</v>
          </cell>
          <cell r="BI816">
            <v>2</v>
          </cell>
          <cell r="BT816">
            <v>0.16</v>
          </cell>
          <cell r="DZ816">
            <v>1</v>
          </cell>
          <cell r="EA816">
            <v>0</v>
          </cell>
          <cell r="EB816">
            <v>1</v>
          </cell>
          <cell r="EC816">
            <v>0</v>
          </cell>
          <cell r="ED816">
            <v>0</v>
          </cell>
          <cell r="EF816">
            <v>0</v>
          </cell>
          <cell r="EG816">
            <v>1</v>
          </cell>
          <cell r="EH816">
            <v>0</v>
          </cell>
          <cell r="EI816">
            <v>1</v>
          </cell>
          <cell r="EJ816">
            <v>1</v>
          </cell>
          <cell r="EK816" t="e">
            <v>#REF!</v>
          </cell>
          <cell r="EL816" t="e">
            <v>#REF!</v>
          </cell>
          <cell r="EM816" t="e">
            <v>#REF!</v>
          </cell>
          <cell r="EO816">
            <v>0</v>
          </cell>
          <cell r="EP816">
            <v>0</v>
          </cell>
          <cell r="EQ816">
            <v>0</v>
          </cell>
          <cell r="FA816">
            <v>1</v>
          </cell>
          <cell r="FB816">
            <v>0</v>
          </cell>
          <cell r="FD816">
            <v>0</v>
          </cell>
          <cell r="FE816">
            <v>0</v>
          </cell>
          <cell r="FF816">
            <v>0</v>
          </cell>
          <cell r="FG816">
            <v>0</v>
          </cell>
          <cell r="FH816">
            <v>2</v>
          </cell>
          <cell r="FI816">
            <v>0</v>
          </cell>
          <cell r="FJ816">
            <v>0</v>
          </cell>
          <cell r="FK816">
            <v>0</v>
          </cell>
          <cell r="FL816">
            <v>0</v>
          </cell>
          <cell r="FO816">
            <v>0</v>
          </cell>
          <cell r="FQ816">
            <v>0</v>
          </cell>
          <cell r="FR816">
            <v>0</v>
          </cell>
          <cell r="FS816">
            <v>0</v>
          </cell>
          <cell r="FT816">
            <v>0</v>
          </cell>
          <cell r="FU816">
            <v>0</v>
          </cell>
          <cell r="FV816">
            <v>0</v>
          </cell>
          <cell r="FW816">
            <v>0</v>
          </cell>
          <cell r="FX816" t="e">
            <v>#REF!</v>
          </cell>
          <cell r="FZ816">
            <v>0</v>
          </cell>
          <cell r="GB816">
            <v>1</v>
          </cell>
          <cell r="GC816">
            <v>0</v>
          </cell>
          <cell r="GD816">
            <v>0</v>
          </cell>
          <cell r="GE816">
            <v>1</v>
          </cell>
          <cell r="GF816">
            <v>1</v>
          </cell>
          <cell r="GG816" t="e">
            <v>#REF!</v>
          </cell>
          <cell r="GH816" t="e">
            <v>#REF!</v>
          </cell>
          <cell r="GI816">
            <v>0</v>
          </cell>
          <cell r="GJ816">
            <v>0</v>
          </cell>
          <cell r="GK816">
            <v>0</v>
          </cell>
          <cell r="GL816">
            <v>0</v>
          </cell>
          <cell r="GM816" t="e">
            <v>#REF!</v>
          </cell>
          <cell r="GN816">
            <v>0</v>
          </cell>
          <cell r="GO816">
            <v>0</v>
          </cell>
          <cell r="GP816">
            <v>0</v>
          </cell>
        </row>
        <row r="817">
          <cell r="Y817" t="str">
            <v>二次</v>
          </cell>
          <cell r="Z817" t="str">
            <v>一般</v>
          </cell>
          <cell r="AA817" t="str">
            <v>一般</v>
          </cell>
          <cell r="AK817" t="e">
            <v>#REF!</v>
          </cell>
          <cell r="BI817">
            <v>4</v>
          </cell>
          <cell r="BT817">
            <v>0.38</v>
          </cell>
          <cell r="DZ817">
            <v>1</v>
          </cell>
          <cell r="EA817">
            <v>0</v>
          </cell>
          <cell r="EB817">
            <v>1</v>
          </cell>
          <cell r="EC817">
            <v>0</v>
          </cell>
          <cell r="ED817">
            <v>0</v>
          </cell>
          <cell r="EF817">
            <v>0</v>
          </cell>
          <cell r="EG817">
            <v>1</v>
          </cell>
          <cell r="EH817">
            <v>0</v>
          </cell>
          <cell r="EI817">
            <v>0</v>
          </cell>
          <cell r="EJ817">
            <v>0</v>
          </cell>
          <cell r="EK817" t="e">
            <v>#REF!</v>
          </cell>
          <cell r="EL817" t="e">
            <v>#REF!</v>
          </cell>
          <cell r="EM817" t="e">
            <v>#REF!</v>
          </cell>
          <cell r="EO817">
            <v>0</v>
          </cell>
          <cell r="EP817">
            <v>0</v>
          </cell>
          <cell r="EQ817">
            <v>0</v>
          </cell>
          <cell r="FA817">
            <v>1</v>
          </cell>
          <cell r="FB817">
            <v>0</v>
          </cell>
          <cell r="FD817">
            <v>0</v>
          </cell>
          <cell r="FE817">
            <v>0</v>
          </cell>
          <cell r="FF817">
            <v>0</v>
          </cell>
          <cell r="FG817">
            <v>0</v>
          </cell>
          <cell r="FH817">
            <v>0</v>
          </cell>
          <cell r="FI817">
            <v>0</v>
          </cell>
          <cell r="FJ817">
            <v>0</v>
          </cell>
          <cell r="FK817">
            <v>0</v>
          </cell>
          <cell r="FL817">
            <v>0</v>
          </cell>
          <cell r="FO817">
            <v>1</v>
          </cell>
          <cell r="FQ817">
            <v>0</v>
          </cell>
          <cell r="FR817">
            <v>0</v>
          </cell>
          <cell r="FS817">
            <v>0</v>
          </cell>
          <cell r="FT817">
            <v>0</v>
          </cell>
          <cell r="FU817">
            <v>0</v>
          </cell>
          <cell r="FV817">
            <v>0</v>
          </cell>
          <cell r="FW817">
            <v>0</v>
          </cell>
          <cell r="FX817" t="e">
            <v>#REF!</v>
          </cell>
          <cell r="FZ817">
            <v>0</v>
          </cell>
          <cell r="GB817">
            <v>0</v>
          </cell>
          <cell r="GC817">
            <v>0</v>
          </cell>
          <cell r="GD817">
            <v>0</v>
          </cell>
          <cell r="GE817">
            <v>0</v>
          </cell>
          <cell r="GF817">
            <v>1</v>
          </cell>
          <cell r="GG817" t="e">
            <v>#REF!</v>
          </cell>
          <cell r="GH817" t="e">
            <v>#REF!</v>
          </cell>
          <cell r="GI817">
            <v>0</v>
          </cell>
          <cell r="GJ817">
            <v>0</v>
          </cell>
          <cell r="GK817">
            <v>0</v>
          </cell>
          <cell r="GL817">
            <v>0</v>
          </cell>
          <cell r="GM817" t="e">
            <v>#REF!</v>
          </cell>
          <cell r="GN817">
            <v>0</v>
          </cell>
          <cell r="GO817">
            <v>0</v>
          </cell>
          <cell r="GP817">
            <v>0</v>
          </cell>
        </row>
        <row r="818">
          <cell r="Y818" t="str">
            <v>二次</v>
          </cell>
          <cell r="Z818" t="str">
            <v>一般</v>
          </cell>
          <cell r="AA818" t="str">
            <v>一般</v>
          </cell>
          <cell r="AK818" t="e">
            <v>#REF!</v>
          </cell>
          <cell r="BI818">
            <v>2</v>
          </cell>
          <cell r="BT818">
            <v>0.18</v>
          </cell>
          <cell r="DZ818">
            <v>0</v>
          </cell>
          <cell r="EA818">
            <v>0</v>
          </cell>
          <cell r="EB818">
            <v>0</v>
          </cell>
          <cell r="EC818">
            <v>0</v>
          </cell>
          <cell r="ED818">
            <v>1</v>
          </cell>
          <cell r="EF818">
            <v>1</v>
          </cell>
          <cell r="EG818">
            <v>1</v>
          </cell>
          <cell r="EH818">
            <v>0</v>
          </cell>
          <cell r="EI818">
            <v>1</v>
          </cell>
          <cell r="EJ818">
            <v>0</v>
          </cell>
          <cell r="EK818" t="e">
            <v>#REF!</v>
          </cell>
          <cell r="EL818" t="e">
            <v>#REF!</v>
          </cell>
          <cell r="EM818" t="e">
            <v>#REF!</v>
          </cell>
          <cell r="EO818">
            <v>0</v>
          </cell>
          <cell r="EP818">
            <v>0</v>
          </cell>
          <cell r="EQ818">
            <v>0</v>
          </cell>
          <cell r="FA818">
            <v>0</v>
          </cell>
          <cell r="FB818">
            <v>0</v>
          </cell>
          <cell r="FD818">
            <v>0</v>
          </cell>
          <cell r="FE818">
            <v>1</v>
          </cell>
          <cell r="FF818">
            <v>0</v>
          </cell>
          <cell r="FG818">
            <v>0</v>
          </cell>
          <cell r="FH818">
            <v>1</v>
          </cell>
          <cell r="FI818">
            <v>0</v>
          </cell>
          <cell r="FJ818">
            <v>0</v>
          </cell>
          <cell r="FK818">
            <v>0</v>
          </cell>
          <cell r="FL818">
            <v>0</v>
          </cell>
          <cell r="FO818">
            <v>0</v>
          </cell>
          <cell r="FQ818">
            <v>0</v>
          </cell>
          <cell r="FR818">
            <v>0</v>
          </cell>
          <cell r="FS818">
            <v>0</v>
          </cell>
          <cell r="FT818">
            <v>0</v>
          </cell>
          <cell r="FU818">
            <v>0</v>
          </cell>
          <cell r="FV818">
            <v>0</v>
          </cell>
          <cell r="FW818">
            <v>0</v>
          </cell>
          <cell r="FX818" t="e">
            <v>#REF!</v>
          </cell>
          <cell r="FZ818">
            <v>1</v>
          </cell>
          <cell r="GB818">
            <v>1</v>
          </cell>
          <cell r="GC818">
            <v>0</v>
          </cell>
          <cell r="GD818">
            <v>0</v>
          </cell>
          <cell r="GE818">
            <v>0</v>
          </cell>
          <cell r="GF818">
            <v>1</v>
          </cell>
          <cell r="GG818" t="e">
            <v>#REF!</v>
          </cell>
          <cell r="GH818" t="e">
            <v>#REF!</v>
          </cell>
          <cell r="GI818">
            <v>0</v>
          </cell>
          <cell r="GJ818">
            <v>0</v>
          </cell>
          <cell r="GK818">
            <v>0</v>
          </cell>
          <cell r="GL818">
            <v>0</v>
          </cell>
          <cell r="GM818" t="e">
            <v>#REF!</v>
          </cell>
          <cell r="GN818">
            <v>0</v>
          </cell>
          <cell r="GO818">
            <v>0</v>
          </cell>
          <cell r="GP818">
            <v>0</v>
          </cell>
        </row>
        <row r="819">
          <cell r="Y819" t="str">
            <v>沿環従来</v>
          </cell>
          <cell r="Z819" t="str">
            <v>一般</v>
          </cell>
          <cell r="AA819" t="str">
            <v>一般</v>
          </cell>
          <cell r="AK819" t="e">
            <v>#REF!</v>
          </cell>
          <cell r="BT819">
            <v>0</v>
          </cell>
          <cell r="DZ819">
            <v>0</v>
          </cell>
          <cell r="EA819">
            <v>0</v>
          </cell>
          <cell r="EB819">
            <v>0</v>
          </cell>
          <cell r="EC819">
            <v>0</v>
          </cell>
          <cell r="ED819">
            <v>0</v>
          </cell>
          <cell r="EF819">
            <v>0</v>
          </cell>
          <cell r="EG819">
            <v>0</v>
          </cell>
          <cell r="EH819">
            <v>0</v>
          </cell>
          <cell r="EI819">
            <v>0</v>
          </cell>
          <cell r="EJ819">
            <v>0</v>
          </cell>
          <cell r="EK819" t="e">
            <v>#REF!</v>
          </cell>
          <cell r="EL819" t="e">
            <v>#REF!</v>
          </cell>
          <cell r="EM819" t="e">
            <v>#REF!</v>
          </cell>
          <cell r="EO819">
            <v>0</v>
          </cell>
          <cell r="EP819">
            <v>0</v>
          </cell>
          <cell r="EQ819">
            <v>0</v>
          </cell>
          <cell r="FA819">
            <v>0</v>
          </cell>
          <cell r="FB819">
            <v>0</v>
          </cell>
          <cell r="FD819">
            <v>0</v>
          </cell>
          <cell r="FE819">
            <v>1</v>
          </cell>
          <cell r="FF819">
            <v>0</v>
          </cell>
          <cell r="FG819">
            <v>0</v>
          </cell>
          <cell r="FH819">
            <v>0</v>
          </cell>
          <cell r="FI819">
            <v>0</v>
          </cell>
          <cell r="FJ819">
            <v>0</v>
          </cell>
          <cell r="FK819">
            <v>0</v>
          </cell>
          <cell r="FL819">
            <v>0</v>
          </cell>
          <cell r="FO819">
            <v>0</v>
          </cell>
          <cell r="FQ819">
            <v>0</v>
          </cell>
          <cell r="FR819">
            <v>0</v>
          </cell>
          <cell r="FS819">
            <v>0</v>
          </cell>
          <cell r="FT819">
            <v>0</v>
          </cell>
          <cell r="FU819">
            <v>0</v>
          </cell>
          <cell r="FV819">
            <v>0</v>
          </cell>
          <cell r="FW819">
            <v>0</v>
          </cell>
          <cell r="FX819" t="e">
            <v>#REF!</v>
          </cell>
          <cell r="FZ819">
            <v>0</v>
          </cell>
          <cell r="GB819">
            <v>0</v>
          </cell>
          <cell r="GC819">
            <v>0</v>
          </cell>
          <cell r="GD819">
            <v>0</v>
          </cell>
          <cell r="GE819">
            <v>0</v>
          </cell>
          <cell r="GF819">
            <v>0</v>
          </cell>
          <cell r="GG819" t="e">
            <v>#REF!</v>
          </cell>
          <cell r="GH819" t="e">
            <v>#REF!</v>
          </cell>
          <cell r="GI819">
            <v>0</v>
          </cell>
          <cell r="GJ819">
            <v>0</v>
          </cell>
          <cell r="GK819">
            <v>0</v>
          </cell>
          <cell r="GL819">
            <v>0</v>
          </cell>
          <cell r="GM819" t="e">
            <v>#REF!</v>
          </cell>
          <cell r="GN819">
            <v>0</v>
          </cell>
          <cell r="GO819">
            <v>0</v>
          </cell>
          <cell r="GP819">
            <v>0</v>
          </cell>
        </row>
        <row r="820">
          <cell r="Y820" t="str">
            <v>沿環従来</v>
          </cell>
          <cell r="Z820" t="str">
            <v>一般</v>
          </cell>
          <cell r="AA820" t="str">
            <v>一般</v>
          </cell>
          <cell r="AK820" t="e">
            <v>#REF!</v>
          </cell>
          <cell r="BT820">
            <v>0</v>
          </cell>
          <cell r="DZ820">
            <v>0</v>
          </cell>
          <cell r="EA820">
            <v>0</v>
          </cell>
          <cell r="EB820">
            <v>0</v>
          </cell>
          <cell r="EC820">
            <v>0</v>
          </cell>
          <cell r="ED820">
            <v>0</v>
          </cell>
          <cell r="EF820">
            <v>0</v>
          </cell>
          <cell r="EG820">
            <v>0</v>
          </cell>
          <cell r="EH820">
            <v>0</v>
          </cell>
          <cell r="EI820">
            <v>0</v>
          </cell>
          <cell r="EJ820">
            <v>0</v>
          </cell>
          <cell r="EK820" t="e">
            <v>#REF!</v>
          </cell>
          <cell r="EL820" t="e">
            <v>#REF!</v>
          </cell>
          <cell r="EM820" t="e">
            <v>#REF!</v>
          </cell>
          <cell r="EO820">
            <v>0</v>
          </cell>
          <cell r="EP820">
            <v>0</v>
          </cell>
          <cell r="EQ820">
            <v>0</v>
          </cell>
          <cell r="FA820">
            <v>0</v>
          </cell>
          <cell r="FB820">
            <v>0</v>
          </cell>
          <cell r="FD820">
            <v>0</v>
          </cell>
          <cell r="FE820">
            <v>1</v>
          </cell>
          <cell r="FF820">
            <v>0</v>
          </cell>
          <cell r="FG820">
            <v>0</v>
          </cell>
          <cell r="FH820">
            <v>0</v>
          </cell>
          <cell r="FI820">
            <v>0</v>
          </cell>
          <cell r="FJ820">
            <v>0</v>
          </cell>
          <cell r="FK820">
            <v>0</v>
          </cell>
          <cell r="FL820">
            <v>0</v>
          </cell>
          <cell r="FO820">
            <v>0</v>
          </cell>
          <cell r="FQ820">
            <v>0</v>
          </cell>
          <cell r="FR820">
            <v>0</v>
          </cell>
          <cell r="FS820">
            <v>0</v>
          </cell>
          <cell r="FT820">
            <v>0</v>
          </cell>
          <cell r="FU820">
            <v>0</v>
          </cell>
          <cell r="FV820">
            <v>0</v>
          </cell>
          <cell r="FW820">
            <v>0</v>
          </cell>
          <cell r="FX820" t="e">
            <v>#REF!</v>
          </cell>
          <cell r="FZ820">
            <v>0</v>
          </cell>
          <cell r="GB820">
            <v>0</v>
          </cell>
          <cell r="GC820">
            <v>0</v>
          </cell>
          <cell r="GD820">
            <v>0</v>
          </cell>
          <cell r="GE820">
            <v>0</v>
          </cell>
          <cell r="GF820">
            <v>0</v>
          </cell>
          <cell r="GG820" t="e">
            <v>#REF!</v>
          </cell>
          <cell r="GH820" t="e">
            <v>#REF!</v>
          </cell>
          <cell r="GI820">
            <v>0</v>
          </cell>
          <cell r="GJ820">
            <v>0</v>
          </cell>
          <cell r="GK820">
            <v>0</v>
          </cell>
          <cell r="GL820">
            <v>0</v>
          </cell>
          <cell r="GM820" t="e">
            <v>#REF!</v>
          </cell>
          <cell r="GN820">
            <v>0</v>
          </cell>
          <cell r="GO820">
            <v>0</v>
          </cell>
          <cell r="GP820">
            <v>0</v>
          </cell>
        </row>
        <row r="821">
          <cell r="Y821" t="str">
            <v>沿環従来</v>
          </cell>
          <cell r="Z821" t="str">
            <v>一般</v>
          </cell>
          <cell r="AA821" t="str">
            <v>一般</v>
          </cell>
          <cell r="AK821" t="e">
            <v>#REF!</v>
          </cell>
          <cell r="BT821">
            <v>0</v>
          </cell>
          <cell r="DZ821">
            <v>0</v>
          </cell>
          <cell r="EA821">
            <v>0</v>
          </cell>
          <cell r="EB821">
            <v>0</v>
          </cell>
          <cell r="EC821">
            <v>0</v>
          </cell>
          <cell r="ED821">
            <v>0</v>
          </cell>
          <cell r="EF821">
            <v>0</v>
          </cell>
          <cell r="EG821">
            <v>0</v>
          </cell>
          <cell r="EH821">
            <v>0</v>
          </cell>
          <cell r="EI821">
            <v>0</v>
          </cell>
          <cell r="EJ821">
            <v>0</v>
          </cell>
          <cell r="EK821" t="e">
            <v>#REF!</v>
          </cell>
          <cell r="EL821" t="e">
            <v>#REF!</v>
          </cell>
          <cell r="EM821" t="e">
            <v>#REF!</v>
          </cell>
          <cell r="EO821">
            <v>0</v>
          </cell>
          <cell r="EP821">
            <v>0</v>
          </cell>
          <cell r="EQ821">
            <v>0</v>
          </cell>
          <cell r="FA821">
            <v>0</v>
          </cell>
          <cell r="FB821">
            <v>0</v>
          </cell>
          <cell r="FD821">
            <v>0</v>
          </cell>
          <cell r="FE821">
            <v>1</v>
          </cell>
          <cell r="FF821">
            <v>0</v>
          </cell>
          <cell r="FG821">
            <v>0</v>
          </cell>
          <cell r="FH821">
            <v>0</v>
          </cell>
          <cell r="FI821">
            <v>0</v>
          </cell>
          <cell r="FJ821">
            <v>0</v>
          </cell>
          <cell r="FK821">
            <v>0</v>
          </cell>
          <cell r="FL821">
            <v>0</v>
          </cell>
          <cell r="FO821">
            <v>0</v>
          </cell>
          <cell r="FQ821">
            <v>0</v>
          </cell>
          <cell r="FR821">
            <v>0</v>
          </cell>
          <cell r="FS821">
            <v>0</v>
          </cell>
          <cell r="FT821">
            <v>0</v>
          </cell>
          <cell r="FU821">
            <v>0</v>
          </cell>
          <cell r="FV821">
            <v>0</v>
          </cell>
          <cell r="FW821">
            <v>0</v>
          </cell>
          <cell r="FX821" t="e">
            <v>#REF!</v>
          </cell>
          <cell r="FZ821">
            <v>0</v>
          </cell>
          <cell r="GB821">
            <v>0</v>
          </cell>
          <cell r="GC821">
            <v>0</v>
          </cell>
          <cell r="GD821">
            <v>0</v>
          </cell>
          <cell r="GE821">
            <v>0</v>
          </cell>
          <cell r="GF821">
            <v>0</v>
          </cell>
          <cell r="GG821" t="e">
            <v>#REF!</v>
          </cell>
          <cell r="GH821" t="e">
            <v>#REF!</v>
          </cell>
          <cell r="GI821">
            <v>0</v>
          </cell>
          <cell r="GJ821">
            <v>0</v>
          </cell>
          <cell r="GK821">
            <v>0</v>
          </cell>
          <cell r="GL821">
            <v>0</v>
          </cell>
          <cell r="GM821" t="e">
            <v>#REF!</v>
          </cell>
          <cell r="GN821">
            <v>0</v>
          </cell>
          <cell r="GO821">
            <v>0</v>
          </cell>
          <cell r="GP821">
            <v>0</v>
          </cell>
        </row>
        <row r="822">
          <cell r="Y822" t="str">
            <v>耐震</v>
          </cell>
          <cell r="Z822" t="str">
            <v>一般</v>
          </cell>
          <cell r="AA822" t="str">
            <v>一般</v>
          </cell>
          <cell r="AK822" t="e">
            <v>#REF!</v>
          </cell>
          <cell r="BI822">
            <v>4</v>
          </cell>
          <cell r="BT822">
            <v>0</v>
          </cell>
          <cell r="DZ822">
            <v>0</v>
          </cell>
          <cell r="EA822">
            <v>0</v>
          </cell>
          <cell r="EB822">
            <v>0</v>
          </cell>
          <cell r="EC822">
            <v>0</v>
          </cell>
          <cell r="ED822">
            <v>0</v>
          </cell>
          <cell r="EF822">
            <v>0</v>
          </cell>
          <cell r="EG822">
            <v>0</v>
          </cell>
          <cell r="EH822">
            <v>0</v>
          </cell>
          <cell r="EI822">
            <v>0</v>
          </cell>
          <cell r="EJ822">
            <v>0</v>
          </cell>
          <cell r="EK822" t="e">
            <v>#REF!</v>
          </cell>
          <cell r="EL822" t="e">
            <v>#REF!</v>
          </cell>
          <cell r="EM822" t="e">
            <v>#REF!</v>
          </cell>
          <cell r="EO822">
            <v>0</v>
          </cell>
          <cell r="EP822">
            <v>0</v>
          </cell>
          <cell r="EQ822">
            <v>0</v>
          </cell>
          <cell r="FA822">
            <v>0</v>
          </cell>
          <cell r="FB822">
            <v>0</v>
          </cell>
          <cell r="FD822">
            <v>0</v>
          </cell>
          <cell r="FE822">
            <v>1</v>
          </cell>
          <cell r="FF822">
            <v>0</v>
          </cell>
          <cell r="FG822">
            <v>0</v>
          </cell>
          <cell r="FH822">
            <v>0</v>
          </cell>
          <cell r="FI822">
            <v>0</v>
          </cell>
          <cell r="FJ822">
            <v>0</v>
          </cell>
          <cell r="FK822">
            <v>0</v>
          </cell>
          <cell r="FL822">
            <v>0</v>
          </cell>
          <cell r="FO822">
            <v>0</v>
          </cell>
          <cell r="FQ822">
            <v>0</v>
          </cell>
          <cell r="FR822">
            <v>0</v>
          </cell>
          <cell r="FS822">
            <v>0</v>
          </cell>
          <cell r="FT822">
            <v>1</v>
          </cell>
          <cell r="FU822">
            <v>0</v>
          </cell>
          <cell r="FV822">
            <v>0</v>
          </cell>
          <cell r="FW822">
            <v>0</v>
          </cell>
          <cell r="FX822" t="e">
            <v>#REF!</v>
          </cell>
          <cell r="FZ822">
            <v>0</v>
          </cell>
          <cell r="GB822">
            <v>0</v>
          </cell>
          <cell r="GC822">
            <v>0</v>
          </cell>
          <cell r="GD822">
            <v>0</v>
          </cell>
          <cell r="GE822">
            <v>0</v>
          </cell>
          <cell r="GF822">
            <v>0</v>
          </cell>
          <cell r="GG822" t="e">
            <v>#REF!</v>
          </cell>
          <cell r="GH822" t="e">
            <v>#REF!</v>
          </cell>
          <cell r="GI822">
            <v>0</v>
          </cell>
          <cell r="GJ822">
            <v>0</v>
          </cell>
          <cell r="GK822">
            <v>0</v>
          </cell>
          <cell r="GL822">
            <v>0</v>
          </cell>
          <cell r="GM822" t="e">
            <v>#REF!</v>
          </cell>
          <cell r="GN822">
            <v>0</v>
          </cell>
          <cell r="GO822">
            <v>0</v>
          </cell>
          <cell r="GP822">
            <v>0</v>
          </cell>
        </row>
        <row r="823">
          <cell r="Y823" t="str">
            <v>耐震</v>
          </cell>
          <cell r="Z823" t="str">
            <v>一般</v>
          </cell>
          <cell r="AA823" t="str">
            <v>一般</v>
          </cell>
          <cell r="AK823" t="e">
            <v>#REF!</v>
          </cell>
          <cell r="BI823">
            <v>4</v>
          </cell>
          <cell r="BT823">
            <v>0</v>
          </cell>
          <cell r="DZ823">
            <v>0</v>
          </cell>
          <cell r="EA823">
            <v>0</v>
          </cell>
          <cell r="EB823">
            <v>0</v>
          </cell>
          <cell r="EC823">
            <v>0</v>
          </cell>
          <cell r="ED823">
            <v>0</v>
          </cell>
          <cell r="EF823">
            <v>0</v>
          </cell>
          <cell r="EG823">
            <v>0</v>
          </cell>
          <cell r="EH823">
            <v>0</v>
          </cell>
          <cell r="EI823">
            <v>0</v>
          </cell>
          <cell r="EJ823">
            <v>0</v>
          </cell>
          <cell r="EK823" t="e">
            <v>#REF!</v>
          </cell>
          <cell r="EL823" t="e">
            <v>#REF!</v>
          </cell>
          <cell r="EM823" t="e">
            <v>#REF!</v>
          </cell>
          <cell r="EO823">
            <v>0</v>
          </cell>
          <cell r="EP823">
            <v>0</v>
          </cell>
          <cell r="EQ823">
            <v>0</v>
          </cell>
          <cell r="FA823">
            <v>0</v>
          </cell>
          <cell r="FB823">
            <v>0</v>
          </cell>
          <cell r="FD823">
            <v>0</v>
          </cell>
          <cell r="FE823">
            <v>1</v>
          </cell>
          <cell r="FF823">
            <v>0</v>
          </cell>
          <cell r="FG823">
            <v>0</v>
          </cell>
          <cell r="FH823">
            <v>0</v>
          </cell>
          <cell r="FI823">
            <v>0</v>
          </cell>
          <cell r="FJ823">
            <v>0</v>
          </cell>
          <cell r="FK823">
            <v>0</v>
          </cell>
          <cell r="FL823">
            <v>0</v>
          </cell>
          <cell r="FO823">
            <v>0</v>
          </cell>
          <cell r="FQ823">
            <v>0</v>
          </cell>
          <cell r="FR823">
            <v>0</v>
          </cell>
          <cell r="FS823">
            <v>0</v>
          </cell>
          <cell r="FT823">
            <v>1</v>
          </cell>
          <cell r="FU823">
            <v>0</v>
          </cell>
          <cell r="FV823">
            <v>0</v>
          </cell>
          <cell r="FW823">
            <v>0</v>
          </cell>
          <cell r="FX823" t="e">
            <v>#REF!</v>
          </cell>
          <cell r="FZ823">
            <v>0</v>
          </cell>
          <cell r="GB823">
            <v>0</v>
          </cell>
          <cell r="GC823">
            <v>0</v>
          </cell>
          <cell r="GD823">
            <v>0</v>
          </cell>
          <cell r="GE823">
            <v>0</v>
          </cell>
          <cell r="GF823">
            <v>0</v>
          </cell>
          <cell r="GG823" t="e">
            <v>#REF!</v>
          </cell>
          <cell r="GH823" t="e">
            <v>#REF!</v>
          </cell>
          <cell r="GI823">
            <v>0</v>
          </cell>
          <cell r="GJ823">
            <v>0</v>
          </cell>
          <cell r="GK823">
            <v>0</v>
          </cell>
          <cell r="GL823">
            <v>0</v>
          </cell>
          <cell r="GM823" t="e">
            <v>#REF!</v>
          </cell>
          <cell r="GN823">
            <v>0</v>
          </cell>
          <cell r="GO823">
            <v>0</v>
          </cell>
          <cell r="GP823">
            <v>0</v>
          </cell>
        </row>
        <row r="824">
          <cell r="Y824" t="str">
            <v>A'</v>
          </cell>
          <cell r="Z824" t="str">
            <v>高規格</v>
          </cell>
          <cell r="AA824" t="str">
            <v>高規格</v>
          </cell>
          <cell r="AK824" t="e">
            <v>#REF!</v>
          </cell>
          <cell r="BI824">
            <v>2</v>
          </cell>
          <cell r="BT824">
            <v>0</v>
          </cell>
          <cell r="DZ824">
            <v>0</v>
          </cell>
          <cell r="EA824">
            <v>0</v>
          </cell>
          <cell r="EB824">
            <v>0</v>
          </cell>
          <cell r="EC824">
            <v>0</v>
          </cell>
          <cell r="ED824">
            <v>1</v>
          </cell>
          <cell r="EF824">
            <v>1</v>
          </cell>
          <cell r="EG824">
            <v>1</v>
          </cell>
          <cell r="EH824">
            <v>0</v>
          </cell>
          <cell r="EI824">
            <v>0</v>
          </cell>
          <cell r="EJ824">
            <v>0</v>
          </cell>
          <cell r="EK824" t="e">
            <v>#REF!</v>
          </cell>
          <cell r="EL824" t="e">
            <v>#REF!</v>
          </cell>
          <cell r="EM824" t="e">
            <v>#REF!</v>
          </cell>
          <cell r="EO824">
            <v>0</v>
          </cell>
          <cell r="EP824">
            <v>1</v>
          </cell>
          <cell r="EQ824">
            <v>0</v>
          </cell>
          <cell r="FA824">
            <v>0</v>
          </cell>
          <cell r="FB824">
            <v>0</v>
          </cell>
          <cell r="FD824">
            <v>0</v>
          </cell>
          <cell r="FE824">
            <v>1</v>
          </cell>
          <cell r="FF824">
            <v>0</v>
          </cell>
          <cell r="FG824">
            <v>0</v>
          </cell>
          <cell r="FH824">
            <v>0</v>
          </cell>
          <cell r="FI824">
            <v>0</v>
          </cell>
          <cell r="FJ824">
            <v>0</v>
          </cell>
          <cell r="FK824">
            <v>0</v>
          </cell>
          <cell r="FL824">
            <v>0</v>
          </cell>
          <cell r="FO824">
            <v>0</v>
          </cell>
          <cell r="FQ824">
            <v>1</v>
          </cell>
          <cell r="FR824">
            <v>0</v>
          </cell>
          <cell r="FS824">
            <v>0</v>
          </cell>
          <cell r="FT824">
            <v>0</v>
          </cell>
          <cell r="FU824">
            <v>0</v>
          </cell>
          <cell r="FV824">
            <v>0</v>
          </cell>
          <cell r="FW824">
            <v>0</v>
          </cell>
          <cell r="FX824" t="e">
            <v>#REF!</v>
          </cell>
          <cell r="FZ824">
            <v>0</v>
          </cell>
          <cell r="GB824">
            <v>1</v>
          </cell>
          <cell r="GC824">
            <v>0</v>
          </cell>
          <cell r="GD824">
            <v>0</v>
          </cell>
          <cell r="GE824">
            <v>0</v>
          </cell>
          <cell r="GF824">
            <v>0</v>
          </cell>
          <cell r="GG824" t="e">
            <v>#REF!</v>
          </cell>
          <cell r="GH824" t="e">
            <v>#REF!</v>
          </cell>
          <cell r="GI824">
            <v>0</v>
          </cell>
          <cell r="GJ824">
            <v>0</v>
          </cell>
          <cell r="GK824">
            <v>0</v>
          </cell>
          <cell r="GL824">
            <v>0</v>
          </cell>
          <cell r="GM824" t="e">
            <v>#REF!</v>
          </cell>
          <cell r="GN824">
            <v>0</v>
          </cell>
          <cell r="GO824">
            <v>0</v>
          </cell>
          <cell r="GP824">
            <v>0</v>
          </cell>
        </row>
        <row r="825">
          <cell r="Y825" t="str">
            <v>A'</v>
          </cell>
          <cell r="Z825" t="str">
            <v>高規格</v>
          </cell>
          <cell r="AA825" t="str">
            <v>高規格</v>
          </cell>
          <cell r="AK825" t="e">
            <v>#REF!</v>
          </cell>
          <cell r="BI825">
            <v>2</v>
          </cell>
          <cell r="BT825">
            <v>0</v>
          </cell>
          <cell r="DZ825">
            <v>0</v>
          </cell>
          <cell r="EA825">
            <v>0</v>
          </cell>
          <cell r="EB825">
            <v>0</v>
          </cell>
          <cell r="EC825">
            <v>0</v>
          </cell>
          <cell r="ED825">
            <v>1</v>
          </cell>
          <cell r="EF825">
            <v>0</v>
          </cell>
          <cell r="EG825">
            <v>1</v>
          </cell>
          <cell r="EH825">
            <v>0</v>
          </cell>
          <cell r="EI825">
            <v>0</v>
          </cell>
          <cell r="EJ825">
            <v>0</v>
          </cell>
          <cell r="EK825" t="e">
            <v>#REF!</v>
          </cell>
          <cell r="EL825" t="e">
            <v>#REF!</v>
          </cell>
          <cell r="EM825" t="e">
            <v>#REF!</v>
          </cell>
          <cell r="EO825">
            <v>0</v>
          </cell>
          <cell r="EP825">
            <v>1</v>
          </cell>
          <cell r="EQ825">
            <v>0</v>
          </cell>
          <cell r="FA825">
            <v>0</v>
          </cell>
          <cell r="FB825">
            <v>0</v>
          </cell>
          <cell r="FD825">
            <v>0</v>
          </cell>
          <cell r="FE825">
            <v>1</v>
          </cell>
          <cell r="FF825">
            <v>0</v>
          </cell>
          <cell r="FG825">
            <v>0</v>
          </cell>
          <cell r="FH825">
            <v>0</v>
          </cell>
          <cell r="FI825">
            <v>0</v>
          </cell>
          <cell r="FJ825">
            <v>0</v>
          </cell>
          <cell r="FK825">
            <v>0</v>
          </cell>
          <cell r="FL825">
            <v>0</v>
          </cell>
          <cell r="FO825">
            <v>0</v>
          </cell>
          <cell r="FQ825">
            <v>0</v>
          </cell>
          <cell r="FR825">
            <v>0</v>
          </cell>
          <cell r="FS825">
            <v>0</v>
          </cell>
          <cell r="FT825">
            <v>0</v>
          </cell>
          <cell r="FU825">
            <v>0</v>
          </cell>
          <cell r="FV825">
            <v>1</v>
          </cell>
          <cell r="FW825">
            <v>0</v>
          </cell>
          <cell r="FX825" t="e">
            <v>#REF!</v>
          </cell>
          <cell r="FZ825">
            <v>0</v>
          </cell>
          <cell r="GB825">
            <v>0</v>
          </cell>
          <cell r="GC825">
            <v>0</v>
          </cell>
          <cell r="GD825">
            <v>0</v>
          </cell>
          <cell r="GE825">
            <v>0</v>
          </cell>
          <cell r="GF825">
            <v>0</v>
          </cell>
          <cell r="GG825" t="e">
            <v>#REF!</v>
          </cell>
          <cell r="GH825" t="e">
            <v>#REF!</v>
          </cell>
          <cell r="GI825">
            <v>0</v>
          </cell>
          <cell r="GJ825">
            <v>0</v>
          </cell>
          <cell r="GK825">
            <v>0</v>
          </cell>
          <cell r="GL825">
            <v>0</v>
          </cell>
          <cell r="GM825" t="e">
            <v>#REF!</v>
          </cell>
          <cell r="GN825">
            <v>0</v>
          </cell>
          <cell r="GO825">
            <v>0</v>
          </cell>
          <cell r="GP825">
            <v>0</v>
          </cell>
        </row>
        <row r="826">
          <cell r="Y826" t="str">
            <v>A'</v>
          </cell>
          <cell r="Z826" t="str">
            <v>高規格</v>
          </cell>
          <cell r="AA826" t="str">
            <v>一般</v>
          </cell>
          <cell r="AK826" t="e">
            <v>#REF!</v>
          </cell>
          <cell r="BI826">
            <v>2</v>
          </cell>
          <cell r="BT826">
            <v>0.27</v>
          </cell>
          <cell r="DZ826">
            <v>1</v>
          </cell>
          <cell r="EA826">
            <v>0</v>
          </cell>
          <cell r="EB826">
            <v>1</v>
          </cell>
          <cell r="EC826">
            <v>0</v>
          </cell>
          <cell r="ED826">
            <v>0</v>
          </cell>
          <cell r="EF826">
            <v>0</v>
          </cell>
          <cell r="EG826">
            <v>1</v>
          </cell>
          <cell r="EH826">
            <v>0</v>
          </cell>
          <cell r="EI826">
            <v>1</v>
          </cell>
          <cell r="EJ826">
            <v>0</v>
          </cell>
          <cell r="EK826" t="e">
            <v>#REF!</v>
          </cell>
          <cell r="EL826" t="e">
            <v>#REF!</v>
          </cell>
          <cell r="EM826" t="e">
            <v>#REF!</v>
          </cell>
          <cell r="EO826">
            <v>0</v>
          </cell>
          <cell r="EP826">
            <v>0</v>
          </cell>
          <cell r="EQ826">
            <v>0</v>
          </cell>
          <cell r="FA826">
            <v>1</v>
          </cell>
          <cell r="FB826">
            <v>0</v>
          </cell>
          <cell r="FD826">
            <v>0</v>
          </cell>
          <cell r="FE826">
            <v>0</v>
          </cell>
          <cell r="FF826">
            <v>0</v>
          </cell>
          <cell r="FG826">
            <v>0</v>
          </cell>
          <cell r="FH826">
            <v>0</v>
          </cell>
          <cell r="FI826">
            <v>0</v>
          </cell>
          <cell r="FJ826">
            <v>0</v>
          </cell>
          <cell r="FK826">
            <v>0</v>
          </cell>
          <cell r="FL826">
            <v>0</v>
          </cell>
          <cell r="FO826">
            <v>0</v>
          </cell>
          <cell r="FQ826">
            <v>0</v>
          </cell>
          <cell r="FR826">
            <v>0</v>
          </cell>
          <cell r="FS826">
            <v>0</v>
          </cell>
          <cell r="FT826">
            <v>0</v>
          </cell>
          <cell r="FU826">
            <v>0</v>
          </cell>
          <cell r="FV826">
            <v>0</v>
          </cell>
          <cell r="FW826">
            <v>0</v>
          </cell>
          <cell r="FX826" t="e">
            <v>#REF!</v>
          </cell>
          <cell r="FZ826">
            <v>1</v>
          </cell>
          <cell r="GB826">
            <v>1</v>
          </cell>
          <cell r="GC826">
            <v>0</v>
          </cell>
          <cell r="GD826">
            <v>0</v>
          </cell>
          <cell r="GE826">
            <v>0</v>
          </cell>
          <cell r="GF826">
            <v>1</v>
          </cell>
          <cell r="GG826" t="e">
            <v>#REF!</v>
          </cell>
          <cell r="GH826" t="e">
            <v>#REF!</v>
          </cell>
          <cell r="GI826">
            <v>0</v>
          </cell>
          <cell r="GJ826">
            <v>0</v>
          </cell>
          <cell r="GK826">
            <v>0</v>
          </cell>
          <cell r="GL826">
            <v>0</v>
          </cell>
          <cell r="GM826" t="e">
            <v>#REF!</v>
          </cell>
          <cell r="GN826">
            <v>0</v>
          </cell>
          <cell r="GO826">
            <v>0</v>
          </cell>
          <cell r="GP826">
            <v>0</v>
          </cell>
        </row>
        <row r="827">
          <cell r="Y827" t="str">
            <v>A'</v>
          </cell>
          <cell r="Z827" t="str">
            <v>高規格</v>
          </cell>
          <cell r="AA827" t="str">
            <v>一般</v>
          </cell>
          <cell r="AK827" t="e">
            <v>#REF!</v>
          </cell>
          <cell r="BI827">
            <v>1</v>
          </cell>
          <cell r="BT827">
            <v>0.21</v>
          </cell>
          <cell r="DZ827">
            <v>0</v>
          </cell>
          <cell r="EA827">
            <v>0</v>
          </cell>
          <cell r="EB827">
            <v>0</v>
          </cell>
          <cell r="EC827">
            <v>0</v>
          </cell>
          <cell r="ED827">
            <v>0</v>
          </cell>
          <cell r="EF827">
            <v>0</v>
          </cell>
          <cell r="EG827">
            <v>0</v>
          </cell>
          <cell r="EH827">
            <v>0</v>
          </cell>
          <cell r="EI827">
            <v>0</v>
          </cell>
          <cell r="EJ827">
            <v>0</v>
          </cell>
          <cell r="EK827" t="e">
            <v>#REF!</v>
          </cell>
          <cell r="EL827" t="e">
            <v>#REF!</v>
          </cell>
          <cell r="EM827" t="e">
            <v>#REF!</v>
          </cell>
          <cell r="EO827">
            <v>0</v>
          </cell>
          <cell r="EP827">
            <v>1</v>
          </cell>
          <cell r="EQ827">
            <v>0</v>
          </cell>
          <cell r="FA827">
            <v>0</v>
          </cell>
          <cell r="FB827">
            <v>0</v>
          </cell>
          <cell r="FD827">
            <v>0</v>
          </cell>
          <cell r="FE827">
            <v>1</v>
          </cell>
          <cell r="FF827">
            <v>0</v>
          </cell>
          <cell r="FG827">
            <v>0</v>
          </cell>
          <cell r="FH827">
            <v>0</v>
          </cell>
          <cell r="FI827">
            <v>0</v>
          </cell>
          <cell r="FJ827">
            <v>0</v>
          </cell>
          <cell r="FK827">
            <v>0</v>
          </cell>
          <cell r="FL827">
            <v>0</v>
          </cell>
          <cell r="FO827">
            <v>0</v>
          </cell>
          <cell r="FQ827">
            <v>0</v>
          </cell>
          <cell r="FR827">
            <v>0</v>
          </cell>
          <cell r="FS827">
            <v>0</v>
          </cell>
          <cell r="FT827">
            <v>0</v>
          </cell>
          <cell r="FU827">
            <v>0</v>
          </cell>
          <cell r="FV827">
            <v>0</v>
          </cell>
          <cell r="FW827">
            <v>0</v>
          </cell>
          <cell r="FX827" t="e">
            <v>#REF!</v>
          </cell>
          <cell r="FZ827">
            <v>0</v>
          </cell>
          <cell r="GB827">
            <v>1</v>
          </cell>
          <cell r="GC827">
            <v>0</v>
          </cell>
          <cell r="GD827">
            <v>0</v>
          </cell>
          <cell r="GE827">
            <v>1</v>
          </cell>
          <cell r="GF827">
            <v>1</v>
          </cell>
          <cell r="GG827" t="e">
            <v>#REF!</v>
          </cell>
          <cell r="GH827" t="e">
            <v>#REF!</v>
          </cell>
          <cell r="GI827">
            <v>0</v>
          </cell>
          <cell r="GJ827">
            <v>0</v>
          </cell>
          <cell r="GK827">
            <v>0</v>
          </cell>
          <cell r="GL827">
            <v>0</v>
          </cell>
          <cell r="GM827" t="e">
            <v>#REF!</v>
          </cell>
          <cell r="GN827">
            <v>0</v>
          </cell>
          <cell r="GO827">
            <v>0</v>
          </cell>
          <cell r="GP827">
            <v>0</v>
          </cell>
        </row>
        <row r="828">
          <cell r="Y828" t="str">
            <v>地二</v>
          </cell>
          <cell r="Z828" t="str">
            <v>地高</v>
          </cell>
          <cell r="AA828" t="str">
            <v>地高</v>
          </cell>
          <cell r="AK828" t="e">
            <v>#REF!</v>
          </cell>
          <cell r="BI828">
            <v>2</v>
          </cell>
          <cell r="BT828">
            <v>0</v>
          </cell>
          <cell r="DZ828">
            <v>1</v>
          </cell>
          <cell r="EA828">
            <v>0</v>
          </cell>
          <cell r="EB828">
            <v>1</v>
          </cell>
          <cell r="EC828">
            <v>1</v>
          </cell>
          <cell r="ED828">
            <v>1</v>
          </cell>
          <cell r="EF828">
            <v>0</v>
          </cell>
          <cell r="EG828">
            <v>1</v>
          </cell>
          <cell r="EH828">
            <v>0</v>
          </cell>
          <cell r="EI828">
            <v>1</v>
          </cell>
          <cell r="EJ828">
            <v>0</v>
          </cell>
          <cell r="EK828" t="e">
            <v>#REF!</v>
          </cell>
          <cell r="EL828" t="e">
            <v>#REF!</v>
          </cell>
          <cell r="EM828" t="e">
            <v>#REF!</v>
          </cell>
          <cell r="EO828">
            <v>0</v>
          </cell>
          <cell r="EP828">
            <v>0</v>
          </cell>
          <cell r="EQ828">
            <v>0</v>
          </cell>
          <cell r="FA828">
            <v>1</v>
          </cell>
          <cell r="FB828">
            <v>0</v>
          </cell>
          <cell r="FD828">
            <v>0</v>
          </cell>
          <cell r="FE828">
            <v>0</v>
          </cell>
          <cell r="FF828">
            <v>0</v>
          </cell>
          <cell r="FG828">
            <v>0</v>
          </cell>
          <cell r="FH828">
            <v>2</v>
          </cell>
          <cell r="FI828">
            <v>0</v>
          </cell>
          <cell r="FJ828">
            <v>0</v>
          </cell>
          <cell r="FK828">
            <v>0</v>
          </cell>
          <cell r="FL828">
            <v>0</v>
          </cell>
          <cell r="FO828">
            <v>0</v>
          </cell>
          <cell r="FQ828">
            <v>0</v>
          </cell>
          <cell r="FR828">
            <v>0</v>
          </cell>
          <cell r="FS828">
            <v>0</v>
          </cell>
          <cell r="FT828">
            <v>0</v>
          </cell>
          <cell r="FU828">
            <v>0</v>
          </cell>
          <cell r="FV828">
            <v>0</v>
          </cell>
          <cell r="FW828">
            <v>0</v>
          </cell>
          <cell r="FX828" t="e">
            <v>#REF!</v>
          </cell>
          <cell r="FZ828">
            <v>0</v>
          </cell>
          <cell r="GB828">
            <v>0</v>
          </cell>
          <cell r="GC828">
            <v>0</v>
          </cell>
          <cell r="GD828">
            <v>0</v>
          </cell>
          <cell r="GE828">
            <v>0</v>
          </cell>
          <cell r="GF828">
            <v>0</v>
          </cell>
          <cell r="GG828" t="e">
            <v>#REF!</v>
          </cell>
          <cell r="GH828" t="e">
            <v>#REF!</v>
          </cell>
          <cell r="GI828">
            <v>0</v>
          </cell>
          <cell r="GJ828">
            <v>0</v>
          </cell>
          <cell r="GK828">
            <v>0</v>
          </cell>
          <cell r="GL828">
            <v>0</v>
          </cell>
          <cell r="GM828" t="e">
            <v>#REF!</v>
          </cell>
          <cell r="GN828">
            <v>0</v>
          </cell>
          <cell r="GO828">
            <v>0</v>
          </cell>
          <cell r="GP828">
            <v>0</v>
          </cell>
        </row>
        <row r="829">
          <cell r="Y829" t="str">
            <v>地二</v>
          </cell>
          <cell r="Z829" t="str">
            <v>地高</v>
          </cell>
          <cell r="AA829" t="str">
            <v>地高</v>
          </cell>
          <cell r="AK829" t="e">
            <v>#REF!</v>
          </cell>
          <cell r="BI829">
            <v>2</v>
          </cell>
          <cell r="BT829">
            <v>0.19</v>
          </cell>
          <cell r="DZ829">
            <v>1</v>
          </cell>
          <cell r="EA829">
            <v>0</v>
          </cell>
          <cell r="EB829">
            <v>1</v>
          </cell>
          <cell r="EC829">
            <v>1</v>
          </cell>
          <cell r="ED829">
            <v>1</v>
          </cell>
          <cell r="EF829">
            <v>0</v>
          </cell>
          <cell r="EG829">
            <v>1</v>
          </cell>
          <cell r="EH829">
            <v>1</v>
          </cell>
          <cell r="EI829">
            <v>1</v>
          </cell>
          <cell r="EJ829">
            <v>0</v>
          </cell>
          <cell r="EK829" t="e">
            <v>#REF!</v>
          </cell>
          <cell r="EL829" t="e">
            <v>#REF!</v>
          </cell>
          <cell r="EM829" t="e">
            <v>#REF!</v>
          </cell>
          <cell r="EO829">
            <v>0</v>
          </cell>
          <cell r="EP829">
            <v>0</v>
          </cell>
          <cell r="EQ829">
            <v>0</v>
          </cell>
          <cell r="FA829">
            <v>1</v>
          </cell>
          <cell r="FB829">
            <v>0</v>
          </cell>
          <cell r="FD829">
            <v>0</v>
          </cell>
          <cell r="FE829">
            <v>0</v>
          </cell>
          <cell r="FF829">
            <v>0</v>
          </cell>
          <cell r="FG829">
            <v>0</v>
          </cell>
          <cell r="FH829">
            <v>2</v>
          </cell>
          <cell r="FI829">
            <v>0</v>
          </cell>
          <cell r="FJ829">
            <v>0</v>
          </cell>
          <cell r="FK829">
            <v>0</v>
          </cell>
          <cell r="FL829">
            <v>0</v>
          </cell>
          <cell r="FO829">
            <v>0</v>
          </cell>
          <cell r="FQ829">
            <v>0</v>
          </cell>
          <cell r="FR829">
            <v>0</v>
          </cell>
          <cell r="FS829">
            <v>0</v>
          </cell>
          <cell r="FT829">
            <v>0</v>
          </cell>
          <cell r="FU829">
            <v>0</v>
          </cell>
          <cell r="FV829">
            <v>0</v>
          </cell>
          <cell r="FW829">
            <v>0</v>
          </cell>
          <cell r="FX829" t="e">
            <v>#REF!</v>
          </cell>
          <cell r="FZ829">
            <v>0</v>
          </cell>
          <cell r="GB829">
            <v>1</v>
          </cell>
          <cell r="GC829">
            <v>0</v>
          </cell>
          <cell r="GD829">
            <v>0</v>
          </cell>
          <cell r="GE829">
            <v>0</v>
          </cell>
          <cell r="GF829">
            <v>1</v>
          </cell>
          <cell r="GG829" t="e">
            <v>#REF!</v>
          </cell>
          <cell r="GH829" t="e">
            <v>#REF!</v>
          </cell>
          <cell r="GI829">
            <v>0</v>
          </cell>
          <cell r="GJ829">
            <v>0</v>
          </cell>
          <cell r="GK829">
            <v>0</v>
          </cell>
          <cell r="GL829">
            <v>0</v>
          </cell>
          <cell r="GM829" t="e">
            <v>#REF!</v>
          </cell>
          <cell r="GN829">
            <v>0</v>
          </cell>
          <cell r="GO829">
            <v>0</v>
          </cell>
          <cell r="GP829">
            <v>0</v>
          </cell>
        </row>
        <row r="830">
          <cell r="Y830" t="str">
            <v>地二</v>
          </cell>
          <cell r="Z830" t="str">
            <v>地高</v>
          </cell>
          <cell r="AA830" t="str">
            <v>地高</v>
          </cell>
          <cell r="AK830" t="e">
            <v>#REF!</v>
          </cell>
          <cell r="BI830">
            <v>2</v>
          </cell>
          <cell r="BT830">
            <v>0.33</v>
          </cell>
          <cell r="DZ830">
            <v>1</v>
          </cell>
          <cell r="EA830">
            <v>0</v>
          </cell>
          <cell r="EB830">
            <v>1</v>
          </cell>
          <cell r="EC830">
            <v>0</v>
          </cell>
          <cell r="ED830">
            <v>0</v>
          </cell>
          <cell r="EF830">
            <v>0</v>
          </cell>
          <cell r="EG830">
            <v>1</v>
          </cell>
          <cell r="EH830">
            <v>1</v>
          </cell>
          <cell r="EI830">
            <v>1</v>
          </cell>
          <cell r="EJ830">
            <v>0</v>
          </cell>
          <cell r="EK830" t="e">
            <v>#REF!</v>
          </cell>
          <cell r="EL830" t="e">
            <v>#REF!</v>
          </cell>
          <cell r="EM830" t="e">
            <v>#REF!</v>
          </cell>
          <cell r="EO830">
            <v>0</v>
          </cell>
          <cell r="EP830">
            <v>0</v>
          </cell>
          <cell r="EQ830">
            <v>0</v>
          </cell>
          <cell r="FA830">
            <v>1</v>
          </cell>
          <cell r="FB830">
            <v>0</v>
          </cell>
          <cell r="FD830">
            <v>0</v>
          </cell>
          <cell r="FE830">
            <v>0</v>
          </cell>
          <cell r="FF830">
            <v>0</v>
          </cell>
          <cell r="FG830">
            <v>0</v>
          </cell>
          <cell r="FH830">
            <v>2</v>
          </cell>
          <cell r="FI830">
            <v>0</v>
          </cell>
          <cell r="FJ830">
            <v>0</v>
          </cell>
          <cell r="FK830">
            <v>0</v>
          </cell>
          <cell r="FL830">
            <v>0</v>
          </cell>
          <cell r="FO830">
            <v>0</v>
          </cell>
          <cell r="FQ830">
            <v>0</v>
          </cell>
          <cell r="FR830">
            <v>0</v>
          </cell>
          <cell r="FS830">
            <v>0</v>
          </cell>
          <cell r="FT830">
            <v>0</v>
          </cell>
          <cell r="FU830">
            <v>0</v>
          </cell>
          <cell r="FV830">
            <v>0</v>
          </cell>
          <cell r="FW830">
            <v>0</v>
          </cell>
          <cell r="FX830" t="e">
            <v>#REF!</v>
          </cell>
          <cell r="FZ830">
            <v>0</v>
          </cell>
          <cell r="GB830">
            <v>1</v>
          </cell>
          <cell r="GC830">
            <v>0</v>
          </cell>
          <cell r="GD830">
            <v>1</v>
          </cell>
          <cell r="GE830">
            <v>0</v>
          </cell>
          <cell r="GF830">
            <v>1</v>
          </cell>
          <cell r="GG830" t="e">
            <v>#REF!</v>
          </cell>
          <cell r="GH830" t="e">
            <v>#REF!</v>
          </cell>
          <cell r="GI830">
            <v>0</v>
          </cell>
          <cell r="GJ830">
            <v>0</v>
          </cell>
          <cell r="GK830">
            <v>0</v>
          </cell>
          <cell r="GL830">
            <v>0</v>
          </cell>
          <cell r="GM830" t="e">
            <v>#REF!</v>
          </cell>
          <cell r="GN830">
            <v>0</v>
          </cell>
          <cell r="GO830">
            <v>0</v>
          </cell>
          <cell r="GP830">
            <v>0</v>
          </cell>
        </row>
        <row r="831">
          <cell r="Y831" t="str">
            <v>二次</v>
          </cell>
          <cell r="Z831" t="str">
            <v>一般</v>
          </cell>
          <cell r="AA831" t="str">
            <v>一般</v>
          </cell>
          <cell r="AK831" t="e">
            <v>#REF!</v>
          </cell>
          <cell r="BI831">
            <v>4</v>
          </cell>
          <cell r="BT831">
            <v>0.38</v>
          </cell>
          <cell r="DZ831">
            <v>1</v>
          </cell>
          <cell r="EA831">
            <v>0</v>
          </cell>
          <cell r="EB831">
            <v>1</v>
          </cell>
          <cell r="EC831">
            <v>0</v>
          </cell>
          <cell r="ED831">
            <v>0</v>
          </cell>
          <cell r="EF831">
            <v>0</v>
          </cell>
          <cell r="EG831">
            <v>1</v>
          </cell>
          <cell r="EH831">
            <v>0</v>
          </cell>
          <cell r="EI831">
            <v>0</v>
          </cell>
          <cell r="EJ831">
            <v>0</v>
          </cell>
          <cell r="EK831" t="e">
            <v>#REF!</v>
          </cell>
          <cell r="EL831" t="e">
            <v>#REF!</v>
          </cell>
          <cell r="EM831" t="e">
            <v>#REF!</v>
          </cell>
          <cell r="EO831">
            <v>0</v>
          </cell>
          <cell r="EP831">
            <v>0</v>
          </cell>
          <cell r="EQ831">
            <v>0</v>
          </cell>
          <cell r="FA831">
            <v>1</v>
          </cell>
          <cell r="FB831">
            <v>0</v>
          </cell>
          <cell r="FD831">
            <v>0</v>
          </cell>
          <cell r="FE831">
            <v>0</v>
          </cell>
          <cell r="FF831">
            <v>0</v>
          </cell>
          <cell r="FG831">
            <v>0</v>
          </cell>
          <cell r="FH831">
            <v>0</v>
          </cell>
          <cell r="FI831">
            <v>0</v>
          </cell>
          <cell r="FJ831">
            <v>0</v>
          </cell>
          <cell r="FK831">
            <v>0</v>
          </cell>
          <cell r="FL831">
            <v>0</v>
          </cell>
          <cell r="FO831">
            <v>1</v>
          </cell>
          <cell r="FQ831">
            <v>0</v>
          </cell>
          <cell r="FR831">
            <v>0</v>
          </cell>
          <cell r="FS831">
            <v>0</v>
          </cell>
          <cell r="FT831">
            <v>0</v>
          </cell>
          <cell r="FU831">
            <v>0</v>
          </cell>
          <cell r="FV831">
            <v>0</v>
          </cell>
          <cell r="FW831">
            <v>0</v>
          </cell>
          <cell r="FX831" t="e">
            <v>#REF!</v>
          </cell>
          <cell r="FZ831">
            <v>0</v>
          </cell>
          <cell r="GB831">
            <v>0</v>
          </cell>
          <cell r="GC831">
            <v>0</v>
          </cell>
          <cell r="GD831">
            <v>0</v>
          </cell>
          <cell r="GE831">
            <v>0</v>
          </cell>
          <cell r="GF831">
            <v>1</v>
          </cell>
          <cell r="GG831" t="e">
            <v>#REF!</v>
          </cell>
          <cell r="GH831" t="e">
            <v>#REF!</v>
          </cell>
          <cell r="GI831">
            <v>0</v>
          </cell>
          <cell r="GJ831">
            <v>0</v>
          </cell>
          <cell r="GK831">
            <v>0</v>
          </cell>
          <cell r="GL831">
            <v>0</v>
          </cell>
          <cell r="GM831" t="e">
            <v>#REF!</v>
          </cell>
          <cell r="GN831">
            <v>0</v>
          </cell>
          <cell r="GO831">
            <v>0</v>
          </cell>
          <cell r="GP831">
            <v>0</v>
          </cell>
        </row>
        <row r="832">
          <cell r="Y832" t="str">
            <v>二次</v>
          </cell>
          <cell r="Z832" t="str">
            <v>一般</v>
          </cell>
          <cell r="AA832" t="str">
            <v>一般</v>
          </cell>
          <cell r="AK832" t="e">
            <v>#REF!</v>
          </cell>
          <cell r="BI832">
            <v>5</v>
          </cell>
          <cell r="BT832">
            <v>0.31</v>
          </cell>
          <cell r="DZ832">
            <v>1</v>
          </cell>
          <cell r="EA832">
            <v>0</v>
          </cell>
          <cell r="EB832">
            <v>1</v>
          </cell>
          <cell r="EC832">
            <v>1</v>
          </cell>
          <cell r="ED832">
            <v>1</v>
          </cell>
          <cell r="EF832">
            <v>0</v>
          </cell>
          <cell r="EG832">
            <v>1</v>
          </cell>
          <cell r="EH832">
            <v>0</v>
          </cell>
          <cell r="EI832">
            <v>1</v>
          </cell>
          <cell r="EJ832">
            <v>0</v>
          </cell>
          <cell r="EK832" t="e">
            <v>#REF!</v>
          </cell>
          <cell r="EL832" t="e">
            <v>#REF!</v>
          </cell>
          <cell r="EM832" t="e">
            <v>#REF!</v>
          </cell>
          <cell r="EO832">
            <v>0</v>
          </cell>
          <cell r="EP832">
            <v>0</v>
          </cell>
          <cell r="EQ832">
            <v>0</v>
          </cell>
          <cell r="FA832">
            <v>1</v>
          </cell>
          <cell r="FB832">
            <v>0</v>
          </cell>
          <cell r="FD832">
            <v>0</v>
          </cell>
          <cell r="FE832">
            <v>0</v>
          </cell>
          <cell r="FF832">
            <v>0</v>
          </cell>
          <cell r="FG832">
            <v>0</v>
          </cell>
          <cell r="FH832">
            <v>0</v>
          </cell>
          <cell r="FI832">
            <v>0</v>
          </cell>
          <cell r="FJ832">
            <v>0</v>
          </cell>
          <cell r="FK832">
            <v>0</v>
          </cell>
          <cell r="FL832">
            <v>0</v>
          </cell>
          <cell r="FO832">
            <v>0</v>
          </cell>
          <cell r="FQ832">
            <v>0</v>
          </cell>
          <cell r="FR832">
            <v>0</v>
          </cell>
          <cell r="FS832">
            <v>0</v>
          </cell>
          <cell r="FT832">
            <v>0</v>
          </cell>
          <cell r="FU832">
            <v>0</v>
          </cell>
          <cell r="FV832">
            <v>0</v>
          </cell>
          <cell r="FW832">
            <v>0</v>
          </cell>
          <cell r="FX832" t="e">
            <v>#REF!</v>
          </cell>
          <cell r="FZ832">
            <v>0</v>
          </cell>
          <cell r="GB832">
            <v>0</v>
          </cell>
          <cell r="GC832">
            <v>0</v>
          </cell>
          <cell r="GD832">
            <v>1</v>
          </cell>
          <cell r="GE832">
            <v>0</v>
          </cell>
          <cell r="GF832">
            <v>1</v>
          </cell>
          <cell r="GG832" t="e">
            <v>#REF!</v>
          </cell>
          <cell r="GH832" t="e">
            <v>#REF!</v>
          </cell>
          <cell r="GI832">
            <v>0</v>
          </cell>
          <cell r="GJ832">
            <v>0</v>
          </cell>
          <cell r="GK832">
            <v>0</v>
          </cell>
          <cell r="GL832">
            <v>0</v>
          </cell>
          <cell r="GM832" t="e">
            <v>#REF!</v>
          </cell>
          <cell r="GN832">
            <v>0</v>
          </cell>
          <cell r="GO832">
            <v>0</v>
          </cell>
          <cell r="GP832">
            <v>0</v>
          </cell>
        </row>
        <row r="833">
          <cell r="Y833" t="str">
            <v>A'</v>
          </cell>
          <cell r="Z833" t="str">
            <v>高規格</v>
          </cell>
          <cell r="AA833" t="str">
            <v>一般</v>
          </cell>
          <cell r="AK833" t="e">
            <v>#REF!</v>
          </cell>
          <cell r="BI833">
            <v>1</v>
          </cell>
          <cell r="BT833">
            <v>0.28000000000000003</v>
          </cell>
          <cell r="DZ833">
            <v>1</v>
          </cell>
          <cell r="EA833">
            <v>0</v>
          </cell>
          <cell r="EB833">
            <v>1</v>
          </cell>
          <cell r="EC833">
            <v>0</v>
          </cell>
          <cell r="ED833">
            <v>0</v>
          </cell>
          <cell r="EF833">
            <v>0</v>
          </cell>
          <cell r="EG833">
            <v>1</v>
          </cell>
          <cell r="EH833">
            <v>0</v>
          </cell>
          <cell r="EI833">
            <v>1</v>
          </cell>
          <cell r="EJ833">
            <v>0</v>
          </cell>
          <cell r="EK833" t="e">
            <v>#REF!</v>
          </cell>
          <cell r="EL833" t="e">
            <v>#REF!</v>
          </cell>
          <cell r="EM833" t="e">
            <v>#REF!</v>
          </cell>
          <cell r="EO833">
            <v>0</v>
          </cell>
          <cell r="EP833">
            <v>0</v>
          </cell>
          <cell r="EQ833">
            <v>0</v>
          </cell>
          <cell r="FA833">
            <v>1</v>
          </cell>
          <cell r="FB833">
            <v>0</v>
          </cell>
          <cell r="FD833">
            <v>0</v>
          </cell>
          <cell r="FE833">
            <v>0</v>
          </cell>
          <cell r="FF833">
            <v>0</v>
          </cell>
          <cell r="FG833">
            <v>0</v>
          </cell>
          <cell r="FH833">
            <v>0</v>
          </cell>
          <cell r="FI833">
            <v>0</v>
          </cell>
          <cell r="FJ833">
            <v>0</v>
          </cell>
          <cell r="FK833">
            <v>0</v>
          </cell>
          <cell r="FL833">
            <v>0</v>
          </cell>
          <cell r="FO833">
            <v>0</v>
          </cell>
          <cell r="FQ833">
            <v>0</v>
          </cell>
          <cell r="FR833">
            <v>0</v>
          </cell>
          <cell r="FS833">
            <v>0</v>
          </cell>
          <cell r="FT833">
            <v>0</v>
          </cell>
          <cell r="FU833">
            <v>0</v>
          </cell>
          <cell r="FV833">
            <v>0</v>
          </cell>
          <cell r="FW833">
            <v>0</v>
          </cell>
          <cell r="FX833" t="e">
            <v>#REF!</v>
          </cell>
          <cell r="FZ833">
            <v>0</v>
          </cell>
          <cell r="GB833">
            <v>1</v>
          </cell>
          <cell r="GC833">
            <v>0</v>
          </cell>
          <cell r="GD833">
            <v>0</v>
          </cell>
          <cell r="GE833">
            <v>0</v>
          </cell>
          <cell r="GF833">
            <v>1</v>
          </cell>
          <cell r="GG833" t="e">
            <v>#REF!</v>
          </cell>
          <cell r="GH833" t="e">
            <v>#REF!</v>
          </cell>
          <cell r="GI833">
            <v>0</v>
          </cell>
          <cell r="GJ833">
            <v>0</v>
          </cell>
          <cell r="GK833">
            <v>0</v>
          </cell>
          <cell r="GL833">
            <v>0</v>
          </cell>
          <cell r="GM833" t="e">
            <v>#REF!</v>
          </cell>
          <cell r="GN833">
            <v>0</v>
          </cell>
          <cell r="GO833">
            <v>0</v>
          </cell>
          <cell r="GP833">
            <v>0</v>
          </cell>
        </row>
        <row r="834">
          <cell r="Y834" t="str">
            <v>二次</v>
          </cell>
          <cell r="Z834" t="str">
            <v>一般</v>
          </cell>
          <cell r="AA834" t="str">
            <v>一般</v>
          </cell>
          <cell r="AK834" t="e">
            <v>#REF!</v>
          </cell>
          <cell r="BI834">
            <v>1</v>
          </cell>
          <cell r="BT834">
            <v>0.3</v>
          </cell>
          <cell r="DZ834">
            <v>1</v>
          </cell>
          <cell r="EA834">
            <v>0</v>
          </cell>
          <cell r="EB834">
            <v>1</v>
          </cell>
          <cell r="EC834">
            <v>0</v>
          </cell>
          <cell r="ED834">
            <v>0</v>
          </cell>
          <cell r="EF834">
            <v>0</v>
          </cell>
          <cell r="EG834">
            <v>1</v>
          </cell>
          <cell r="EH834">
            <v>0</v>
          </cell>
          <cell r="EI834">
            <v>1</v>
          </cell>
          <cell r="EJ834">
            <v>0</v>
          </cell>
          <cell r="EK834" t="e">
            <v>#REF!</v>
          </cell>
          <cell r="EL834" t="e">
            <v>#REF!</v>
          </cell>
          <cell r="EM834" t="e">
            <v>#REF!</v>
          </cell>
          <cell r="EO834">
            <v>0</v>
          </cell>
          <cell r="EP834">
            <v>0</v>
          </cell>
          <cell r="EQ834">
            <v>0</v>
          </cell>
          <cell r="FA834">
            <v>1</v>
          </cell>
          <cell r="FB834">
            <v>0</v>
          </cell>
          <cell r="FD834">
            <v>0</v>
          </cell>
          <cell r="FE834">
            <v>0</v>
          </cell>
          <cell r="FF834">
            <v>0</v>
          </cell>
          <cell r="FG834">
            <v>0</v>
          </cell>
          <cell r="FH834">
            <v>0</v>
          </cell>
          <cell r="FI834">
            <v>0</v>
          </cell>
          <cell r="FJ834">
            <v>0</v>
          </cell>
          <cell r="FK834">
            <v>0</v>
          </cell>
          <cell r="FL834">
            <v>0</v>
          </cell>
          <cell r="FO834">
            <v>0</v>
          </cell>
          <cell r="FQ834">
            <v>0</v>
          </cell>
          <cell r="FR834">
            <v>0</v>
          </cell>
          <cell r="FS834">
            <v>0</v>
          </cell>
          <cell r="FT834">
            <v>0</v>
          </cell>
          <cell r="FU834">
            <v>0</v>
          </cell>
          <cell r="FV834">
            <v>0</v>
          </cell>
          <cell r="FW834">
            <v>0</v>
          </cell>
          <cell r="FX834" t="e">
            <v>#REF!</v>
          </cell>
          <cell r="FZ834">
            <v>0</v>
          </cell>
          <cell r="GB834">
            <v>0</v>
          </cell>
          <cell r="GC834">
            <v>0</v>
          </cell>
          <cell r="GD834">
            <v>0</v>
          </cell>
          <cell r="GE834">
            <v>0</v>
          </cell>
          <cell r="GF834">
            <v>1</v>
          </cell>
          <cell r="GG834" t="e">
            <v>#REF!</v>
          </cell>
          <cell r="GH834" t="e">
            <v>#REF!</v>
          </cell>
          <cell r="GI834">
            <v>0</v>
          </cell>
          <cell r="GJ834">
            <v>0</v>
          </cell>
          <cell r="GK834">
            <v>0</v>
          </cell>
          <cell r="GL834">
            <v>0</v>
          </cell>
          <cell r="GM834" t="e">
            <v>#REF!</v>
          </cell>
          <cell r="GN834">
            <v>0</v>
          </cell>
          <cell r="GO834">
            <v>0</v>
          </cell>
          <cell r="GP834">
            <v>0</v>
          </cell>
        </row>
        <row r="835">
          <cell r="Y835" t="str">
            <v>A'</v>
          </cell>
          <cell r="Z835" t="str">
            <v>高規格</v>
          </cell>
          <cell r="AA835" t="str">
            <v>一般</v>
          </cell>
          <cell r="AK835" t="e">
            <v>#REF!</v>
          </cell>
          <cell r="BI835">
            <v>5</v>
          </cell>
          <cell r="BT835">
            <v>0.23</v>
          </cell>
          <cell r="DZ835">
            <v>1</v>
          </cell>
          <cell r="EA835">
            <v>0</v>
          </cell>
          <cell r="EB835">
            <v>1</v>
          </cell>
          <cell r="EC835">
            <v>0</v>
          </cell>
          <cell r="ED835">
            <v>0</v>
          </cell>
          <cell r="EF835">
            <v>0</v>
          </cell>
          <cell r="EG835">
            <v>1</v>
          </cell>
          <cell r="EH835">
            <v>0</v>
          </cell>
          <cell r="EI835">
            <v>1</v>
          </cell>
          <cell r="EJ835">
            <v>0</v>
          </cell>
          <cell r="EK835" t="e">
            <v>#REF!</v>
          </cell>
          <cell r="EL835" t="e">
            <v>#REF!</v>
          </cell>
          <cell r="EM835" t="e">
            <v>#REF!</v>
          </cell>
          <cell r="EO835">
            <v>1</v>
          </cell>
          <cell r="EP835">
            <v>0</v>
          </cell>
          <cell r="EQ835">
            <v>0</v>
          </cell>
          <cell r="FA835">
            <v>1</v>
          </cell>
          <cell r="FB835">
            <v>0</v>
          </cell>
          <cell r="FD835">
            <v>0</v>
          </cell>
          <cell r="FE835">
            <v>0</v>
          </cell>
          <cell r="FF835">
            <v>0</v>
          </cell>
          <cell r="FG835">
            <v>0</v>
          </cell>
          <cell r="FH835">
            <v>0</v>
          </cell>
          <cell r="FI835">
            <v>0</v>
          </cell>
          <cell r="FJ835">
            <v>0</v>
          </cell>
          <cell r="FK835">
            <v>0</v>
          </cell>
          <cell r="FL835">
            <v>0</v>
          </cell>
          <cell r="FO835">
            <v>0</v>
          </cell>
          <cell r="FQ835">
            <v>0</v>
          </cell>
          <cell r="FR835">
            <v>0</v>
          </cell>
          <cell r="FS835">
            <v>0</v>
          </cell>
          <cell r="FT835">
            <v>0</v>
          </cell>
          <cell r="FU835">
            <v>0</v>
          </cell>
          <cell r="FV835">
            <v>0</v>
          </cell>
          <cell r="FW835">
            <v>0</v>
          </cell>
          <cell r="FX835" t="e">
            <v>#REF!</v>
          </cell>
          <cell r="FZ835">
            <v>0</v>
          </cell>
          <cell r="GB835">
            <v>1</v>
          </cell>
          <cell r="GC835">
            <v>0</v>
          </cell>
          <cell r="GD835">
            <v>1</v>
          </cell>
          <cell r="GE835">
            <v>0</v>
          </cell>
          <cell r="GF835">
            <v>1</v>
          </cell>
          <cell r="GG835" t="e">
            <v>#REF!</v>
          </cell>
          <cell r="GH835" t="e">
            <v>#REF!</v>
          </cell>
          <cell r="GI835">
            <v>0</v>
          </cell>
          <cell r="GJ835">
            <v>0</v>
          </cell>
          <cell r="GK835">
            <v>0</v>
          </cell>
          <cell r="GL835">
            <v>0</v>
          </cell>
          <cell r="GM835" t="e">
            <v>#REF!</v>
          </cell>
          <cell r="GN835">
            <v>0</v>
          </cell>
          <cell r="GO835">
            <v>0</v>
          </cell>
          <cell r="GP835">
            <v>0</v>
          </cell>
        </row>
        <row r="836">
          <cell r="Y836" t="str">
            <v>二次</v>
          </cell>
          <cell r="Z836" t="str">
            <v>一般</v>
          </cell>
          <cell r="AA836" t="str">
            <v>一般</v>
          </cell>
          <cell r="AK836" t="e">
            <v>#REF!</v>
          </cell>
          <cell r="BI836">
            <v>4</v>
          </cell>
          <cell r="BT836">
            <v>0.4</v>
          </cell>
          <cell r="DZ836">
            <v>1</v>
          </cell>
          <cell r="EA836">
            <v>0</v>
          </cell>
          <cell r="EB836">
            <v>1</v>
          </cell>
          <cell r="EC836">
            <v>0</v>
          </cell>
          <cell r="ED836">
            <v>0</v>
          </cell>
          <cell r="EF836">
            <v>0</v>
          </cell>
          <cell r="EG836">
            <v>1</v>
          </cell>
          <cell r="EH836">
            <v>0</v>
          </cell>
          <cell r="EI836">
            <v>0</v>
          </cell>
          <cell r="EJ836">
            <v>0</v>
          </cell>
          <cell r="EK836" t="e">
            <v>#REF!</v>
          </cell>
          <cell r="EL836" t="e">
            <v>#REF!</v>
          </cell>
          <cell r="EM836" t="e">
            <v>#REF!</v>
          </cell>
          <cell r="EO836">
            <v>0</v>
          </cell>
          <cell r="EP836">
            <v>0</v>
          </cell>
          <cell r="EQ836">
            <v>0</v>
          </cell>
          <cell r="FA836">
            <v>1</v>
          </cell>
          <cell r="FB836">
            <v>0</v>
          </cell>
          <cell r="FD836">
            <v>0</v>
          </cell>
          <cell r="FE836">
            <v>0</v>
          </cell>
          <cell r="FF836">
            <v>0</v>
          </cell>
          <cell r="FG836">
            <v>0</v>
          </cell>
          <cell r="FH836">
            <v>0</v>
          </cell>
          <cell r="FI836">
            <v>0</v>
          </cell>
          <cell r="FJ836">
            <v>0</v>
          </cell>
          <cell r="FK836">
            <v>0</v>
          </cell>
          <cell r="FL836">
            <v>0</v>
          </cell>
          <cell r="FO836">
            <v>1</v>
          </cell>
          <cell r="FQ836">
            <v>0</v>
          </cell>
          <cell r="FR836">
            <v>0</v>
          </cell>
          <cell r="FS836">
            <v>0</v>
          </cell>
          <cell r="FT836">
            <v>0</v>
          </cell>
          <cell r="FU836">
            <v>0</v>
          </cell>
          <cell r="FV836">
            <v>0</v>
          </cell>
          <cell r="FW836">
            <v>0</v>
          </cell>
          <cell r="FX836" t="e">
            <v>#REF!</v>
          </cell>
          <cell r="FZ836">
            <v>0</v>
          </cell>
          <cell r="GB836">
            <v>0</v>
          </cell>
          <cell r="GC836">
            <v>0</v>
          </cell>
          <cell r="GD836">
            <v>0</v>
          </cell>
          <cell r="GE836">
            <v>0</v>
          </cell>
          <cell r="GF836">
            <v>1</v>
          </cell>
          <cell r="GG836" t="e">
            <v>#REF!</v>
          </cell>
          <cell r="GH836" t="e">
            <v>#REF!</v>
          </cell>
          <cell r="GI836">
            <v>0</v>
          </cell>
          <cell r="GJ836">
            <v>0</v>
          </cell>
          <cell r="GK836">
            <v>0</v>
          </cell>
          <cell r="GL836">
            <v>0</v>
          </cell>
          <cell r="GM836" t="e">
            <v>#REF!</v>
          </cell>
          <cell r="GN836">
            <v>0</v>
          </cell>
          <cell r="GO836">
            <v>0</v>
          </cell>
          <cell r="GP836">
            <v>0</v>
          </cell>
        </row>
        <row r="837">
          <cell r="Y837" t="str">
            <v>二次</v>
          </cell>
          <cell r="Z837" t="str">
            <v>一般</v>
          </cell>
          <cell r="AA837" t="str">
            <v>一般</v>
          </cell>
          <cell r="AK837" t="e">
            <v>#REF!</v>
          </cell>
          <cell r="BI837">
            <v>2</v>
          </cell>
          <cell r="BT837">
            <v>0.33</v>
          </cell>
          <cell r="DZ837">
            <v>0</v>
          </cell>
          <cell r="EA837">
            <v>0</v>
          </cell>
          <cell r="EB837">
            <v>0</v>
          </cell>
          <cell r="EC837">
            <v>0</v>
          </cell>
          <cell r="ED837">
            <v>0</v>
          </cell>
          <cell r="EF837">
            <v>0</v>
          </cell>
          <cell r="EG837">
            <v>0</v>
          </cell>
          <cell r="EH837">
            <v>0</v>
          </cell>
          <cell r="EI837">
            <v>0</v>
          </cell>
          <cell r="EJ837">
            <v>0</v>
          </cell>
          <cell r="EK837" t="e">
            <v>#REF!</v>
          </cell>
          <cell r="EL837" t="e">
            <v>#REF!</v>
          </cell>
          <cell r="EM837" t="e">
            <v>#REF!</v>
          </cell>
          <cell r="EO837">
            <v>0</v>
          </cell>
          <cell r="EP837">
            <v>0</v>
          </cell>
          <cell r="EQ837">
            <v>0</v>
          </cell>
          <cell r="FA837">
            <v>0</v>
          </cell>
          <cell r="FB837">
            <v>0</v>
          </cell>
          <cell r="FD837">
            <v>0</v>
          </cell>
          <cell r="FE837">
            <v>1</v>
          </cell>
          <cell r="FF837">
            <v>0</v>
          </cell>
          <cell r="FG837">
            <v>0</v>
          </cell>
          <cell r="FH837">
            <v>1</v>
          </cell>
          <cell r="FI837">
            <v>0</v>
          </cell>
          <cell r="FJ837">
            <v>0</v>
          </cell>
          <cell r="FK837">
            <v>0</v>
          </cell>
          <cell r="FL837">
            <v>0</v>
          </cell>
          <cell r="FO837">
            <v>0</v>
          </cell>
          <cell r="FQ837">
            <v>0</v>
          </cell>
          <cell r="FR837">
            <v>0</v>
          </cell>
          <cell r="FS837">
            <v>0</v>
          </cell>
          <cell r="FT837">
            <v>0</v>
          </cell>
          <cell r="FU837">
            <v>0</v>
          </cell>
          <cell r="FV837">
            <v>0</v>
          </cell>
          <cell r="FW837">
            <v>0</v>
          </cell>
          <cell r="FX837" t="e">
            <v>#REF!</v>
          </cell>
          <cell r="FZ837">
            <v>1</v>
          </cell>
          <cell r="GB837">
            <v>1</v>
          </cell>
          <cell r="GC837">
            <v>0</v>
          </cell>
          <cell r="GD837">
            <v>1</v>
          </cell>
          <cell r="GE837">
            <v>0</v>
          </cell>
          <cell r="GF837">
            <v>1</v>
          </cell>
          <cell r="GG837" t="e">
            <v>#REF!</v>
          </cell>
          <cell r="GH837" t="e">
            <v>#REF!</v>
          </cell>
          <cell r="GI837">
            <v>0</v>
          </cell>
          <cell r="GJ837">
            <v>0</v>
          </cell>
          <cell r="GK837">
            <v>0</v>
          </cell>
          <cell r="GL837">
            <v>0</v>
          </cell>
          <cell r="GM837" t="e">
            <v>#REF!</v>
          </cell>
          <cell r="GN837">
            <v>0</v>
          </cell>
          <cell r="GO837">
            <v>0</v>
          </cell>
          <cell r="GP837">
            <v>0</v>
          </cell>
        </row>
        <row r="838">
          <cell r="Y838" t="str">
            <v>二次</v>
          </cell>
          <cell r="Z838" t="str">
            <v>一般</v>
          </cell>
          <cell r="AA838" t="str">
            <v>一般</v>
          </cell>
          <cell r="AK838" t="e">
            <v>#REF!</v>
          </cell>
          <cell r="BI838">
            <v>4</v>
          </cell>
          <cell r="BT838">
            <v>0.2</v>
          </cell>
          <cell r="DZ838">
            <v>1</v>
          </cell>
          <cell r="EA838">
            <v>1</v>
          </cell>
          <cell r="EB838">
            <v>1</v>
          </cell>
          <cell r="EC838">
            <v>0</v>
          </cell>
          <cell r="ED838">
            <v>0</v>
          </cell>
          <cell r="EF838">
            <v>0</v>
          </cell>
          <cell r="EG838">
            <v>1</v>
          </cell>
          <cell r="EH838">
            <v>0</v>
          </cell>
          <cell r="EI838">
            <v>0</v>
          </cell>
          <cell r="EJ838">
            <v>0</v>
          </cell>
          <cell r="EK838" t="e">
            <v>#REF!</v>
          </cell>
          <cell r="EL838" t="e">
            <v>#REF!</v>
          </cell>
          <cell r="EM838" t="e">
            <v>#REF!</v>
          </cell>
          <cell r="EO838">
            <v>0</v>
          </cell>
          <cell r="EP838">
            <v>0</v>
          </cell>
          <cell r="EQ838">
            <v>0</v>
          </cell>
          <cell r="FA838">
            <v>1</v>
          </cell>
          <cell r="FB838">
            <v>0</v>
          </cell>
          <cell r="FD838">
            <v>0</v>
          </cell>
          <cell r="FE838">
            <v>0</v>
          </cell>
          <cell r="FF838">
            <v>0</v>
          </cell>
          <cell r="FG838">
            <v>0</v>
          </cell>
          <cell r="FH838">
            <v>0</v>
          </cell>
          <cell r="FI838">
            <v>0</v>
          </cell>
          <cell r="FJ838">
            <v>0</v>
          </cell>
          <cell r="FK838">
            <v>0</v>
          </cell>
          <cell r="FL838">
            <v>0</v>
          </cell>
          <cell r="FO838">
            <v>1</v>
          </cell>
          <cell r="FQ838">
            <v>0</v>
          </cell>
          <cell r="FR838">
            <v>0</v>
          </cell>
          <cell r="FS838">
            <v>0</v>
          </cell>
          <cell r="FT838">
            <v>0</v>
          </cell>
          <cell r="FU838">
            <v>0</v>
          </cell>
          <cell r="FV838">
            <v>0</v>
          </cell>
          <cell r="FW838">
            <v>0</v>
          </cell>
          <cell r="FX838" t="e">
            <v>#REF!</v>
          </cell>
          <cell r="FZ838">
            <v>0</v>
          </cell>
          <cell r="GB838">
            <v>0</v>
          </cell>
          <cell r="GC838">
            <v>0</v>
          </cell>
          <cell r="GD838">
            <v>0</v>
          </cell>
          <cell r="GE838">
            <v>0</v>
          </cell>
          <cell r="GF838">
            <v>1</v>
          </cell>
          <cell r="GG838" t="e">
            <v>#REF!</v>
          </cell>
          <cell r="GH838" t="e">
            <v>#REF!</v>
          </cell>
          <cell r="GI838">
            <v>0</v>
          </cell>
          <cell r="GJ838">
            <v>0</v>
          </cell>
          <cell r="GK838">
            <v>0</v>
          </cell>
          <cell r="GL838">
            <v>0</v>
          </cell>
          <cell r="GM838" t="e">
            <v>#REF!</v>
          </cell>
          <cell r="GN838">
            <v>0</v>
          </cell>
          <cell r="GO838">
            <v>0</v>
          </cell>
          <cell r="GP838">
            <v>0</v>
          </cell>
        </row>
        <row r="839">
          <cell r="Y839" t="str">
            <v>沿環従来</v>
          </cell>
          <cell r="Z839" t="str">
            <v>一般</v>
          </cell>
          <cell r="AA839" t="str">
            <v>一般</v>
          </cell>
          <cell r="AK839" t="e">
            <v>#REF!</v>
          </cell>
          <cell r="BT839">
            <v>0</v>
          </cell>
          <cell r="DZ839">
            <v>0</v>
          </cell>
          <cell r="EA839">
            <v>0</v>
          </cell>
          <cell r="EB839">
            <v>0</v>
          </cell>
          <cell r="EC839">
            <v>0</v>
          </cell>
          <cell r="ED839">
            <v>0</v>
          </cell>
          <cell r="EF839">
            <v>0</v>
          </cell>
          <cell r="EG839">
            <v>0</v>
          </cell>
          <cell r="EH839">
            <v>0</v>
          </cell>
          <cell r="EI839">
            <v>0</v>
          </cell>
          <cell r="EJ839">
            <v>0</v>
          </cell>
          <cell r="EK839" t="e">
            <v>#REF!</v>
          </cell>
          <cell r="EL839" t="e">
            <v>#REF!</v>
          </cell>
          <cell r="EM839" t="e">
            <v>#REF!</v>
          </cell>
          <cell r="EO839">
            <v>0</v>
          </cell>
          <cell r="EP839">
            <v>0</v>
          </cell>
          <cell r="EQ839">
            <v>0</v>
          </cell>
          <cell r="FA839">
            <v>0</v>
          </cell>
          <cell r="FB839">
            <v>0</v>
          </cell>
          <cell r="FD839">
            <v>0</v>
          </cell>
          <cell r="FE839">
            <v>1</v>
          </cell>
          <cell r="FF839">
            <v>0</v>
          </cell>
          <cell r="FG839">
            <v>0</v>
          </cell>
          <cell r="FH839">
            <v>0</v>
          </cell>
          <cell r="FI839">
            <v>0</v>
          </cell>
          <cell r="FJ839">
            <v>0</v>
          </cell>
          <cell r="FK839">
            <v>0</v>
          </cell>
          <cell r="FL839">
            <v>0</v>
          </cell>
          <cell r="FO839">
            <v>0</v>
          </cell>
          <cell r="FQ839">
            <v>0</v>
          </cell>
          <cell r="FR839">
            <v>0</v>
          </cell>
          <cell r="FS839">
            <v>0</v>
          </cell>
          <cell r="FT839">
            <v>0</v>
          </cell>
          <cell r="FU839">
            <v>0</v>
          </cell>
          <cell r="FV839">
            <v>0</v>
          </cell>
          <cell r="FW839">
            <v>0</v>
          </cell>
          <cell r="FX839" t="e">
            <v>#REF!</v>
          </cell>
          <cell r="FZ839">
            <v>0</v>
          </cell>
          <cell r="GB839">
            <v>0</v>
          </cell>
          <cell r="GC839">
            <v>0</v>
          </cell>
          <cell r="GD839">
            <v>0</v>
          </cell>
          <cell r="GE839">
            <v>0</v>
          </cell>
          <cell r="GF839">
            <v>0</v>
          </cell>
          <cell r="GG839" t="e">
            <v>#REF!</v>
          </cell>
          <cell r="GH839" t="e">
            <v>#REF!</v>
          </cell>
          <cell r="GI839">
            <v>0</v>
          </cell>
          <cell r="GJ839">
            <v>0</v>
          </cell>
          <cell r="GK839">
            <v>0</v>
          </cell>
          <cell r="GL839">
            <v>0</v>
          </cell>
          <cell r="GM839" t="e">
            <v>#REF!</v>
          </cell>
          <cell r="GN839">
            <v>0</v>
          </cell>
          <cell r="GO839">
            <v>0</v>
          </cell>
          <cell r="GP839">
            <v>0</v>
          </cell>
        </row>
        <row r="840">
          <cell r="Y840" t="str">
            <v>耐震</v>
          </cell>
          <cell r="Z840" t="str">
            <v>一般</v>
          </cell>
          <cell r="AA840" t="str">
            <v>一般</v>
          </cell>
          <cell r="AK840" t="e">
            <v>#REF!</v>
          </cell>
          <cell r="BI840">
            <v>4</v>
          </cell>
          <cell r="BT840">
            <v>0</v>
          </cell>
          <cell r="DZ840">
            <v>0</v>
          </cell>
          <cell r="EA840">
            <v>0</v>
          </cell>
          <cell r="EB840">
            <v>0</v>
          </cell>
          <cell r="EC840">
            <v>0</v>
          </cell>
          <cell r="ED840">
            <v>0</v>
          </cell>
          <cell r="EF840">
            <v>0</v>
          </cell>
          <cell r="EG840">
            <v>0</v>
          </cell>
          <cell r="EH840">
            <v>0</v>
          </cell>
          <cell r="EI840">
            <v>0</v>
          </cell>
          <cell r="EJ840">
            <v>0</v>
          </cell>
          <cell r="EK840" t="e">
            <v>#REF!</v>
          </cell>
          <cell r="EL840" t="e">
            <v>#REF!</v>
          </cell>
          <cell r="EM840" t="e">
            <v>#REF!</v>
          </cell>
          <cell r="EO840">
            <v>0</v>
          </cell>
          <cell r="EP840">
            <v>0</v>
          </cell>
          <cell r="EQ840">
            <v>0</v>
          </cell>
          <cell r="FA840">
            <v>0</v>
          </cell>
          <cell r="FB840">
            <v>0</v>
          </cell>
          <cell r="FD840">
            <v>0</v>
          </cell>
          <cell r="FE840">
            <v>1</v>
          </cell>
          <cell r="FF840">
            <v>0</v>
          </cell>
          <cell r="FG840">
            <v>0</v>
          </cell>
          <cell r="FH840">
            <v>0</v>
          </cell>
          <cell r="FI840">
            <v>0</v>
          </cell>
          <cell r="FJ840">
            <v>0</v>
          </cell>
          <cell r="FK840">
            <v>0</v>
          </cell>
          <cell r="FL840">
            <v>0</v>
          </cell>
          <cell r="FO840">
            <v>0</v>
          </cell>
          <cell r="FQ840">
            <v>0</v>
          </cell>
          <cell r="FR840">
            <v>0</v>
          </cell>
          <cell r="FS840">
            <v>0</v>
          </cell>
          <cell r="FT840">
            <v>0</v>
          </cell>
          <cell r="FU840">
            <v>0</v>
          </cell>
          <cell r="FV840">
            <v>0</v>
          </cell>
          <cell r="FW840">
            <v>0</v>
          </cell>
          <cell r="FX840" t="e">
            <v>#REF!</v>
          </cell>
          <cell r="FZ840">
            <v>0</v>
          </cell>
          <cell r="GB840">
            <v>0</v>
          </cell>
          <cell r="GC840">
            <v>0</v>
          </cell>
          <cell r="GD840">
            <v>0</v>
          </cell>
          <cell r="GE840">
            <v>0</v>
          </cell>
          <cell r="GF840">
            <v>0</v>
          </cell>
          <cell r="GG840" t="e">
            <v>#REF!</v>
          </cell>
          <cell r="GH840" t="e">
            <v>#REF!</v>
          </cell>
          <cell r="GI840">
            <v>0</v>
          </cell>
          <cell r="GJ840">
            <v>0</v>
          </cell>
          <cell r="GK840">
            <v>0</v>
          </cell>
          <cell r="GL840">
            <v>0</v>
          </cell>
          <cell r="GM840" t="e">
            <v>#REF!</v>
          </cell>
          <cell r="GN840">
            <v>0</v>
          </cell>
          <cell r="GO840">
            <v>0</v>
          </cell>
          <cell r="GP840">
            <v>0</v>
          </cell>
        </row>
        <row r="841">
          <cell r="Y841" t="str">
            <v>耐震</v>
          </cell>
          <cell r="Z841" t="str">
            <v>一般</v>
          </cell>
          <cell r="AA841" t="str">
            <v>一般</v>
          </cell>
          <cell r="AK841" t="e">
            <v>#REF!</v>
          </cell>
          <cell r="BI841">
            <v>4</v>
          </cell>
          <cell r="BT841">
            <v>0</v>
          </cell>
          <cell r="DZ841">
            <v>0</v>
          </cell>
          <cell r="EA841">
            <v>0</v>
          </cell>
          <cell r="EB841">
            <v>0</v>
          </cell>
          <cell r="EC841">
            <v>0</v>
          </cell>
          <cell r="ED841">
            <v>0</v>
          </cell>
          <cell r="EF841">
            <v>0</v>
          </cell>
          <cell r="EG841">
            <v>0</v>
          </cell>
          <cell r="EH841">
            <v>0</v>
          </cell>
          <cell r="EI841">
            <v>0</v>
          </cell>
          <cell r="EJ841">
            <v>0</v>
          </cell>
          <cell r="EK841" t="e">
            <v>#REF!</v>
          </cell>
          <cell r="EL841" t="e">
            <v>#REF!</v>
          </cell>
          <cell r="EM841" t="e">
            <v>#REF!</v>
          </cell>
          <cell r="EO841">
            <v>0</v>
          </cell>
          <cell r="EP841">
            <v>0</v>
          </cell>
          <cell r="EQ841">
            <v>0</v>
          </cell>
          <cell r="FA841">
            <v>0</v>
          </cell>
          <cell r="FB841">
            <v>0</v>
          </cell>
          <cell r="FD841">
            <v>0</v>
          </cell>
          <cell r="FE841">
            <v>1</v>
          </cell>
          <cell r="FF841">
            <v>0</v>
          </cell>
          <cell r="FG841">
            <v>0</v>
          </cell>
          <cell r="FH841">
            <v>0</v>
          </cell>
          <cell r="FI841">
            <v>0</v>
          </cell>
          <cell r="FJ841">
            <v>0</v>
          </cell>
          <cell r="FK841">
            <v>0</v>
          </cell>
          <cell r="FL841">
            <v>0</v>
          </cell>
          <cell r="FO841">
            <v>0</v>
          </cell>
          <cell r="FQ841">
            <v>0</v>
          </cell>
          <cell r="FR841">
            <v>0</v>
          </cell>
          <cell r="FS841">
            <v>0</v>
          </cell>
          <cell r="FT841">
            <v>0</v>
          </cell>
          <cell r="FU841">
            <v>0</v>
          </cell>
          <cell r="FV841">
            <v>0</v>
          </cell>
          <cell r="FW841">
            <v>0</v>
          </cell>
          <cell r="FX841" t="e">
            <v>#REF!</v>
          </cell>
          <cell r="FZ841">
            <v>0</v>
          </cell>
          <cell r="GB841">
            <v>0</v>
          </cell>
          <cell r="GC841">
            <v>0</v>
          </cell>
          <cell r="GD841">
            <v>0</v>
          </cell>
          <cell r="GE841">
            <v>0</v>
          </cell>
          <cell r="GF841">
            <v>0</v>
          </cell>
          <cell r="GG841" t="e">
            <v>#REF!</v>
          </cell>
          <cell r="GH841" t="e">
            <v>#REF!</v>
          </cell>
          <cell r="GI841">
            <v>0</v>
          </cell>
          <cell r="GJ841">
            <v>0</v>
          </cell>
          <cell r="GK841">
            <v>0</v>
          </cell>
          <cell r="GL841">
            <v>0</v>
          </cell>
          <cell r="GM841" t="e">
            <v>#REF!</v>
          </cell>
          <cell r="GN841">
            <v>0</v>
          </cell>
          <cell r="GO841">
            <v>0</v>
          </cell>
          <cell r="GP841">
            <v>0</v>
          </cell>
        </row>
        <row r="842">
          <cell r="Y842" t="str">
            <v>沿環従来</v>
          </cell>
          <cell r="Z842" t="str">
            <v>一般</v>
          </cell>
          <cell r="AA842" t="str">
            <v>一般</v>
          </cell>
          <cell r="AK842" t="e">
            <v>#REF!</v>
          </cell>
          <cell r="BT842">
            <v>0</v>
          </cell>
          <cell r="DZ842">
            <v>0</v>
          </cell>
          <cell r="EA842">
            <v>0</v>
          </cell>
          <cell r="EB842">
            <v>0</v>
          </cell>
          <cell r="EC842">
            <v>0</v>
          </cell>
          <cell r="ED842">
            <v>0</v>
          </cell>
          <cell r="EF842">
            <v>0</v>
          </cell>
          <cell r="EG842">
            <v>0</v>
          </cell>
          <cell r="EH842">
            <v>0</v>
          </cell>
          <cell r="EI842">
            <v>0</v>
          </cell>
          <cell r="EJ842">
            <v>0</v>
          </cell>
          <cell r="EK842" t="e">
            <v>#REF!</v>
          </cell>
          <cell r="EL842" t="e">
            <v>#REF!</v>
          </cell>
          <cell r="EM842" t="e">
            <v>#REF!</v>
          </cell>
          <cell r="EO842">
            <v>0</v>
          </cell>
          <cell r="EP842">
            <v>0</v>
          </cell>
          <cell r="EQ842">
            <v>0</v>
          </cell>
          <cell r="FA842">
            <v>0</v>
          </cell>
          <cell r="FB842">
            <v>0</v>
          </cell>
          <cell r="FD842">
            <v>0</v>
          </cell>
          <cell r="FE842">
            <v>0</v>
          </cell>
          <cell r="FF842">
            <v>0</v>
          </cell>
          <cell r="FG842">
            <v>0</v>
          </cell>
          <cell r="FH842">
            <v>0</v>
          </cell>
          <cell r="FI842">
            <v>0</v>
          </cell>
          <cell r="FJ842">
            <v>0</v>
          </cell>
          <cell r="FK842">
            <v>0</v>
          </cell>
          <cell r="FL842">
            <v>0</v>
          </cell>
          <cell r="FO842">
            <v>0</v>
          </cell>
          <cell r="FQ842">
            <v>0</v>
          </cell>
          <cell r="FR842">
            <v>0</v>
          </cell>
          <cell r="FS842">
            <v>0</v>
          </cell>
          <cell r="FT842">
            <v>0</v>
          </cell>
          <cell r="FU842">
            <v>0</v>
          </cell>
          <cell r="FV842">
            <v>0</v>
          </cell>
          <cell r="FW842">
            <v>0</v>
          </cell>
          <cell r="FX842" t="e">
            <v>#REF!</v>
          </cell>
          <cell r="FZ842">
            <v>0</v>
          </cell>
          <cell r="GB842">
            <v>0</v>
          </cell>
          <cell r="GC842">
            <v>0</v>
          </cell>
          <cell r="GD842">
            <v>0</v>
          </cell>
          <cell r="GE842">
            <v>0</v>
          </cell>
          <cell r="GF842">
            <v>0</v>
          </cell>
          <cell r="GG842" t="e">
            <v>#REF!</v>
          </cell>
          <cell r="GH842" t="e">
            <v>#REF!</v>
          </cell>
          <cell r="GI842">
            <v>0</v>
          </cell>
          <cell r="GJ842">
            <v>0</v>
          </cell>
          <cell r="GK842">
            <v>0</v>
          </cell>
          <cell r="GL842">
            <v>0</v>
          </cell>
          <cell r="GM842" t="e">
            <v>#REF!</v>
          </cell>
          <cell r="GN842">
            <v>0</v>
          </cell>
          <cell r="GO842">
            <v>0</v>
          </cell>
          <cell r="GP842">
            <v>0</v>
          </cell>
        </row>
        <row r="843">
          <cell r="Y843" t="str">
            <v>沿環従来</v>
          </cell>
          <cell r="Z843" t="str">
            <v>一般</v>
          </cell>
          <cell r="AA843" t="str">
            <v>一般</v>
          </cell>
          <cell r="AK843" t="e">
            <v>#REF!</v>
          </cell>
          <cell r="BT843">
            <v>0</v>
          </cell>
          <cell r="DZ843">
            <v>0</v>
          </cell>
          <cell r="EA843">
            <v>0</v>
          </cell>
          <cell r="EB843">
            <v>0</v>
          </cell>
          <cell r="EC843">
            <v>0</v>
          </cell>
          <cell r="ED843">
            <v>0</v>
          </cell>
          <cell r="EF843">
            <v>0</v>
          </cell>
          <cell r="EG843">
            <v>0</v>
          </cell>
          <cell r="EH843">
            <v>0</v>
          </cell>
          <cell r="EI843">
            <v>0</v>
          </cell>
          <cell r="EJ843">
            <v>0</v>
          </cell>
          <cell r="EK843" t="e">
            <v>#REF!</v>
          </cell>
          <cell r="EL843" t="e">
            <v>#REF!</v>
          </cell>
          <cell r="EM843" t="e">
            <v>#REF!</v>
          </cell>
          <cell r="EO843">
            <v>0</v>
          </cell>
          <cell r="EP843">
            <v>0</v>
          </cell>
          <cell r="EQ843">
            <v>0</v>
          </cell>
          <cell r="FA843">
            <v>0</v>
          </cell>
          <cell r="FB843">
            <v>0</v>
          </cell>
          <cell r="FD843">
            <v>0</v>
          </cell>
          <cell r="FE843">
            <v>0</v>
          </cell>
          <cell r="FF843">
            <v>0</v>
          </cell>
          <cell r="FG843">
            <v>0</v>
          </cell>
          <cell r="FH843">
            <v>0</v>
          </cell>
          <cell r="FI843">
            <v>0</v>
          </cell>
          <cell r="FJ843">
            <v>0</v>
          </cell>
          <cell r="FK843">
            <v>0</v>
          </cell>
          <cell r="FL843">
            <v>0</v>
          </cell>
          <cell r="FO843">
            <v>0</v>
          </cell>
          <cell r="FQ843">
            <v>0</v>
          </cell>
          <cell r="FR843">
            <v>0</v>
          </cell>
          <cell r="FS843">
            <v>0</v>
          </cell>
          <cell r="FT843">
            <v>0</v>
          </cell>
          <cell r="FU843">
            <v>0</v>
          </cell>
          <cell r="FV843">
            <v>0</v>
          </cell>
          <cell r="FW843">
            <v>0</v>
          </cell>
          <cell r="FX843" t="e">
            <v>#REF!</v>
          </cell>
          <cell r="FZ843">
            <v>0</v>
          </cell>
          <cell r="GB843">
            <v>0</v>
          </cell>
          <cell r="GC843">
            <v>0</v>
          </cell>
          <cell r="GD843">
            <v>0</v>
          </cell>
          <cell r="GE843">
            <v>0</v>
          </cell>
          <cell r="GF843">
            <v>0</v>
          </cell>
          <cell r="GG843" t="e">
            <v>#REF!</v>
          </cell>
          <cell r="GH843" t="e">
            <v>#REF!</v>
          </cell>
          <cell r="GI843">
            <v>0</v>
          </cell>
          <cell r="GJ843">
            <v>0</v>
          </cell>
          <cell r="GK843">
            <v>0</v>
          </cell>
          <cell r="GL843">
            <v>0</v>
          </cell>
          <cell r="GM843" t="e">
            <v>#REF!</v>
          </cell>
          <cell r="GN843">
            <v>0</v>
          </cell>
          <cell r="GO843">
            <v>0</v>
          </cell>
          <cell r="GP843">
            <v>0</v>
          </cell>
        </row>
        <row r="844">
          <cell r="Y844" t="str">
            <v>沿環従来</v>
          </cell>
          <cell r="Z844" t="str">
            <v>一般</v>
          </cell>
          <cell r="AA844" t="str">
            <v>一般</v>
          </cell>
          <cell r="AK844" t="e">
            <v>#REF!</v>
          </cell>
          <cell r="BT844">
            <v>0</v>
          </cell>
          <cell r="DZ844">
            <v>0</v>
          </cell>
          <cell r="EA844">
            <v>0</v>
          </cell>
          <cell r="EB844">
            <v>0</v>
          </cell>
          <cell r="EC844">
            <v>0</v>
          </cell>
          <cell r="ED844">
            <v>0</v>
          </cell>
          <cell r="EF844">
            <v>0</v>
          </cell>
          <cell r="EG844">
            <v>0</v>
          </cell>
          <cell r="EH844">
            <v>0</v>
          </cell>
          <cell r="EI844">
            <v>0</v>
          </cell>
          <cell r="EJ844">
            <v>0</v>
          </cell>
          <cell r="EK844" t="e">
            <v>#REF!</v>
          </cell>
          <cell r="EL844" t="e">
            <v>#REF!</v>
          </cell>
          <cell r="EM844" t="e">
            <v>#REF!</v>
          </cell>
          <cell r="EO844">
            <v>0</v>
          </cell>
          <cell r="EP844">
            <v>0</v>
          </cell>
          <cell r="EQ844">
            <v>0</v>
          </cell>
          <cell r="FA844">
            <v>0</v>
          </cell>
          <cell r="FB844">
            <v>0</v>
          </cell>
          <cell r="FD844">
            <v>0</v>
          </cell>
          <cell r="FE844">
            <v>0</v>
          </cell>
          <cell r="FF844">
            <v>0</v>
          </cell>
          <cell r="FG844">
            <v>0</v>
          </cell>
          <cell r="FH844">
            <v>0</v>
          </cell>
          <cell r="FI844">
            <v>0</v>
          </cell>
          <cell r="FJ844">
            <v>0</v>
          </cell>
          <cell r="FK844">
            <v>0</v>
          </cell>
          <cell r="FL844">
            <v>0</v>
          </cell>
          <cell r="FO844">
            <v>0</v>
          </cell>
          <cell r="FQ844">
            <v>0</v>
          </cell>
          <cell r="FR844">
            <v>0</v>
          </cell>
          <cell r="FS844">
            <v>0</v>
          </cell>
          <cell r="FT844">
            <v>0</v>
          </cell>
          <cell r="FU844">
            <v>0</v>
          </cell>
          <cell r="FV844">
            <v>0</v>
          </cell>
          <cell r="FW844">
            <v>0</v>
          </cell>
          <cell r="FX844" t="e">
            <v>#REF!</v>
          </cell>
          <cell r="FZ844">
            <v>0</v>
          </cell>
          <cell r="GB844">
            <v>0</v>
          </cell>
          <cell r="GC844">
            <v>0</v>
          </cell>
          <cell r="GD844">
            <v>0</v>
          </cell>
          <cell r="GE844">
            <v>0</v>
          </cell>
          <cell r="GF844">
            <v>0</v>
          </cell>
          <cell r="GG844" t="e">
            <v>#REF!</v>
          </cell>
          <cell r="GH844" t="e">
            <v>#REF!</v>
          </cell>
          <cell r="GI844">
            <v>0</v>
          </cell>
          <cell r="GJ844">
            <v>0</v>
          </cell>
          <cell r="GK844">
            <v>0</v>
          </cell>
          <cell r="GL844">
            <v>0</v>
          </cell>
          <cell r="GM844" t="e">
            <v>#REF!</v>
          </cell>
          <cell r="GN844">
            <v>0</v>
          </cell>
          <cell r="GO844">
            <v>0</v>
          </cell>
          <cell r="GP844">
            <v>0</v>
          </cell>
        </row>
        <row r="845">
          <cell r="Y845" t="str">
            <v>沿環従来</v>
          </cell>
          <cell r="Z845" t="str">
            <v>一般</v>
          </cell>
          <cell r="AA845" t="str">
            <v>一般</v>
          </cell>
          <cell r="AK845" t="e">
            <v>#REF!</v>
          </cell>
          <cell r="BT845">
            <v>0</v>
          </cell>
          <cell r="DZ845">
            <v>0</v>
          </cell>
          <cell r="EA845">
            <v>0</v>
          </cell>
          <cell r="EB845">
            <v>0</v>
          </cell>
          <cell r="EC845">
            <v>0</v>
          </cell>
          <cell r="ED845">
            <v>0</v>
          </cell>
          <cell r="EF845">
            <v>0</v>
          </cell>
          <cell r="EG845">
            <v>0</v>
          </cell>
          <cell r="EH845">
            <v>0</v>
          </cell>
          <cell r="EI845">
            <v>0</v>
          </cell>
          <cell r="EJ845">
            <v>0</v>
          </cell>
          <cell r="EK845" t="e">
            <v>#REF!</v>
          </cell>
          <cell r="EL845" t="e">
            <v>#REF!</v>
          </cell>
          <cell r="EM845" t="e">
            <v>#REF!</v>
          </cell>
          <cell r="EO845">
            <v>0</v>
          </cell>
          <cell r="EP845">
            <v>0</v>
          </cell>
          <cell r="EQ845">
            <v>0</v>
          </cell>
          <cell r="FA845">
            <v>0</v>
          </cell>
          <cell r="FB845">
            <v>0</v>
          </cell>
          <cell r="FD845">
            <v>0</v>
          </cell>
          <cell r="FE845">
            <v>0</v>
          </cell>
          <cell r="FF845">
            <v>0</v>
          </cell>
          <cell r="FG845">
            <v>0</v>
          </cell>
          <cell r="FH845">
            <v>0</v>
          </cell>
          <cell r="FI845">
            <v>0</v>
          </cell>
          <cell r="FJ845">
            <v>0</v>
          </cell>
          <cell r="FK845">
            <v>0</v>
          </cell>
          <cell r="FL845">
            <v>0</v>
          </cell>
          <cell r="FO845">
            <v>0</v>
          </cell>
          <cell r="FQ845">
            <v>0</v>
          </cell>
          <cell r="FR845">
            <v>0</v>
          </cell>
          <cell r="FS845">
            <v>0</v>
          </cell>
          <cell r="FT845">
            <v>0</v>
          </cell>
          <cell r="FU845">
            <v>0</v>
          </cell>
          <cell r="FV845">
            <v>0</v>
          </cell>
          <cell r="FW845">
            <v>0</v>
          </cell>
          <cell r="FX845" t="e">
            <v>#REF!</v>
          </cell>
          <cell r="FZ845">
            <v>0</v>
          </cell>
          <cell r="GB845">
            <v>0</v>
          </cell>
          <cell r="GC845">
            <v>0</v>
          </cell>
          <cell r="GD845">
            <v>0</v>
          </cell>
          <cell r="GE845">
            <v>0</v>
          </cell>
          <cell r="GF845">
            <v>0</v>
          </cell>
          <cell r="GG845" t="e">
            <v>#REF!</v>
          </cell>
          <cell r="GH845" t="e">
            <v>#REF!</v>
          </cell>
          <cell r="GI845">
            <v>0</v>
          </cell>
          <cell r="GJ845">
            <v>0</v>
          </cell>
          <cell r="GK845">
            <v>0</v>
          </cell>
          <cell r="GL845">
            <v>0</v>
          </cell>
          <cell r="GM845" t="e">
            <v>#REF!</v>
          </cell>
          <cell r="GN845">
            <v>0</v>
          </cell>
          <cell r="GO845">
            <v>0</v>
          </cell>
          <cell r="GP845">
            <v>0</v>
          </cell>
        </row>
        <row r="846">
          <cell r="Y846" t="str">
            <v>沿環従来</v>
          </cell>
          <cell r="Z846" t="str">
            <v>一般</v>
          </cell>
          <cell r="AA846" t="str">
            <v>一般</v>
          </cell>
          <cell r="AK846" t="e">
            <v>#REF!</v>
          </cell>
          <cell r="BT846">
            <v>0</v>
          </cell>
          <cell r="DZ846">
            <v>0</v>
          </cell>
          <cell r="EA846">
            <v>0</v>
          </cell>
          <cell r="EB846">
            <v>0</v>
          </cell>
          <cell r="EC846">
            <v>0</v>
          </cell>
          <cell r="ED846">
            <v>0</v>
          </cell>
          <cell r="EF846">
            <v>0</v>
          </cell>
          <cell r="EG846">
            <v>0</v>
          </cell>
          <cell r="EH846">
            <v>0</v>
          </cell>
          <cell r="EI846">
            <v>0</v>
          </cell>
          <cell r="EJ846">
            <v>0</v>
          </cell>
          <cell r="EK846" t="e">
            <v>#REF!</v>
          </cell>
          <cell r="EL846" t="e">
            <v>#REF!</v>
          </cell>
          <cell r="EM846" t="e">
            <v>#REF!</v>
          </cell>
          <cell r="EO846">
            <v>0</v>
          </cell>
          <cell r="EP846">
            <v>0</v>
          </cell>
          <cell r="EQ846">
            <v>0</v>
          </cell>
          <cell r="FA846">
            <v>0</v>
          </cell>
          <cell r="FB846">
            <v>0</v>
          </cell>
          <cell r="FD846">
            <v>0</v>
          </cell>
          <cell r="FE846">
            <v>0</v>
          </cell>
          <cell r="FF846">
            <v>0</v>
          </cell>
          <cell r="FG846">
            <v>0</v>
          </cell>
          <cell r="FH846">
            <v>0</v>
          </cell>
          <cell r="FI846">
            <v>0</v>
          </cell>
          <cell r="FJ846">
            <v>0</v>
          </cell>
          <cell r="FK846">
            <v>0</v>
          </cell>
          <cell r="FL846">
            <v>0</v>
          </cell>
          <cell r="FO846">
            <v>0</v>
          </cell>
          <cell r="FQ846">
            <v>0</v>
          </cell>
          <cell r="FR846">
            <v>0</v>
          </cell>
          <cell r="FS846">
            <v>0</v>
          </cell>
          <cell r="FT846">
            <v>0</v>
          </cell>
          <cell r="FU846">
            <v>0</v>
          </cell>
          <cell r="FV846">
            <v>0</v>
          </cell>
          <cell r="FW846">
            <v>0</v>
          </cell>
          <cell r="FX846" t="e">
            <v>#REF!</v>
          </cell>
          <cell r="FZ846">
            <v>0</v>
          </cell>
          <cell r="GB846">
            <v>0</v>
          </cell>
          <cell r="GC846">
            <v>0</v>
          </cell>
          <cell r="GD846">
            <v>0</v>
          </cell>
          <cell r="GE846">
            <v>0</v>
          </cell>
          <cell r="GF846">
            <v>0</v>
          </cell>
          <cell r="GG846" t="e">
            <v>#REF!</v>
          </cell>
          <cell r="GH846" t="e">
            <v>#REF!</v>
          </cell>
          <cell r="GI846">
            <v>0</v>
          </cell>
          <cell r="GJ846">
            <v>0</v>
          </cell>
          <cell r="GK846">
            <v>0</v>
          </cell>
          <cell r="GL846">
            <v>0</v>
          </cell>
          <cell r="GM846" t="e">
            <v>#REF!</v>
          </cell>
          <cell r="GN846">
            <v>0</v>
          </cell>
          <cell r="GO846">
            <v>0</v>
          </cell>
          <cell r="GP846">
            <v>0</v>
          </cell>
        </row>
        <row r="847">
          <cell r="Y847" t="str">
            <v>沿環従来</v>
          </cell>
          <cell r="Z847" t="str">
            <v>一般</v>
          </cell>
          <cell r="AA847" t="str">
            <v>一般</v>
          </cell>
          <cell r="AK847" t="e">
            <v>#REF!</v>
          </cell>
          <cell r="BT847">
            <v>0</v>
          </cell>
          <cell r="DZ847">
            <v>0</v>
          </cell>
          <cell r="EA847">
            <v>0</v>
          </cell>
          <cell r="EB847">
            <v>0</v>
          </cell>
          <cell r="EC847">
            <v>0</v>
          </cell>
          <cell r="ED847">
            <v>0</v>
          </cell>
          <cell r="EF847">
            <v>0</v>
          </cell>
          <cell r="EG847">
            <v>0</v>
          </cell>
          <cell r="EH847">
            <v>0</v>
          </cell>
          <cell r="EI847">
            <v>0</v>
          </cell>
          <cell r="EJ847">
            <v>0</v>
          </cell>
          <cell r="EK847" t="e">
            <v>#REF!</v>
          </cell>
          <cell r="EL847" t="e">
            <v>#REF!</v>
          </cell>
          <cell r="EM847" t="e">
            <v>#REF!</v>
          </cell>
          <cell r="EO847">
            <v>0</v>
          </cell>
          <cell r="EP847">
            <v>0</v>
          </cell>
          <cell r="EQ847">
            <v>0</v>
          </cell>
          <cell r="FA847">
            <v>0</v>
          </cell>
          <cell r="FB847">
            <v>0</v>
          </cell>
          <cell r="FD847">
            <v>0</v>
          </cell>
          <cell r="FE847">
            <v>0</v>
          </cell>
          <cell r="FF847">
            <v>0</v>
          </cell>
          <cell r="FG847">
            <v>0</v>
          </cell>
          <cell r="FH847">
            <v>0</v>
          </cell>
          <cell r="FI847">
            <v>0</v>
          </cell>
          <cell r="FJ847">
            <v>0</v>
          </cell>
          <cell r="FK847">
            <v>0</v>
          </cell>
          <cell r="FL847">
            <v>0</v>
          </cell>
          <cell r="FO847">
            <v>0</v>
          </cell>
          <cell r="FQ847">
            <v>0</v>
          </cell>
          <cell r="FR847">
            <v>0</v>
          </cell>
          <cell r="FS847">
            <v>0</v>
          </cell>
          <cell r="FT847">
            <v>0</v>
          </cell>
          <cell r="FU847">
            <v>0</v>
          </cell>
          <cell r="FV847">
            <v>0</v>
          </cell>
          <cell r="FW847">
            <v>0</v>
          </cell>
          <cell r="FX847" t="e">
            <v>#REF!</v>
          </cell>
          <cell r="FZ847">
            <v>0</v>
          </cell>
          <cell r="GB847">
            <v>0</v>
          </cell>
          <cell r="GC847">
            <v>0</v>
          </cell>
          <cell r="GD847">
            <v>0</v>
          </cell>
          <cell r="GE847">
            <v>0</v>
          </cell>
          <cell r="GF847">
            <v>0</v>
          </cell>
          <cell r="GG847" t="e">
            <v>#REF!</v>
          </cell>
          <cell r="GH847" t="e">
            <v>#REF!</v>
          </cell>
          <cell r="GI847">
            <v>0</v>
          </cell>
          <cell r="GJ847">
            <v>0</v>
          </cell>
          <cell r="GK847">
            <v>0</v>
          </cell>
          <cell r="GL847">
            <v>0</v>
          </cell>
          <cell r="GM847" t="e">
            <v>#REF!</v>
          </cell>
          <cell r="GN847">
            <v>0</v>
          </cell>
          <cell r="GO847">
            <v>0</v>
          </cell>
          <cell r="GP847">
            <v>0</v>
          </cell>
        </row>
        <row r="848">
          <cell r="Y848" t="str">
            <v>地二</v>
          </cell>
          <cell r="Z848" t="str">
            <v>地高</v>
          </cell>
          <cell r="AA848" t="str">
            <v>地高</v>
          </cell>
          <cell r="AK848" t="e">
            <v>#REF!</v>
          </cell>
          <cell r="BI848">
            <v>2</v>
          </cell>
          <cell r="BT848">
            <v>0</v>
          </cell>
          <cell r="DZ848">
            <v>0</v>
          </cell>
          <cell r="EA848">
            <v>0</v>
          </cell>
          <cell r="EB848">
            <v>0</v>
          </cell>
          <cell r="EC848">
            <v>0</v>
          </cell>
          <cell r="ED848">
            <v>0</v>
          </cell>
          <cell r="EF848">
            <v>0</v>
          </cell>
          <cell r="EG848">
            <v>0</v>
          </cell>
          <cell r="EH848">
            <v>0</v>
          </cell>
          <cell r="EI848">
            <v>0</v>
          </cell>
          <cell r="EJ848">
            <v>0</v>
          </cell>
          <cell r="EK848" t="e">
            <v>#REF!</v>
          </cell>
          <cell r="EL848" t="e">
            <v>#REF!</v>
          </cell>
          <cell r="EM848" t="e">
            <v>#REF!</v>
          </cell>
          <cell r="EO848">
            <v>0</v>
          </cell>
          <cell r="EP848">
            <v>1</v>
          </cell>
          <cell r="EQ848">
            <v>0</v>
          </cell>
          <cell r="FA848">
            <v>0</v>
          </cell>
          <cell r="FB848">
            <v>0</v>
          </cell>
          <cell r="FD848">
            <v>0</v>
          </cell>
          <cell r="FE848">
            <v>1</v>
          </cell>
          <cell r="FF848">
            <v>1</v>
          </cell>
          <cell r="FG848">
            <v>0</v>
          </cell>
          <cell r="FH848">
            <v>2</v>
          </cell>
          <cell r="FI848">
            <v>1</v>
          </cell>
          <cell r="FJ848">
            <v>0</v>
          </cell>
          <cell r="FK848">
            <v>0</v>
          </cell>
          <cell r="FL848">
            <v>0</v>
          </cell>
          <cell r="FO848">
            <v>0</v>
          </cell>
          <cell r="FQ848">
            <v>1</v>
          </cell>
          <cell r="FR848">
            <v>1</v>
          </cell>
          <cell r="FS848">
            <v>0</v>
          </cell>
          <cell r="FT848">
            <v>0</v>
          </cell>
          <cell r="FU848">
            <v>0</v>
          </cell>
          <cell r="FV848">
            <v>1</v>
          </cell>
          <cell r="FW848">
            <v>0</v>
          </cell>
          <cell r="FX848" t="e">
            <v>#REF!</v>
          </cell>
          <cell r="FZ848">
            <v>0</v>
          </cell>
          <cell r="GB848">
            <v>1</v>
          </cell>
          <cell r="GC848">
            <v>0</v>
          </cell>
          <cell r="GD848">
            <v>0</v>
          </cell>
          <cell r="GE848">
            <v>0</v>
          </cell>
          <cell r="GF848">
            <v>0</v>
          </cell>
          <cell r="GG848" t="e">
            <v>#REF!</v>
          </cell>
          <cell r="GH848" t="e">
            <v>#REF!</v>
          </cell>
          <cell r="GI848">
            <v>0</v>
          </cell>
          <cell r="GJ848">
            <v>0</v>
          </cell>
          <cell r="GK848">
            <v>0</v>
          </cell>
          <cell r="GL848">
            <v>0</v>
          </cell>
          <cell r="GM848" t="e">
            <v>#REF!</v>
          </cell>
          <cell r="GN848">
            <v>0</v>
          </cell>
          <cell r="GO848">
            <v>0</v>
          </cell>
          <cell r="GP848">
            <v>0</v>
          </cell>
        </row>
        <row r="849">
          <cell r="Y849" t="str">
            <v>地二</v>
          </cell>
          <cell r="Z849" t="str">
            <v>地高</v>
          </cell>
          <cell r="AA849" t="str">
            <v>地高</v>
          </cell>
          <cell r="AK849" t="e">
            <v>#REF!</v>
          </cell>
          <cell r="BI849">
            <v>2</v>
          </cell>
          <cell r="BT849">
            <v>0</v>
          </cell>
          <cell r="DZ849">
            <v>1</v>
          </cell>
          <cell r="EA849">
            <v>0</v>
          </cell>
          <cell r="EB849">
            <v>1</v>
          </cell>
          <cell r="EC849">
            <v>0</v>
          </cell>
          <cell r="ED849">
            <v>0</v>
          </cell>
          <cell r="EF849">
            <v>0</v>
          </cell>
          <cell r="EG849">
            <v>1</v>
          </cell>
          <cell r="EH849">
            <v>0</v>
          </cell>
          <cell r="EI849">
            <v>1</v>
          </cell>
          <cell r="EJ849">
            <v>1</v>
          </cell>
          <cell r="EK849" t="e">
            <v>#REF!</v>
          </cell>
          <cell r="EL849" t="e">
            <v>#REF!</v>
          </cell>
          <cell r="EM849" t="e">
            <v>#REF!</v>
          </cell>
          <cell r="EO849">
            <v>1</v>
          </cell>
          <cell r="EP849">
            <v>0</v>
          </cell>
          <cell r="EQ849">
            <v>0</v>
          </cell>
          <cell r="FA849">
            <v>1</v>
          </cell>
          <cell r="FB849">
            <v>0</v>
          </cell>
          <cell r="FD849">
            <v>0</v>
          </cell>
          <cell r="FE849">
            <v>0</v>
          </cell>
          <cell r="FF849">
            <v>0</v>
          </cell>
          <cell r="FG849">
            <v>0</v>
          </cell>
          <cell r="FH849">
            <v>2</v>
          </cell>
          <cell r="FI849">
            <v>0</v>
          </cell>
          <cell r="FJ849">
            <v>0</v>
          </cell>
          <cell r="FK849">
            <v>0</v>
          </cell>
          <cell r="FL849">
            <v>0</v>
          </cell>
          <cell r="FO849">
            <v>0</v>
          </cell>
          <cell r="FQ849">
            <v>0</v>
          </cell>
          <cell r="FR849">
            <v>0</v>
          </cell>
          <cell r="FS849">
            <v>0</v>
          </cell>
          <cell r="FT849">
            <v>0</v>
          </cell>
          <cell r="FU849">
            <v>0</v>
          </cell>
          <cell r="FV849">
            <v>0</v>
          </cell>
          <cell r="FW849">
            <v>0</v>
          </cell>
          <cell r="FX849" t="e">
            <v>#REF!</v>
          </cell>
          <cell r="FZ849">
            <v>1</v>
          </cell>
          <cell r="GB849">
            <v>1</v>
          </cell>
          <cell r="GC849">
            <v>1</v>
          </cell>
          <cell r="GD849">
            <v>0</v>
          </cell>
          <cell r="GE849">
            <v>0</v>
          </cell>
          <cell r="GF849">
            <v>0</v>
          </cell>
          <cell r="GG849" t="e">
            <v>#REF!</v>
          </cell>
          <cell r="GH849" t="e">
            <v>#REF!</v>
          </cell>
          <cell r="GI849">
            <v>0</v>
          </cell>
          <cell r="GJ849">
            <v>0</v>
          </cell>
          <cell r="GK849">
            <v>0</v>
          </cell>
          <cell r="GL849">
            <v>0</v>
          </cell>
          <cell r="GM849" t="e">
            <v>#REF!</v>
          </cell>
          <cell r="GN849">
            <v>0</v>
          </cell>
          <cell r="GO849">
            <v>0</v>
          </cell>
          <cell r="GP849">
            <v>0</v>
          </cell>
        </row>
        <row r="850">
          <cell r="Y850" t="str">
            <v>A'</v>
          </cell>
          <cell r="Z850" t="str">
            <v>高規格</v>
          </cell>
          <cell r="AA850" t="str">
            <v>一般</v>
          </cell>
          <cell r="AK850" t="e">
            <v>#REF!</v>
          </cell>
          <cell r="BI850">
            <v>1</v>
          </cell>
          <cell r="BT850">
            <v>0</v>
          </cell>
          <cell r="DZ850">
            <v>1</v>
          </cell>
          <cell r="EA850">
            <v>0</v>
          </cell>
          <cell r="EB850">
            <v>1</v>
          </cell>
          <cell r="EC850">
            <v>0</v>
          </cell>
          <cell r="ED850">
            <v>0</v>
          </cell>
          <cell r="EF850">
            <v>0</v>
          </cell>
          <cell r="EG850">
            <v>1</v>
          </cell>
          <cell r="EH850">
            <v>0</v>
          </cell>
          <cell r="EI850">
            <v>0</v>
          </cell>
          <cell r="EJ850">
            <v>0</v>
          </cell>
          <cell r="EK850" t="e">
            <v>#REF!</v>
          </cell>
          <cell r="EL850" t="e">
            <v>#REF!</v>
          </cell>
          <cell r="EM850" t="e">
            <v>#REF!</v>
          </cell>
          <cell r="EO850">
            <v>0</v>
          </cell>
          <cell r="EP850">
            <v>1</v>
          </cell>
          <cell r="EQ850">
            <v>0</v>
          </cell>
          <cell r="FA850">
            <v>1</v>
          </cell>
          <cell r="FB850">
            <v>0</v>
          </cell>
          <cell r="FD850">
            <v>0</v>
          </cell>
          <cell r="FE850">
            <v>0</v>
          </cell>
          <cell r="FF850">
            <v>0</v>
          </cell>
          <cell r="FG850">
            <v>0</v>
          </cell>
          <cell r="FH850">
            <v>0</v>
          </cell>
          <cell r="FI850">
            <v>0</v>
          </cell>
          <cell r="FJ850">
            <v>0</v>
          </cell>
          <cell r="FK850">
            <v>0</v>
          </cell>
          <cell r="FL850">
            <v>0</v>
          </cell>
          <cell r="FO850">
            <v>0</v>
          </cell>
          <cell r="FQ850">
            <v>0</v>
          </cell>
          <cell r="FR850">
            <v>0</v>
          </cell>
          <cell r="FS850">
            <v>0</v>
          </cell>
          <cell r="FT850">
            <v>0</v>
          </cell>
          <cell r="FU850">
            <v>0</v>
          </cell>
          <cell r="FV850">
            <v>0</v>
          </cell>
          <cell r="FW850">
            <v>0</v>
          </cell>
          <cell r="FX850" t="e">
            <v>#REF!</v>
          </cell>
          <cell r="FZ850">
            <v>0</v>
          </cell>
          <cell r="GB850">
            <v>1</v>
          </cell>
          <cell r="GC850">
            <v>0</v>
          </cell>
          <cell r="GD850">
            <v>0</v>
          </cell>
          <cell r="GE850">
            <v>0</v>
          </cell>
          <cell r="GF850">
            <v>0</v>
          </cell>
          <cell r="GG850" t="e">
            <v>#REF!</v>
          </cell>
          <cell r="GH850" t="e">
            <v>#REF!</v>
          </cell>
          <cell r="GI850">
            <v>0</v>
          </cell>
          <cell r="GJ850">
            <v>0</v>
          </cell>
          <cell r="GK850">
            <v>0</v>
          </cell>
          <cell r="GL850">
            <v>0</v>
          </cell>
          <cell r="GM850" t="e">
            <v>#REF!</v>
          </cell>
          <cell r="GN850">
            <v>0</v>
          </cell>
          <cell r="GO850">
            <v>0</v>
          </cell>
          <cell r="GP850">
            <v>0</v>
          </cell>
        </row>
        <row r="851">
          <cell r="Y851" t="str">
            <v>二次</v>
          </cell>
          <cell r="Z851" t="str">
            <v>一般</v>
          </cell>
          <cell r="AA851" t="str">
            <v>一般</v>
          </cell>
          <cell r="AK851" t="e">
            <v>#REF!</v>
          </cell>
          <cell r="BI851">
            <v>2</v>
          </cell>
          <cell r="BT851">
            <v>0</v>
          </cell>
          <cell r="DZ851">
            <v>0</v>
          </cell>
          <cell r="EA851">
            <v>0</v>
          </cell>
          <cell r="EB851">
            <v>0</v>
          </cell>
          <cell r="EC851">
            <v>0</v>
          </cell>
          <cell r="ED851">
            <v>1</v>
          </cell>
          <cell r="EF851">
            <v>1</v>
          </cell>
          <cell r="EG851">
            <v>1</v>
          </cell>
          <cell r="EH851">
            <v>0</v>
          </cell>
          <cell r="EI851">
            <v>0</v>
          </cell>
          <cell r="EJ851">
            <v>0</v>
          </cell>
          <cell r="EK851" t="e">
            <v>#REF!</v>
          </cell>
          <cell r="EL851" t="e">
            <v>#REF!</v>
          </cell>
          <cell r="EM851" t="e">
            <v>#REF!</v>
          </cell>
          <cell r="EO851">
            <v>0</v>
          </cell>
          <cell r="EP851">
            <v>0</v>
          </cell>
          <cell r="EQ851">
            <v>0</v>
          </cell>
          <cell r="FA851">
            <v>0</v>
          </cell>
          <cell r="FB851">
            <v>0</v>
          </cell>
          <cell r="FD851">
            <v>0</v>
          </cell>
          <cell r="FE851">
            <v>1</v>
          </cell>
          <cell r="FF851">
            <v>0</v>
          </cell>
          <cell r="FG851">
            <v>0</v>
          </cell>
          <cell r="FH851">
            <v>1</v>
          </cell>
          <cell r="FI851">
            <v>0</v>
          </cell>
          <cell r="FJ851">
            <v>1</v>
          </cell>
          <cell r="FK851">
            <v>0</v>
          </cell>
          <cell r="FL851">
            <v>0</v>
          </cell>
          <cell r="FO851">
            <v>0</v>
          </cell>
          <cell r="FQ851">
            <v>1</v>
          </cell>
          <cell r="FR851">
            <v>1</v>
          </cell>
          <cell r="FS851">
            <v>0</v>
          </cell>
          <cell r="FT851">
            <v>0</v>
          </cell>
          <cell r="FU851">
            <v>0</v>
          </cell>
          <cell r="FV851">
            <v>1</v>
          </cell>
          <cell r="FW851">
            <v>0</v>
          </cell>
          <cell r="FX851" t="e">
            <v>#REF!</v>
          </cell>
          <cell r="FZ851">
            <v>1</v>
          </cell>
          <cell r="GB851">
            <v>1</v>
          </cell>
          <cell r="GC851">
            <v>0</v>
          </cell>
          <cell r="GD851">
            <v>0</v>
          </cell>
          <cell r="GE851">
            <v>0</v>
          </cell>
          <cell r="GF851">
            <v>0</v>
          </cell>
          <cell r="GG851" t="e">
            <v>#REF!</v>
          </cell>
          <cell r="GH851" t="e">
            <v>#REF!</v>
          </cell>
          <cell r="GI851">
            <v>0</v>
          </cell>
          <cell r="GJ851">
            <v>0</v>
          </cell>
          <cell r="GK851">
            <v>0</v>
          </cell>
          <cell r="GL851">
            <v>0</v>
          </cell>
          <cell r="GM851" t="e">
            <v>#REF!</v>
          </cell>
          <cell r="GN851">
            <v>0</v>
          </cell>
          <cell r="GO851">
            <v>0</v>
          </cell>
          <cell r="GP851">
            <v>0</v>
          </cell>
        </row>
        <row r="852">
          <cell r="Y852" t="str">
            <v>二次</v>
          </cell>
          <cell r="Z852" t="str">
            <v>一般</v>
          </cell>
          <cell r="AA852" t="str">
            <v>一般</v>
          </cell>
          <cell r="AK852" t="e">
            <v>#REF!</v>
          </cell>
          <cell r="BI852">
            <v>2</v>
          </cell>
          <cell r="BT852">
            <v>0.23</v>
          </cell>
          <cell r="DZ852">
            <v>0</v>
          </cell>
          <cell r="EA852">
            <v>0</v>
          </cell>
          <cell r="EB852">
            <v>0</v>
          </cell>
          <cell r="EC852">
            <v>0</v>
          </cell>
          <cell r="ED852">
            <v>0</v>
          </cell>
          <cell r="EF852">
            <v>0</v>
          </cell>
          <cell r="EG852">
            <v>0</v>
          </cell>
          <cell r="EH852">
            <v>0</v>
          </cell>
          <cell r="EI852">
            <v>0</v>
          </cell>
          <cell r="EJ852">
            <v>0</v>
          </cell>
          <cell r="EK852" t="e">
            <v>#REF!</v>
          </cell>
          <cell r="EL852" t="e">
            <v>#REF!</v>
          </cell>
          <cell r="EM852" t="e">
            <v>#REF!</v>
          </cell>
          <cell r="EO852">
            <v>0</v>
          </cell>
          <cell r="EP852">
            <v>0</v>
          </cell>
          <cell r="EQ852">
            <v>0</v>
          </cell>
          <cell r="FA852">
            <v>0</v>
          </cell>
          <cell r="FB852">
            <v>0</v>
          </cell>
          <cell r="FD852">
            <v>0</v>
          </cell>
          <cell r="FE852">
            <v>1</v>
          </cell>
          <cell r="FF852">
            <v>0</v>
          </cell>
          <cell r="FG852">
            <v>0</v>
          </cell>
          <cell r="FH852">
            <v>1</v>
          </cell>
          <cell r="FI852">
            <v>0</v>
          </cell>
          <cell r="FJ852">
            <v>1</v>
          </cell>
          <cell r="FK852">
            <v>0</v>
          </cell>
          <cell r="FL852">
            <v>0</v>
          </cell>
          <cell r="FO852">
            <v>0</v>
          </cell>
          <cell r="FQ852">
            <v>1</v>
          </cell>
          <cell r="FR852">
            <v>1</v>
          </cell>
          <cell r="FS852">
            <v>0</v>
          </cell>
          <cell r="FT852">
            <v>0</v>
          </cell>
          <cell r="FU852">
            <v>0</v>
          </cell>
          <cell r="FV852">
            <v>1</v>
          </cell>
          <cell r="FW852">
            <v>0</v>
          </cell>
          <cell r="FX852" t="e">
            <v>#REF!</v>
          </cell>
          <cell r="FZ852">
            <v>0</v>
          </cell>
          <cell r="GB852">
            <v>1</v>
          </cell>
          <cell r="GC852">
            <v>0</v>
          </cell>
          <cell r="GD852">
            <v>0</v>
          </cell>
          <cell r="GE852">
            <v>1</v>
          </cell>
          <cell r="GF852">
            <v>0</v>
          </cell>
          <cell r="GG852" t="e">
            <v>#REF!</v>
          </cell>
          <cell r="GH852" t="e">
            <v>#REF!</v>
          </cell>
          <cell r="GI852">
            <v>0</v>
          </cell>
          <cell r="GJ852">
            <v>0</v>
          </cell>
          <cell r="GK852">
            <v>0</v>
          </cell>
          <cell r="GL852">
            <v>0</v>
          </cell>
          <cell r="GM852" t="e">
            <v>#REF!</v>
          </cell>
          <cell r="GN852">
            <v>0</v>
          </cell>
          <cell r="GO852">
            <v>0</v>
          </cell>
          <cell r="GP852">
            <v>0</v>
          </cell>
        </row>
        <row r="853">
          <cell r="Y853" t="str">
            <v>二次</v>
          </cell>
          <cell r="Z853" t="str">
            <v>一般</v>
          </cell>
          <cell r="AA853" t="str">
            <v>一般</v>
          </cell>
          <cell r="AK853" t="e">
            <v>#REF!</v>
          </cell>
          <cell r="BI853">
            <v>2</v>
          </cell>
          <cell r="BT853">
            <v>0.23</v>
          </cell>
          <cell r="DZ853">
            <v>1</v>
          </cell>
          <cell r="EA853">
            <v>0</v>
          </cell>
          <cell r="EB853">
            <v>1</v>
          </cell>
          <cell r="EC853">
            <v>0</v>
          </cell>
          <cell r="ED853">
            <v>0</v>
          </cell>
          <cell r="EF853">
            <v>0</v>
          </cell>
          <cell r="EG853">
            <v>1</v>
          </cell>
          <cell r="EH853">
            <v>0</v>
          </cell>
          <cell r="EI853">
            <v>1</v>
          </cell>
          <cell r="EJ853">
            <v>0</v>
          </cell>
          <cell r="EK853" t="e">
            <v>#REF!</v>
          </cell>
          <cell r="EL853" t="e">
            <v>#REF!</v>
          </cell>
          <cell r="EM853" t="e">
            <v>#REF!</v>
          </cell>
          <cell r="EO853">
            <v>0</v>
          </cell>
          <cell r="EP853">
            <v>0</v>
          </cell>
          <cell r="EQ853">
            <v>0</v>
          </cell>
          <cell r="FA853">
            <v>1</v>
          </cell>
          <cell r="FB853">
            <v>0</v>
          </cell>
          <cell r="FD853">
            <v>0</v>
          </cell>
          <cell r="FE853">
            <v>0</v>
          </cell>
          <cell r="FF853">
            <v>0</v>
          </cell>
          <cell r="FG853">
            <v>0</v>
          </cell>
          <cell r="FH853">
            <v>1</v>
          </cell>
          <cell r="FI853">
            <v>0</v>
          </cell>
          <cell r="FJ853">
            <v>0</v>
          </cell>
          <cell r="FK853">
            <v>0</v>
          </cell>
          <cell r="FL853">
            <v>0</v>
          </cell>
          <cell r="FO853">
            <v>0</v>
          </cell>
          <cell r="FQ853">
            <v>0</v>
          </cell>
          <cell r="FR853">
            <v>0</v>
          </cell>
          <cell r="FS853">
            <v>0</v>
          </cell>
          <cell r="FT853">
            <v>0</v>
          </cell>
          <cell r="FU853">
            <v>0</v>
          </cell>
          <cell r="FV853">
            <v>0</v>
          </cell>
          <cell r="FW853">
            <v>0</v>
          </cell>
          <cell r="FX853" t="e">
            <v>#REF!</v>
          </cell>
          <cell r="FZ853">
            <v>1</v>
          </cell>
          <cell r="GB853">
            <v>1</v>
          </cell>
          <cell r="GC853">
            <v>1</v>
          </cell>
          <cell r="GD853">
            <v>0</v>
          </cell>
          <cell r="GE853">
            <v>1</v>
          </cell>
          <cell r="GF853">
            <v>1</v>
          </cell>
          <cell r="GG853" t="e">
            <v>#REF!</v>
          </cell>
          <cell r="GH853" t="e">
            <v>#REF!</v>
          </cell>
          <cell r="GI853">
            <v>0</v>
          </cell>
          <cell r="GJ853">
            <v>0</v>
          </cell>
          <cell r="GK853">
            <v>0</v>
          </cell>
          <cell r="GL853">
            <v>0</v>
          </cell>
          <cell r="GM853" t="e">
            <v>#REF!</v>
          </cell>
          <cell r="GN853">
            <v>0</v>
          </cell>
          <cell r="GO853">
            <v>0</v>
          </cell>
          <cell r="GP853">
            <v>0</v>
          </cell>
        </row>
        <row r="854">
          <cell r="Y854" t="str">
            <v>二次</v>
          </cell>
          <cell r="Z854" t="str">
            <v>一般</v>
          </cell>
          <cell r="AA854" t="str">
            <v>一般</v>
          </cell>
          <cell r="AK854" t="e">
            <v>#REF!</v>
          </cell>
          <cell r="BI854">
            <v>2</v>
          </cell>
          <cell r="BT854">
            <v>0</v>
          </cell>
          <cell r="DZ854">
            <v>0</v>
          </cell>
          <cell r="EA854">
            <v>0</v>
          </cell>
          <cell r="EB854">
            <v>0</v>
          </cell>
          <cell r="EC854">
            <v>0</v>
          </cell>
          <cell r="ED854">
            <v>0</v>
          </cell>
          <cell r="EF854">
            <v>0</v>
          </cell>
          <cell r="EG854">
            <v>0</v>
          </cell>
          <cell r="EH854">
            <v>0</v>
          </cell>
          <cell r="EI854">
            <v>0</v>
          </cell>
          <cell r="EJ854">
            <v>0</v>
          </cell>
          <cell r="EK854" t="e">
            <v>#REF!</v>
          </cell>
          <cell r="EL854" t="e">
            <v>#REF!</v>
          </cell>
          <cell r="EM854" t="e">
            <v>#REF!</v>
          </cell>
          <cell r="EO854">
            <v>0</v>
          </cell>
          <cell r="EP854">
            <v>0</v>
          </cell>
          <cell r="EQ854">
            <v>0</v>
          </cell>
          <cell r="FA854">
            <v>0</v>
          </cell>
          <cell r="FB854">
            <v>0</v>
          </cell>
          <cell r="FD854">
            <v>0</v>
          </cell>
          <cell r="FE854">
            <v>0</v>
          </cell>
          <cell r="FF854">
            <v>1</v>
          </cell>
          <cell r="FG854">
            <v>0</v>
          </cell>
          <cell r="FH854">
            <v>1</v>
          </cell>
          <cell r="FI854">
            <v>1</v>
          </cell>
          <cell r="FJ854">
            <v>0</v>
          </cell>
          <cell r="FK854">
            <v>0</v>
          </cell>
          <cell r="FL854">
            <v>0</v>
          </cell>
          <cell r="FO854">
            <v>0</v>
          </cell>
          <cell r="FQ854">
            <v>0</v>
          </cell>
          <cell r="FR854">
            <v>0</v>
          </cell>
          <cell r="FS854">
            <v>0</v>
          </cell>
          <cell r="FT854">
            <v>0</v>
          </cell>
          <cell r="FU854">
            <v>0</v>
          </cell>
          <cell r="FV854">
            <v>0</v>
          </cell>
          <cell r="FW854">
            <v>1</v>
          </cell>
          <cell r="FX854" t="e">
            <v>#REF!</v>
          </cell>
          <cell r="FZ854">
            <v>0</v>
          </cell>
          <cell r="GB854">
            <v>1</v>
          </cell>
          <cell r="GC854">
            <v>0</v>
          </cell>
          <cell r="GD854">
            <v>0</v>
          </cell>
          <cell r="GE854">
            <v>0</v>
          </cell>
          <cell r="GF854">
            <v>0</v>
          </cell>
          <cell r="GG854" t="e">
            <v>#REF!</v>
          </cell>
          <cell r="GH854" t="e">
            <v>#REF!</v>
          </cell>
          <cell r="GI854">
            <v>0</v>
          </cell>
          <cell r="GJ854">
            <v>0</v>
          </cell>
          <cell r="GK854">
            <v>0</v>
          </cell>
          <cell r="GL854">
            <v>0</v>
          </cell>
          <cell r="GM854" t="e">
            <v>#REF!</v>
          </cell>
          <cell r="GN854">
            <v>0</v>
          </cell>
          <cell r="GO854">
            <v>0</v>
          </cell>
          <cell r="GP854">
            <v>0</v>
          </cell>
        </row>
        <row r="855">
          <cell r="Y855" t="str">
            <v>地二</v>
          </cell>
          <cell r="Z855" t="str">
            <v>地高</v>
          </cell>
          <cell r="AA855" t="str">
            <v>地高</v>
          </cell>
          <cell r="AK855" t="e">
            <v>#REF!</v>
          </cell>
          <cell r="BI855">
            <v>2</v>
          </cell>
          <cell r="BT855">
            <v>0</v>
          </cell>
          <cell r="DZ855">
            <v>0</v>
          </cell>
          <cell r="EA855">
            <v>0</v>
          </cell>
          <cell r="EB855">
            <v>0</v>
          </cell>
          <cell r="EC855">
            <v>0</v>
          </cell>
          <cell r="ED855">
            <v>0</v>
          </cell>
          <cell r="EF855">
            <v>0</v>
          </cell>
          <cell r="EG855">
            <v>0</v>
          </cell>
          <cell r="EH855">
            <v>0</v>
          </cell>
          <cell r="EI855">
            <v>1</v>
          </cell>
          <cell r="EJ855">
            <v>0</v>
          </cell>
          <cell r="EK855" t="e">
            <v>#REF!</v>
          </cell>
          <cell r="EL855" t="e">
            <v>#REF!</v>
          </cell>
          <cell r="EM855" t="e">
            <v>#REF!</v>
          </cell>
          <cell r="EO855">
            <v>0</v>
          </cell>
          <cell r="EP855">
            <v>0</v>
          </cell>
          <cell r="EQ855">
            <v>0</v>
          </cell>
          <cell r="FA855">
            <v>0</v>
          </cell>
          <cell r="FB855">
            <v>0</v>
          </cell>
          <cell r="FD855">
            <v>0</v>
          </cell>
          <cell r="FE855">
            <v>1</v>
          </cell>
          <cell r="FF855">
            <v>0</v>
          </cell>
          <cell r="FG855">
            <v>0</v>
          </cell>
          <cell r="FH855">
            <v>2</v>
          </cell>
          <cell r="FI855">
            <v>0</v>
          </cell>
          <cell r="FJ855">
            <v>1</v>
          </cell>
          <cell r="FK855">
            <v>0</v>
          </cell>
          <cell r="FL855">
            <v>0</v>
          </cell>
          <cell r="FO855">
            <v>0</v>
          </cell>
          <cell r="FQ855">
            <v>0</v>
          </cell>
          <cell r="FR855">
            <v>0</v>
          </cell>
          <cell r="FS855">
            <v>0</v>
          </cell>
          <cell r="FT855">
            <v>0</v>
          </cell>
          <cell r="FU855">
            <v>0</v>
          </cell>
          <cell r="FV855">
            <v>0</v>
          </cell>
          <cell r="FW855">
            <v>0</v>
          </cell>
          <cell r="FX855" t="e">
            <v>#REF!</v>
          </cell>
          <cell r="FZ855">
            <v>0</v>
          </cell>
          <cell r="GB855">
            <v>0</v>
          </cell>
          <cell r="GC855">
            <v>0</v>
          </cell>
          <cell r="GD855">
            <v>0</v>
          </cell>
          <cell r="GE855">
            <v>0</v>
          </cell>
          <cell r="GF855">
            <v>0</v>
          </cell>
          <cell r="GG855" t="e">
            <v>#REF!</v>
          </cell>
          <cell r="GH855" t="e">
            <v>#REF!</v>
          </cell>
          <cell r="GI855">
            <v>0</v>
          </cell>
          <cell r="GJ855">
            <v>0</v>
          </cell>
          <cell r="GK855">
            <v>0</v>
          </cell>
          <cell r="GL855">
            <v>0</v>
          </cell>
          <cell r="GM855" t="e">
            <v>#REF!</v>
          </cell>
          <cell r="GN855">
            <v>0</v>
          </cell>
          <cell r="GO855">
            <v>0</v>
          </cell>
          <cell r="GP855">
            <v>0</v>
          </cell>
        </row>
        <row r="856">
          <cell r="Y856" t="str">
            <v>直轄高速</v>
          </cell>
          <cell r="Z856" t="str">
            <v>高規格</v>
          </cell>
          <cell r="AA856" t="str">
            <v>高規格</v>
          </cell>
          <cell r="AK856" t="e">
            <v>#REF!</v>
          </cell>
          <cell r="BT856">
            <v>0</v>
          </cell>
          <cell r="DZ856">
            <v>1</v>
          </cell>
          <cell r="EA856">
            <v>0</v>
          </cell>
          <cell r="EB856">
            <v>1</v>
          </cell>
          <cell r="EC856">
            <v>0</v>
          </cell>
          <cell r="ED856">
            <v>1</v>
          </cell>
          <cell r="EF856">
            <v>0</v>
          </cell>
          <cell r="EG856">
            <v>0</v>
          </cell>
          <cell r="EH856">
            <v>0</v>
          </cell>
          <cell r="EI856">
            <v>0</v>
          </cell>
          <cell r="EJ856">
            <v>0</v>
          </cell>
          <cell r="EK856" t="e">
            <v>#REF!</v>
          </cell>
          <cell r="EL856" t="e">
            <v>#REF!</v>
          </cell>
          <cell r="EM856" t="e">
            <v>#REF!</v>
          </cell>
          <cell r="EO856">
            <v>0</v>
          </cell>
          <cell r="EP856">
            <v>0</v>
          </cell>
          <cell r="EQ856">
            <v>0</v>
          </cell>
          <cell r="FA856">
            <v>1</v>
          </cell>
          <cell r="FB856">
            <v>0</v>
          </cell>
          <cell r="FD856">
            <v>0</v>
          </cell>
          <cell r="FE856">
            <v>0</v>
          </cell>
          <cell r="FF856">
            <v>0</v>
          </cell>
          <cell r="FG856">
            <v>0</v>
          </cell>
          <cell r="FH856">
            <v>0</v>
          </cell>
          <cell r="FI856">
            <v>0</v>
          </cell>
          <cell r="FJ856">
            <v>0</v>
          </cell>
          <cell r="FK856">
            <v>0</v>
          </cell>
          <cell r="FL856">
            <v>0</v>
          </cell>
          <cell r="FO856">
            <v>0</v>
          </cell>
          <cell r="FQ856">
            <v>0</v>
          </cell>
          <cell r="FR856">
            <v>0</v>
          </cell>
          <cell r="FS856">
            <v>0</v>
          </cell>
          <cell r="FT856">
            <v>0</v>
          </cell>
          <cell r="FU856">
            <v>0</v>
          </cell>
          <cell r="FV856">
            <v>0</v>
          </cell>
          <cell r="FW856">
            <v>0</v>
          </cell>
          <cell r="FX856" t="e">
            <v>#REF!</v>
          </cell>
          <cell r="FZ856">
            <v>0</v>
          </cell>
          <cell r="GB856">
            <v>1</v>
          </cell>
          <cell r="GC856">
            <v>0</v>
          </cell>
          <cell r="GD856">
            <v>0</v>
          </cell>
          <cell r="GE856">
            <v>0</v>
          </cell>
          <cell r="GF856">
            <v>0</v>
          </cell>
          <cell r="GG856" t="e">
            <v>#REF!</v>
          </cell>
          <cell r="GH856" t="e">
            <v>#REF!</v>
          </cell>
          <cell r="GI856">
            <v>0</v>
          </cell>
          <cell r="GJ856">
            <v>0</v>
          </cell>
          <cell r="GK856">
            <v>0</v>
          </cell>
          <cell r="GL856">
            <v>0</v>
          </cell>
          <cell r="GM856" t="e">
            <v>#REF!</v>
          </cell>
          <cell r="GN856">
            <v>0</v>
          </cell>
          <cell r="GO856">
            <v>0</v>
          </cell>
          <cell r="GP856">
            <v>0</v>
          </cell>
        </row>
        <row r="857">
          <cell r="Y857" t="str">
            <v>直轄高速</v>
          </cell>
          <cell r="Z857" t="str">
            <v>高規格</v>
          </cell>
          <cell r="AA857" t="str">
            <v>高規格</v>
          </cell>
          <cell r="AK857" t="e">
            <v>#REF!</v>
          </cell>
          <cell r="BT857">
            <v>0</v>
          </cell>
          <cell r="DZ857">
            <v>1</v>
          </cell>
          <cell r="EA857">
            <v>0</v>
          </cell>
          <cell r="EB857">
            <v>1</v>
          </cell>
          <cell r="EC857">
            <v>0</v>
          </cell>
          <cell r="ED857">
            <v>1</v>
          </cell>
          <cell r="EF857">
            <v>0</v>
          </cell>
          <cell r="EG857">
            <v>0</v>
          </cell>
          <cell r="EH857">
            <v>0</v>
          </cell>
          <cell r="EI857">
            <v>0</v>
          </cell>
          <cell r="EJ857">
            <v>0</v>
          </cell>
          <cell r="EK857" t="e">
            <v>#REF!</v>
          </cell>
          <cell r="EL857" t="e">
            <v>#REF!</v>
          </cell>
          <cell r="EM857" t="e">
            <v>#REF!</v>
          </cell>
          <cell r="EO857">
            <v>0</v>
          </cell>
          <cell r="EP857">
            <v>0</v>
          </cell>
          <cell r="EQ857">
            <v>0</v>
          </cell>
          <cell r="FA857">
            <v>1</v>
          </cell>
          <cell r="FB857">
            <v>0</v>
          </cell>
          <cell r="FD857">
            <v>0</v>
          </cell>
          <cell r="FE857">
            <v>0</v>
          </cell>
          <cell r="FF857">
            <v>0</v>
          </cell>
          <cell r="FG857">
            <v>0</v>
          </cell>
          <cell r="FH857">
            <v>0</v>
          </cell>
          <cell r="FI857">
            <v>0</v>
          </cell>
          <cell r="FJ857">
            <v>0</v>
          </cell>
          <cell r="FK857">
            <v>0</v>
          </cell>
          <cell r="FL857">
            <v>0</v>
          </cell>
          <cell r="FO857">
            <v>0</v>
          </cell>
          <cell r="FQ857">
            <v>0</v>
          </cell>
          <cell r="FR857">
            <v>0</v>
          </cell>
          <cell r="FS857">
            <v>0</v>
          </cell>
          <cell r="FT857">
            <v>0</v>
          </cell>
          <cell r="FU857">
            <v>0</v>
          </cell>
          <cell r="FV857">
            <v>0</v>
          </cell>
          <cell r="FW857">
            <v>0</v>
          </cell>
          <cell r="FX857" t="e">
            <v>#REF!</v>
          </cell>
          <cell r="FZ857">
            <v>0</v>
          </cell>
          <cell r="GB857">
            <v>1</v>
          </cell>
          <cell r="GC857">
            <v>0</v>
          </cell>
          <cell r="GD857">
            <v>0</v>
          </cell>
          <cell r="GE857">
            <v>0</v>
          </cell>
          <cell r="GF857">
            <v>0</v>
          </cell>
          <cell r="GG857" t="e">
            <v>#REF!</v>
          </cell>
          <cell r="GH857" t="e">
            <v>#REF!</v>
          </cell>
          <cell r="GI857">
            <v>0</v>
          </cell>
          <cell r="GJ857">
            <v>0</v>
          </cell>
          <cell r="GK857">
            <v>0</v>
          </cell>
          <cell r="GL857">
            <v>0</v>
          </cell>
          <cell r="GM857" t="e">
            <v>#REF!</v>
          </cell>
          <cell r="GN857">
            <v>0</v>
          </cell>
          <cell r="GO857">
            <v>0</v>
          </cell>
          <cell r="GP857">
            <v>0</v>
          </cell>
        </row>
        <row r="858">
          <cell r="AK858" t="e">
            <v>#REF!</v>
          </cell>
          <cell r="BI858">
            <v>4</v>
          </cell>
          <cell r="BT858">
            <v>0</v>
          </cell>
          <cell r="DZ858">
            <v>0</v>
          </cell>
          <cell r="EA858">
            <v>0</v>
          </cell>
          <cell r="EB858">
            <v>0</v>
          </cell>
          <cell r="EC858">
            <v>0</v>
          </cell>
          <cell r="ED858">
            <v>0</v>
          </cell>
          <cell r="EF858">
            <v>0</v>
          </cell>
          <cell r="EG858">
            <v>0</v>
          </cell>
          <cell r="EH858">
            <v>0</v>
          </cell>
          <cell r="EI858">
            <v>0</v>
          </cell>
          <cell r="EJ858">
            <v>0</v>
          </cell>
          <cell r="EK858" t="e">
            <v>#REF!</v>
          </cell>
          <cell r="EL858" t="e">
            <v>#REF!</v>
          </cell>
          <cell r="EM858" t="e">
            <v>#REF!</v>
          </cell>
          <cell r="EO858">
            <v>0</v>
          </cell>
          <cell r="EP858">
            <v>0</v>
          </cell>
          <cell r="EQ858">
            <v>0</v>
          </cell>
          <cell r="FA858">
            <v>0</v>
          </cell>
          <cell r="FB858">
            <v>0</v>
          </cell>
          <cell r="FD858">
            <v>0</v>
          </cell>
          <cell r="FE858">
            <v>0</v>
          </cell>
          <cell r="FF858">
            <v>0</v>
          </cell>
          <cell r="FG858">
            <v>0</v>
          </cell>
          <cell r="FH858">
            <v>0</v>
          </cell>
          <cell r="FI858">
            <v>0</v>
          </cell>
          <cell r="FJ858">
            <v>0</v>
          </cell>
          <cell r="FK858">
            <v>0</v>
          </cell>
          <cell r="FL858">
            <v>0</v>
          </cell>
          <cell r="FO858">
            <v>0</v>
          </cell>
          <cell r="FQ858">
            <v>0</v>
          </cell>
          <cell r="FR858">
            <v>0</v>
          </cell>
          <cell r="FS858">
            <v>0</v>
          </cell>
          <cell r="FT858">
            <v>0</v>
          </cell>
          <cell r="FU858">
            <v>1</v>
          </cell>
          <cell r="FV858">
            <v>0</v>
          </cell>
          <cell r="FW858">
            <v>0</v>
          </cell>
          <cell r="FX858" t="e">
            <v>#REF!</v>
          </cell>
          <cell r="FZ858">
            <v>0</v>
          </cell>
          <cell r="GB858">
            <v>0</v>
          </cell>
          <cell r="GC858">
            <v>0</v>
          </cell>
          <cell r="GD858">
            <v>0</v>
          </cell>
          <cell r="GE858">
            <v>0</v>
          </cell>
          <cell r="GF858">
            <v>0</v>
          </cell>
          <cell r="GG858" t="e">
            <v>#REF!</v>
          </cell>
          <cell r="GH858" t="e">
            <v>#REF!</v>
          </cell>
          <cell r="GI858">
            <v>0</v>
          </cell>
          <cell r="GJ858">
            <v>0</v>
          </cell>
          <cell r="GK858">
            <v>0</v>
          </cell>
          <cell r="GL858">
            <v>0</v>
          </cell>
          <cell r="GM858" t="e">
            <v>#REF!</v>
          </cell>
          <cell r="GN858">
            <v>0</v>
          </cell>
          <cell r="GO858">
            <v>0</v>
          </cell>
          <cell r="GP858">
            <v>0</v>
          </cell>
        </row>
        <row r="859">
          <cell r="AK859" t="e">
            <v>#REF!</v>
          </cell>
          <cell r="BI859">
            <v>4</v>
          </cell>
          <cell r="BT859">
            <v>0</v>
          </cell>
          <cell r="DZ859">
            <v>0</v>
          </cell>
          <cell r="EA859">
            <v>0</v>
          </cell>
          <cell r="EB859">
            <v>0</v>
          </cell>
          <cell r="EC859">
            <v>0</v>
          </cell>
          <cell r="ED859">
            <v>0</v>
          </cell>
          <cell r="EF859">
            <v>0</v>
          </cell>
          <cell r="EG859">
            <v>0</v>
          </cell>
          <cell r="EH859">
            <v>0</v>
          </cell>
          <cell r="EI859">
            <v>0</v>
          </cell>
          <cell r="EJ859">
            <v>0</v>
          </cell>
          <cell r="EK859" t="e">
            <v>#REF!</v>
          </cell>
          <cell r="EL859" t="e">
            <v>#REF!</v>
          </cell>
          <cell r="EM859" t="e">
            <v>#REF!</v>
          </cell>
          <cell r="EO859">
            <v>0</v>
          </cell>
          <cell r="EP859">
            <v>0</v>
          </cell>
          <cell r="EQ859">
            <v>0</v>
          </cell>
          <cell r="FA859">
            <v>0</v>
          </cell>
          <cell r="FB859">
            <v>0</v>
          </cell>
          <cell r="FD859">
            <v>0</v>
          </cell>
          <cell r="FE859">
            <v>0</v>
          </cell>
          <cell r="FF859">
            <v>0</v>
          </cell>
          <cell r="FG859">
            <v>0</v>
          </cell>
          <cell r="FH859">
            <v>0</v>
          </cell>
          <cell r="FI859">
            <v>0</v>
          </cell>
          <cell r="FJ859">
            <v>0</v>
          </cell>
          <cell r="FK859">
            <v>0</v>
          </cell>
          <cell r="FL859">
            <v>0</v>
          </cell>
          <cell r="FO859">
            <v>0</v>
          </cell>
          <cell r="FQ859">
            <v>0</v>
          </cell>
          <cell r="FR859">
            <v>0</v>
          </cell>
          <cell r="FS859">
            <v>0</v>
          </cell>
          <cell r="FT859">
            <v>0</v>
          </cell>
          <cell r="FU859">
            <v>1</v>
          </cell>
          <cell r="FV859">
            <v>0</v>
          </cell>
          <cell r="FW859">
            <v>0</v>
          </cell>
          <cell r="FX859" t="e">
            <v>#REF!</v>
          </cell>
          <cell r="FZ859">
            <v>0</v>
          </cell>
          <cell r="GB859">
            <v>0</v>
          </cell>
          <cell r="GC859">
            <v>0</v>
          </cell>
          <cell r="GD859">
            <v>0</v>
          </cell>
          <cell r="GE859">
            <v>0</v>
          </cell>
          <cell r="GF859">
            <v>0</v>
          </cell>
          <cell r="GG859" t="e">
            <v>#REF!</v>
          </cell>
          <cell r="GH859" t="e">
            <v>#REF!</v>
          </cell>
          <cell r="GI859">
            <v>0</v>
          </cell>
          <cell r="GJ859">
            <v>0</v>
          </cell>
          <cell r="GK859">
            <v>0</v>
          </cell>
          <cell r="GL859">
            <v>0</v>
          </cell>
          <cell r="GM859" t="e">
            <v>#REF!</v>
          </cell>
          <cell r="GN859">
            <v>0</v>
          </cell>
          <cell r="GO859">
            <v>0</v>
          </cell>
          <cell r="GP859">
            <v>0</v>
          </cell>
        </row>
        <row r="860">
          <cell r="AK860" t="e">
            <v>#REF!</v>
          </cell>
          <cell r="BI860">
            <v>2</v>
          </cell>
          <cell r="BT860">
            <v>0.18</v>
          </cell>
          <cell r="CD860">
            <v>1</v>
          </cell>
          <cell r="DZ860">
            <v>1</v>
          </cell>
          <cell r="EA860">
            <v>1</v>
          </cell>
          <cell r="EB860">
            <v>1</v>
          </cell>
          <cell r="EC860">
            <v>0</v>
          </cell>
          <cell r="ED860">
            <v>0</v>
          </cell>
          <cell r="EF860">
            <v>0</v>
          </cell>
          <cell r="EG860">
            <v>1</v>
          </cell>
          <cell r="EH860">
            <v>0</v>
          </cell>
          <cell r="EI860">
            <v>0</v>
          </cell>
          <cell r="EJ860">
            <v>1</v>
          </cell>
          <cell r="EK860" t="e">
            <v>#REF!</v>
          </cell>
          <cell r="EL860" t="e">
            <v>#REF!</v>
          </cell>
          <cell r="EM860" t="e">
            <v>#REF!</v>
          </cell>
          <cell r="EO860">
            <v>0</v>
          </cell>
          <cell r="EP860">
            <v>0</v>
          </cell>
          <cell r="EQ860">
            <v>0</v>
          </cell>
          <cell r="FA860">
            <v>1</v>
          </cell>
          <cell r="FB860">
            <v>0</v>
          </cell>
          <cell r="FD860">
            <v>0</v>
          </cell>
          <cell r="FE860">
            <v>0</v>
          </cell>
          <cell r="FF860">
            <v>0</v>
          </cell>
          <cell r="FG860">
            <v>0</v>
          </cell>
          <cell r="FH860">
            <v>1</v>
          </cell>
          <cell r="FI860">
            <v>0</v>
          </cell>
          <cell r="FJ860">
            <v>0</v>
          </cell>
          <cell r="FK860">
            <v>0</v>
          </cell>
          <cell r="FL860">
            <v>0</v>
          </cell>
          <cell r="FO860">
            <v>0</v>
          </cell>
          <cell r="FQ860">
            <v>0</v>
          </cell>
          <cell r="FR860">
            <v>0</v>
          </cell>
          <cell r="FS860">
            <v>0</v>
          </cell>
          <cell r="FT860">
            <v>0</v>
          </cell>
          <cell r="FU860">
            <v>0</v>
          </cell>
          <cell r="FV860">
            <v>0</v>
          </cell>
          <cell r="FW860">
            <v>0</v>
          </cell>
          <cell r="FX860" t="e">
            <v>#REF!</v>
          </cell>
          <cell r="FZ860">
            <v>0</v>
          </cell>
          <cell r="GB860">
            <v>0</v>
          </cell>
          <cell r="GC860">
            <v>0</v>
          </cell>
          <cell r="GD860">
            <v>0</v>
          </cell>
          <cell r="GE860">
            <v>0</v>
          </cell>
          <cell r="GF860">
            <v>1</v>
          </cell>
          <cell r="GG860" t="e">
            <v>#REF!</v>
          </cell>
          <cell r="GH860" t="e">
            <v>#REF!</v>
          </cell>
          <cell r="GI860">
            <v>0</v>
          </cell>
          <cell r="GJ860">
            <v>0</v>
          </cell>
          <cell r="GK860">
            <v>0</v>
          </cell>
          <cell r="GL860">
            <v>0</v>
          </cell>
          <cell r="GM860" t="e">
            <v>#REF!</v>
          </cell>
          <cell r="GN860">
            <v>1</v>
          </cell>
          <cell r="GO860">
            <v>0</v>
          </cell>
          <cell r="GP860">
            <v>1</v>
          </cell>
        </row>
        <row r="861">
          <cell r="Y861" t="str">
            <v>二次</v>
          </cell>
          <cell r="Z861" t="str">
            <v>一般</v>
          </cell>
          <cell r="AA861" t="str">
            <v>一般</v>
          </cell>
          <cell r="AK861" t="e">
            <v>#REF!</v>
          </cell>
          <cell r="BI861">
            <v>2</v>
          </cell>
          <cell r="BT861">
            <v>0.21</v>
          </cell>
          <cell r="DZ861">
            <v>0</v>
          </cell>
          <cell r="EA861">
            <v>0</v>
          </cell>
          <cell r="EB861">
            <v>0</v>
          </cell>
          <cell r="EC861">
            <v>0</v>
          </cell>
          <cell r="ED861">
            <v>0</v>
          </cell>
          <cell r="EF861">
            <v>0</v>
          </cell>
          <cell r="EG861">
            <v>0</v>
          </cell>
          <cell r="EH861">
            <v>0</v>
          </cell>
          <cell r="EI861">
            <v>0</v>
          </cell>
          <cell r="EJ861">
            <v>0</v>
          </cell>
          <cell r="EK861" t="e">
            <v>#REF!</v>
          </cell>
          <cell r="EL861" t="e">
            <v>#REF!</v>
          </cell>
          <cell r="EM861" t="e">
            <v>#REF!</v>
          </cell>
          <cell r="EO861">
            <v>0</v>
          </cell>
          <cell r="EP861">
            <v>0</v>
          </cell>
          <cell r="EQ861">
            <v>0</v>
          </cell>
          <cell r="FA861">
            <v>0</v>
          </cell>
          <cell r="FB861">
            <v>0</v>
          </cell>
          <cell r="FD861">
            <v>0</v>
          </cell>
          <cell r="FE861">
            <v>1</v>
          </cell>
          <cell r="FF861">
            <v>0</v>
          </cell>
          <cell r="FG861">
            <v>0</v>
          </cell>
          <cell r="FH861">
            <v>1</v>
          </cell>
          <cell r="FI861">
            <v>0</v>
          </cell>
          <cell r="FJ861">
            <v>0</v>
          </cell>
          <cell r="FK861">
            <v>0</v>
          </cell>
          <cell r="FL861">
            <v>0</v>
          </cell>
          <cell r="FO861">
            <v>0</v>
          </cell>
          <cell r="FQ861">
            <v>0</v>
          </cell>
          <cell r="FR861">
            <v>0</v>
          </cell>
          <cell r="FS861">
            <v>0</v>
          </cell>
          <cell r="FT861">
            <v>0</v>
          </cell>
          <cell r="FU861">
            <v>0</v>
          </cell>
          <cell r="FV861">
            <v>0</v>
          </cell>
          <cell r="FW861">
            <v>0</v>
          </cell>
          <cell r="FX861" t="e">
            <v>#REF!</v>
          </cell>
          <cell r="FZ861">
            <v>1</v>
          </cell>
          <cell r="GB861">
            <v>1</v>
          </cell>
          <cell r="GC861">
            <v>0</v>
          </cell>
          <cell r="GD861">
            <v>0</v>
          </cell>
          <cell r="GE861">
            <v>1</v>
          </cell>
          <cell r="GF861">
            <v>1</v>
          </cell>
          <cell r="GG861" t="e">
            <v>#REF!</v>
          </cell>
          <cell r="GH861" t="e">
            <v>#REF!</v>
          </cell>
          <cell r="GI861">
            <v>0</v>
          </cell>
          <cell r="GJ861">
            <v>0</v>
          </cell>
          <cell r="GK861">
            <v>0</v>
          </cell>
          <cell r="GL861">
            <v>0</v>
          </cell>
          <cell r="GM861" t="e">
            <v>#REF!</v>
          </cell>
          <cell r="GN861">
            <v>0</v>
          </cell>
          <cell r="GO861">
            <v>0</v>
          </cell>
          <cell r="GP861">
            <v>0</v>
          </cell>
        </row>
        <row r="862">
          <cell r="Y862" t="str">
            <v>二次</v>
          </cell>
          <cell r="Z862" t="str">
            <v>一般</v>
          </cell>
          <cell r="AA862" t="str">
            <v>一般</v>
          </cell>
          <cell r="AK862" t="e">
            <v>#REF!</v>
          </cell>
          <cell r="BI862">
            <v>1</v>
          </cell>
          <cell r="BT862">
            <v>0.21</v>
          </cell>
          <cell r="DZ862">
            <v>0</v>
          </cell>
          <cell r="EA862">
            <v>0</v>
          </cell>
          <cell r="EB862">
            <v>0</v>
          </cell>
          <cell r="EC862">
            <v>0</v>
          </cell>
          <cell r="ED862">
            <v>0</v>
          </cell>
          <cell r="EF862">
            <v>0</v>
          </cell>
          <cell r="EG862">
            <v>0</v>
          </cell>
          <cell r="EH862">
            <v>0</v>
          </cell>
          <cell r="EI862">
            <v>0</v>
          </cell>
          <cell r="EJ862">
            <v>0</v>
          </cell>
          <cell r="EK862" t="e">
            <v>#REF!</v>
          </cell>
          <cell r="EL862" t="e">
            <v>#REF!</v>
          </cell>
          <cell r="EM862" t="e">
            <v>#REF!</v>
          </cell>
          <cell r="EO862">
            <v>0</v>
          </cell>
          <cell r="EP862">
            <v>0</v>
          </cell>
          <cell r="EQ862">
            <v>0</v>
          </cell>
          <cell r="FA862">
            <v>0</v>
          </cell>
          <cell r="FB862">
            <v>0</v>
          </cell>
          <cell r="FD862">
            <v>0</v>
          </cell>
          <cell r="FE862">
            <v>1</v>
          </cell>
          <cell r="FF862">
            <v>0</v>
          </cell>
          <cell r="FG862">
            <v>0</v>
          </cell>
          <cell r="FH862">
            <v>0</v>
          </cell>
          <cell r="FI862">
            <v>0</v>
          </cell>
          <cell r="FJ862">
            <v>0</v>
          </cell>
          <cell r="FK862">
            <v>0</v>
          </cell>
          <cell r="FL862">
            <v>0</v>
          </cell>
          <cell r="FO862">
            <v>0</v>
          </cell>
          <cell r="FQ862">
            <v>0</v>
          </cell>
          <cell r="FR862">
            <v>0</v>
          </cell>
          <cell r="FS862">
            <v>0</v>
          </cell>
          <cell r="FT862">
            <v>0</v>
          </cell>
          <cell r="FU862">
            <v>0</v>
          </cell>
          <cell r="FV862">
            <v>0</v>
          </cell>
          <cell r="FW862">
            <v>0</v>
          </cell>
          <cell r="FX862" t="e">
            <v>#REF!</v>
          </cell>
          <cell r="FZ862">
            <v>0</v>
          </cell>
          <cell r="GB862">
            <v>0</v>
          </cell>
          <cell r="GC862">
            <v>0</v>
          </cell>
          <cell r="GD862">
            <v>0</v>
          </cell>
          <cell r="GE862">
            <v>0</v>
          </cell>
          <cell r="GF862">
            <v>1</v>
          </cell>
          <cell r="GG862" t="e">
            <v>#REF!</v>
          </cell>
          <cell r="GH862" t="e">
            <v>#REF!</v>
          </cell>
          <cell r="GI862">
            <v>0</v>
          </cell>
          <cell r="GJ862">
            <v>0</v>
          </cell>
          <cell r="GK862">
            <v>0</v>
          </cell>
          <cell r="GL862">
            <v>0</v>
          </cell>
          <cell r="GM862" t="e">
            <v>#REF!</v>
          </cell>
          <cell r="GN862">
            <v>0</v>
          </cell>
          <cell r="GO862">
            <v>0</v>
          </cell>
          <cell r="GP862">
            <v>0</v>
          </cell>
        </row>
        <row r="863">
          <cell r="Y863" t="str">
            <v>二次</v>
          </cell>
          <cell r="Z863" t="str">
            <v>一般</v>
          </cell>
          <cell r="AA863" t="str">
            <v>一般</v>
          </cell>
          <cell r="AK863" t="e">
            <v>#REF!</v>
          </cell>
          <cell r="BI863">
            <v>2</v>
          </cell>
          <cell r="BT863">
            <v>0</v>
          </cell>
          <cell r="DZ863">
            <v>0</v>
          </cell>
          <cell r="EA863">
            <v>0</v>
          </cell>
          <cell r="EB863">
            <v>0</v>
          </cell>
          <cell r="EC863">
            <v>0</v>
          </cell>
          <cell r="ED863">
            <v>1</v>
          </cell>
          <cell r="EF863">
            <v>1</v>
          </cell>
          <cell r="EG863">
            <v>1</v>
          </cell>
          <cell r="EH863">
            <v>0</v>
          </cell>
          <cell r="EI863">
            <v>0</v>
          </cell>
          <cell r="EJ863">
            <v>0</v>
          </cell>
          <cell r="EK863" t="e">
            <v>#REF!</v>
          </cell>
          <cell r="EL863" t="e">
            <v>#REF!</v>
          </cell>
          <cell r="EM863" t="e">
            <v>#REF!</v>
          </cell>
          <cell r="EO863">
            <v>0</v>
          </cell>
          <cell r="EP863">
            <v>0</v>
          </cell>
          <cell r="EQ863">
            <v>0</v>
          </cell>
          <cell r="FA863">
            <v>0</v>
          </cell>
          <cell r="FB863">
            <v>0</v>
          </cell>
          <cell r="FD863">
            <v>0</v>
          </cell>
          <cell r="FE863">
            <v>1</v>
          </cell>
          <cell r="FF863">
            <v>0</v>
          </cell>
          <cell r="FG863">
            <v>0</v>
          </cell>
          <cell r="FH863">
            <v>1</v>
          </cell>
          <cell r="FI863">
            <v>0</v>
          </cell>
          <cell r="FJ863">
            <v>1</v>
          </cell>
          <cell r="FK863">
            <v>0</v>
          </cell>
          <cell r="FL863">
            <v>0</v>
          </cell>
          <cell r="FO863">
            <v>0</v>
          </cell>
          <cell r="FQ863">
            <v>1</v>
          </cell>
          <cell r="FR863">
            <v>1</v>
          </cell>
          <cell r="FS863">
            <v>0</v>
          </cell>
          <cell r="FT863">
            <v>0</v>
          </cell>
          <cell r="FU863">
            <v>0</v>
          </cell>
          <cell r="FV863">
            <v>1</v>
          </cell>
          <cell r="FW863">
            <v>0</v>
          </cell>
          <cell r="FX863" t="e">
            <v>#REF!</v>
          </cell>
          <cell r="FZ863">
            <v>1</v>
          </cell>
          <cell r="GB863">
            <v>1</v>
          </cell>
          <cell r="GC863">
            <v>0</v>
          </cell>
          <cell r="GD863">
            <v>0</v>
          </cell>
          <cell r="GE863">
            <v>0</v>
          </cell>
          <cell r="GF863">
            <v>0</v>
          </cell>
          <cell r="GG863" t="e">
            <v>#REF!</v>
          </cell>
          <cell r="GH863" t="e">
            <v>#REF!</v>
          </cell>
          <cell r="GI863">
            <v>0</v>
          </cell>
          <cell r="GJ863">
            <v>0</v>
          </cell>
          <cell r="GK863">
            <v>0</v>
          </cell>
          <cell r="GL863">
            <v>0</v>
          </cell>
          <cell r="GM863" t="e">
            <v>#REF!</v>
          </cell>
          <cell r="GN863">
            <v>0</v>
          </cell>
          <cell r="GO863">
            <v>0</v>
          </cell>
          <cell r="GP863">
            <v>0</v>
          </cell>
        </row>
        <row r="864">
          <cell r="AK864" t="e">
            <v>#REF!</v>
          </cell>
          <cell r="BI864">
            <v>2</v>
          </cell>
          <cell r="BT864">
            <v>0.16</v>
          </cell>
          <cell r="DZ864">
            <v>1</v>
          </cell>
          <cell r="EA864">
            <v>1</v>
          </cell>
          <cell r="EB864">
            <v>1</v>
          </cell>
          <cell r="EC864">
            <v>0</v>
          </cell>
          <cell r="ED864">
            <v>0</v>
          </cell>
          <cell r="EF864">
            <v>0</v>
          </cell>
          <cell r="EG864">
            <v>1</v>
          </cell>
          <cell r="EH864">
            <v>0</v>
          </cell>
          <cell r="EI864">
            <v>0</v>
          </cell>
          <cell r="EJ864">
            <v>0</v>
          </cell>
          <cell r="EK864" t="e">
            <v>#REF!</v>
          </cell>
          <cell r="EL864" t="e">
            <v>#REF!</v>
          </cell>
          <cell r="EM864" t="e">
            <v>#REF!</v>
          </cell>
          <cell r="EO864">
            <v>0</v>
          </cell>
          <cell r="EP864">
            <v>0</v>
          </cell>
          <cell r="EQ864">
            <v>0</v>
          </cell>
          <cell r="FA864">
            <v>1</v>
          </cell>
          <cell r="FB864">
            <v>0</v>
          </cell>
          <cell r="FD864">
            <v>0</v>
          </cell>
          <cell r="FE864">
            <v>0</v>
          </cell>
          <cell r="FF864">
            <v>0</v>
          </cell>
          <cell r="FG864">
            <v>0</v>
          </cell>
          <cell r="FH864">
            <v>1</v>
          </cell>
          <cell r="FI864">
            <v>0</v>
          </cell>
          <cell r="FJ864">
            <v>0</v>
          </cell>
          <cell r="FK864">
            <v>0</v>
          </cell>
          <cell r="FL864">
            <v>0</v>
          </cell>
          <cell r="FO864">
            <v>0</v>
          </cell>
          <cell r="FQ864">
            <v>0</v>
          </cell>
          <cell r="FR864">
            <v>0</v>
          </cell>
          <cell r="FS864">
            <v>0</v>
          </cell>
          <cell r="FT864">
            <v>0</v>
          </cell>
          <cell r="FU864">
            <v>0</v>
          </cell>
          <cell r="FV864">
            <v>0</v>
          </cell>
          <cell r="FW864">
            <v>0</v>
          </cell>
          <cell r="FX864" t="e">
            <v>#REF!</v>
          </cell>
          <cell r="FZ864">
            <v>1</v>
          </cell>
          <cell r="GB864">
            <v>1</v>
          </cell>
          <cell r="GC864">
            <v>0</v>
          </cell>
          <cell r="GD864">
            <v>0</v>
          </cell>
          <cell r="GE864">
            <v>1</v>
          </cell>
          <cell r="GF864">
            <v>0</v>
          </cell>
          <cell r="GG864" t="e">
            <v>#REF!</v>
          </cell>
          <cell r="GH864" t="e">
            <v>#REF!</v>
          </cell>
          <cell r="GI864">
            <v>0</v>
          </cell>
          <cell r="GJ864">
            <v>0</v>
          </cell>
          <cell r="GK864">
            <v>0</v>
          </cell>
          <cell r="GL864">
            <v>0</v>
          </cell>
          <cell r="GM864" t="e">
            <v>#REF!</v>
          </cell>
          <cell r="GN864">
            <v>0</v>
          </cell>
          <cell r="GO864">
            <v>0</v>
          </cell>
          <cell r="GP864">
            <v>0</v>
          </cell>
        </row>
        <row r="865">
          <cell r="Y865" t="str">
            <v>二次</v>
          </cell>
          <cell r="Z865" t="str">
            <v>一般</v>
          </cell>
          <cell r="AA865" t="str">
            <v>一般</v>
          </cell>
          <cell r="AK865" t="e">
            <v>#REF!</v>
          </cell>
          <cell r="BI865">
            <v>2</v>
          </cell>
          <cell r="BT865">
            <v>0.16</v>
          </cell>
          <cell r="CD865">
            <v>2</v>
          </cell>
          <cell r="DZ865">
            <v>1</v>
          </cell>
          <cell r="EA865">
            <v>1</v>
          </cell>
          <cell r="EB865">
            <v>1</v>
          </cell>
          <cell r="EC865">
            <v>0</v>
          </cell>
          <cell r="ED865">
            <v>0</v>
          </cell>
          <cell r="EF865">
            <v>0</v>
          </cell>
          <cell r="EG865">
            <v>1</v>
          </cell>
          <cell r="EH865">
            <v>0</v>
          </cell>
          <cell r="EI865">
            <v>1</v>
          </cell>
          <cell r="EJ865">
            <v>0</v>
          </cell>
          <cell r="EK865" t="e">
            <v>#REF!</v>
          </cell>
          <cell r="EL865" t="e">
            <v>#REF!</v>
          </cell>
          <cell r="EM865" t="e">
            <v>#REF!</v>
          </cell>
          <cell r="EO865">
            <v>0</v>
          </cell>
          <cell r="EP865">
            <v>0</v>
          </cell>
          <cell r="EQ865">
            <v>0</v>
          </cell>
          <cell r="FA865">
            <v>1</v>
          </cell>
          <cell r="FB865">
            <v>0</v>
          </cell>
          <cell r="FD865">
            <v>0</v>
          </cell>
          <cell r="FE865">
            <v>0</v>
          </cell>
          <cell r="FF865">
            <v>0</v>
          </cell>
          <cell r="FG865">
            <v>0</v>
          </cell>
          <cell r="FH865">
            <v>1</v>
          </cell>
          <cell r="FI865">
            <v>0</v>
          </cell>
          <cell r="FJ865">
            <v>0</v>
          </cell>
          <cell r="FK865">
            <v>0</v>
          </cell>
          <cell r="FL865">
            <v>0</v>
          </cell>
          <cell r="FO865">
            <v>0</v>
          </cell>
          <cell r="FQ865">
            <v>0</v>
          </cell>
          <cell r="FR865">
            <v>0</v>
          </cell>
          <cell r="FS865">
            <v>0</v>
          </cell>
          <cell r="FT865">
            <v>0</v>
          </cell>
          <cell r="FU865">
            <v>0</v>
          </cell>
          <cell r="FV865">
            <v>0</v>
          </cell>
          <cell r="FW865">
            <v>0</v>
          </cell>
          <cell r="FX865" t="e">
            <v>#REF!</v>
          </cell>
          <cell r="FZ865">
            <v>1</v>
          </cell>
          <cell r="GB865">
            <v>1</v>
          </cell>
          <cell r="GC865">
            <v>0</v>
          </cell>
          <cell r="GD865">
            <v>0</v>
          </cell>
          <cell r="GE865">
            <v>1</v>
          </cell>
          <cell r="GF865">
            <v>0</v>
          </cell>
          <cell r="GG865" t="e">
            <v>#REF!</v>
          </cell>
          <cell r="GH865" t="e">
            <v>#REF!</v>
          </cell>
          <cell r="GI865">
            <v>0</v>
          </cell>
          <cell r="GJ865">
            <v>0</v>
          </cell>
          <cell r="GK865">
            <v>0</v>
          </cell>
          <cell r="GL865">
            <v>0</v>
          </cell>
          <cell r="GM865" t="e">
            <v>#REF!</v>
          </cell>
          <cell r="GN865">
            <v>0</v>
          </cell>
          <cell r="GO865">
            <v>0</v>
          </cell>
          <cell r="GP865">
            <v>0</v>
          </cell>
        </row>
        <row r="866">
          <cell r="Y866" t="str">
            <v>耐震</v>
          </cell>
          <cell r="Z866" t="str">
            <v>一般</v>
          </cell>
          <cell r="AA866" t="str">
            <v>一般</v>
          </cell>
          <cell r="AK866" t="e">
            <v>#REF!</v>
          </cell>
          <cell r="BI866">
            <v>4</v>
          </cell>
          <cell r="BT866">
            <v>0</v>
          </cell>
          <cell r="DZ866">
            <v>0</v>
          </cell>
          <cell r="EA866">
            <v>0</v>
          </cell>
          <cell r="EB866">
            <v>0</v>
          </cell>
          <cell r="EC866">
            <v>0</v>
          </cell>
          <cell r="ED866">
            <v>0</v>
          </cell>
          <cell r="EF866">
            <v>0</v>
          </cell>
          <cell r="EG866">
            <v>0</v>
          </cell>
          <cell r="EH866">
            <v>0</v>
          </cell>
          <cell r="EI866">
            <v>0</v>
          </cell>
          <cell r="EJ866">
            <v>0</v>
          </cell>
          <cell r="EK866" t="e">
            <v>#REF!</v>
          </cell>
          <cell r="EL866" t="e">
            <v>#REF!</v>
          </cell>
          <cell r="EM866" t="e">
            <v>#REF!</v>
          </cell>
          <cell r="EO866">
            <v>0</v>
          </cell>
          <cell r="EP866">
            <v>0</v>
          </cell>
          <cell r="EQ866">
            <v>0</v>
          </cell>
          <cell r="FA866">
            <v>0</v>
          </cell>
          <cell r="FB866">
            <v>0</v>
          </cell>
          <cell r="FD866">
            <v>0</v>
          </cell>
          <cell r="FE866">
            <v>0</v>
          </cell>
          <cell r="FF866">
            <v>0</v>
          </cell>
          <cell r="FG866">
            <v>0</v>
          </cell>
          <cell r="FH866">
            <v>0</v>
          </cell>
          <cell r="FI866">
            <v>0</v>
          </cell>
          <cell r="FJ866">
            <v>0</v>
          </cell>
          <cell r="FK866">
            <v>0</v>
          </cell>
          <cell r="FL866">
            <v>0</v>
          </cell>
          <cell r="FO866">
            <v>0</v>
          </cell>
          <cell r="FQ866">
            <v>0</v>
          </cell>
          <cell r="FR866">
            <v>0</v>
          </cell>
          <cell r="FS866">
            <v>0</v>
          </cell>
          <cell r="FT866">
            <v>0</v>
          </cell>
          <cell r="FU866">
            <v>1</v>
          </cell>
          <cell r="FV866">
            <v>0</v>
          </cell>
          <cell r="FW866">
            <v>0</v>
          </cell>
          <cell r="FX866" t="e">
            <v>#REF!</v>
          </cell>
          <cell r="FZ866">
            <v>0</v>
          </cell>
          <cell r="GB866">
            <v>0</v>
          </cell>
          <cell r="GC866">
            <v>0</v>
          </cell>
          <cell r="GD866">
            <v>0</v>
          </cell>
          <cell r="GE866">
            <v>0</v>
          </cell>
          <cell r="GF866">
            <v>0</v>
          </cell>
          <cell r="GG866" t="e">
            <v>#REF!</v>
          </cell>
          <cell r="GH866" t="e">
            <v>#REF!</v>
          </cell>
          <cell r="GI866">
            <v>0</v>
          </cell>
          <cell r="GJ866">
            <v>0</v>
          </cell>
          <cell r="GK866">
            <v>0</v>
          </cell>
          <cell r="GL866">
            <v>0</v>
          </cell>
          <cell r="GM866" t="e">
            <v>#REF!</v>
          </cell>
          <cell r="GN866">
            <v>0</v>
          </cell>
          <cell r="GO866">
            <v>0</v>
          </cell>
          <cell r="GP866">
            <v>0</v>
          </cell>
        </row>
        <row r="867">
          <cell r="Y867" t="str">
            <v>耐震</v>
          </cell>
          <cell r="Z867" t="str">
            <v>一般</v>
          </cell>
          <cell r="AA867" t="str">
            <v>一般</v>
          </cell>
          <cell r="AK867" t="e">
            <v>#REF!</v>
          </cell>
          <cell r="BI867">
            <v>4</v>
          </cell>
          <cell r="BT867">
            <v>0</v>
          </cell>
          <cell r="DZ867">
            <v>0</v>
          </cell>
          <cell r="EA867">
            <v>0</v>
          </cell>
          <cell r="EB867">
            <v>0</v>
          </cell>
          <cell r="EC867">
            <v>0</v>
          </cell>
          <cell r="ED867">
            <v>0</v>
          </cell>
          <cell r="EF867">
            <v>0</v>
          </cell>
          <cell r="EG867">
            <v>0</v>
          </cell>
          <cell r="EH867">
            <v>0</v>
          </cell>
          <cell r="EI867">
            <v>0</v>
          </cell>
          <cell r="EJ867">
            <v>0</v>
          </cell>
          <cell r="EK867" t="e">
            <v>#REF!</v>
          </cell>
          <cell r="EL867" t="e">
            <v>#REF!</v>
          </cell>
          <cell r="EM867" t="e">
            <v>#REF!</v>
          </cell>
          <cell r="EO867">
            <v>0</v>
          </cell>
          <cell r="EP867">
            <v>0</v>
          </cell>
          <cell r="EQ867">
            <v>0</v>
          </cell>
          <cell r="FA867">
            <v>0</v>
          </cell>
          <cell r="FB867">
            <v>0</v>
          </cell>
          <cell r="FD867">
            <v>0</v>
          </cell>
          <cell r="FE867">
            <v>0</v>
          </cell>
          <cell r="FF867">
            <v>0</v>
          </cell>
          <cell r="FG867">
            <v>0</v>
          </cell>
          <cell r="FH867">
            <v>0</v>
          </cell>
          <cell r="FI867">
            <v>0</v>
          </cell>
          <cell r="FJ867">
            <v>0</v>
          </cell>
          <cell r="FK867">
            <v>0</v>
          </cell>
          <cell r="FL867">
            <v>0</v>
          </cell>
          <cell r="FO867">
            <v>0</v>
          </cell>
          <cell r="FQ867">
            <v>0</v>
          </cell>
          <cell r="FR867">
            <v>0</v>
          </cell>
          <cell r="FS867">
            <v>0</v>
          </cell>
          <cell r="FT867">
            <v>0</v>
          </cell>
          <cell r="FU867">
            <v>0</v>
          </cell>
          <cell r="FV867">
            <v>0</v>
          </cell>
          <cell r="FW867">
            <v>0</v>
          </cell>
          <cell r="FX867" t="e">
            <v>#REF!</v>
          </cell>
          <cell r="FZ867">
            <v>0</v>
          </cell>
          <cell r="GB867">
            <v>0</v>
          </cell>
          <cell r="GC867">
            <v>0</v>
          </cell>
          <cell r="GD867">
            <v>0</v>
          </cell>
          <cell r="GE867">
            <v>0</v>
          </cell>
          <cell r="GF867">
            <v>0</v>
          </cell>
          <cell r="GG867" t="e">
            <v>#REF!</v>
          </cell>
          <cell r="GH867" t="e">
            <v>#REF!</v>
          </cell>
          <cell r="GI867">
            <v>0</v>
          </cell>
          <cell r="GJ867">
            <v>0</v>
          </cell>
          <cell r="GK867">
            <v>0</v>
          </cell>
          <cell r="GL867">
            <v>0</v>
          </cell>
          <cell r="GM867" t="e">
            <v>#REF!</v>
          </cell>
          <cell r="GN867">
            <v>0</v>
          </cell>
          <cell r="GO867">
            <v>0</v>
          </cell>
          <cell r="GP867">
            <v>0</v>
          </cell>
        </row>
        <row r="868">
          <cell r="Y868" t="str">
            <v>地二</v>
          </cell>
          <cell r="Z868" t="str">
            <v>地高</v>
          </cell>
          <cell r="AA868" t="str">
            <v>地高</v>
          </cell>
          <cell r="AK868" t="e">
            <v>#REF!</v>
          </cell>
          <cell r="BI868">
            <v>2</v>
          </cell>
          <cell r="BT868">
            <v>0</v>
          </cell>
          <cell r="DZ868">
            <v>0</v>
          </cell>
          <cell r="EA868">
            <v>0</v>
          </cell>
          <cell r="EB868">
            <v>0</v>
          </cell>
          <cell r="EC868">
            <v>0</v>
          </cell>
          <cell r="ED868">
            <v>0</v>
          </cell>
          <cell r="EF868">
            <v>0</v>
          </cell>
          <cell r="EG868">
            <v>0</v>
          </cell>
          <cell r="EH868">
            <v>0</v>
          </cell>
          <cell r="EI868">
            <v>0</v>
          </cell>
          <cell r="EJ868">
            <v>0</v>
          </cell>
          <cell r="EK868" t="e">
            <v>#REF!</v>
          </cell>
          <cell r="EL868" t="e">
            <v>#REF!</v>
          </cell>
          <cell r="EM868" t="e">
            <v>#REF!</v>
          </cell>
          <cell r="EO868">
            <v>0</v>
          </cell>
          <cell r="EP868">
            <v>1</v>
          </cell>
          <cell r="EQ868">
            <v>0</v>
          </cell>
          <cell r="FA868">
            <v>0</v>
          </cell>
          <cell r="FB868">
            <v>0</v>
          </cell>
          <cell r="FD868">
            <v>0</v>
          </cell>
          <cell r="FE868">
            <v>1</v>
          </cell>
          <cell r="FF868">
            <v>1</v>
          </cell>
          <cell r="FG868">
            <v>0</v>
          </cell>
          <cell r="FH868">
            <v>2</v>
          </cell>
          <cell r="FI868">
            <v>0</v>
          </cell>
          <cell r="FJ868">
            <v>0</v>
          </cell>
          <cell r="FK868">
            <v>0</v>
          </cell>
          <cell r="FL868">
            <v>0</v>
          </cell>
          <cell r="FO868">
            <v>0</v>
          </cell>
          <cell r="FQ868">
            <v>1</v>
          </cell>
          <cell r="FR868">
            <v>1</v>
          </cell>
          <cell r="FS868">
            <v>0</v>
          </cell>
          <cell r="FT868">
            <v>0</v>
          </cell>
          <cell r="FU868">
            <v>0</v>
          </cell>
          <cell r="FV868">
            <v>1</v>
          </cell>
          <cell r="FW868">
            <v>0</v>
          </cell>
          <cell r="FX868" t="e">
            <v>#REF!</v>
          </cell>
          <cell r="FZ868">
            <v>0</v>
          </cell>
          <cell r="GB868">
            <v>1</v>
          </cell>
          <cell r="GC868">
            <v>0</v>
          </cell>
          <cell r="GD868">
            <v>0</v>
          </cell>
          <cell r="GE868">
            <v>0</v>
          </cell>
          <cell r="GF868">
            <v>0</v>
          </cell>
          <cell r="GG868" t="e">
            <v>#REF!</v>
          </cell>
          <cell r="GH868" t="e">
            <v>#REF!</v>
          </cell>
          <cell r="GI868">
            <v>0</v>
          </cell>
          <cell r="GJ868">
            <v>0</v>
          </cell>
          <cell r="GK868">
            <v>0</v>
          </cell>
          <cell r="GL868">
            <v>0</v>
          </cell>
          <cell r="GM868" t="e">
            <v>#REF!</v>
          </cell>
          <cell r="GN868">
            <v>0</v>
          </cell>
          <cell r="GO868">
            <v>0</v>
          </cell>
          <cell r="GP868">
            <v>0</v>
          </cell>
        </row>
        <row r="869">
          <cell r="Y869" t="str">
            <v>地二</v>
          </cell>
          <cell r="Z869" t="str">
            <v>地高</v>
          </cell>
          <cell r="AA869" t="str">
            <v>地高</v>
          </cell>
          <cell r="AK869" t="e">
            <v>#REF!</v>
          </cell>
          <cell r="BI869">
            <v>2</v>
          </cell>
          <cell r="BT869">
            <v>0</v>
          </cell>
          <cell r="DZ869">
            <v>1</v>
          </cell>
          <cell r="EA869">
            <v>1</v>
          </cell>
          <cell r="EB869">
            <v>1</v>
          </cell>
          <cell r="EC869">
            <v>1</v>
          </cell>
          <cell r="ED869">
            <v>1</v>
          </cell>
          <cell r="EF869">
            <v>0</v>
          </cell>
          <cell r="EG869">
            <v>1</v>
          </cell>
          <cell r="EH869">
            <v>0</v>
          </cell>
          <cell r="EI869">
            <v>1</v>
          </cell>
          <cell r="EJ869">
            <v>0</v>
          </cell>
          <cell r="EK869" t="e">
            <v>#REF!</v>
          </cell>
          <cell r="EL869" t="e">
            <v>#REF!</v>
          </cell>
          <cell r="EM869" t="e">
            <v>#REF!</v>
          </cell>
          <cell r="EO869">
            <v>1</v>
          </cell>
          <cell r="EP869">
            <v>0</v>
          </cell>
          <cell r="EQ869">
            <v>0</v>
          </cell>
          <cell r="FA869">
            <v>1</v>
          </cell>
          <cell r="FB869">
            <v>0</v>
          </cell>
          <cell r="FD869">
            <v>0</v>
          </cell>
          <cell r="FE869">
            <v>0</v>
          </cell>
          <cell r="FF869">
            <v>0</v>
          </cell>
          <cell r="FG869">
            <v>0</v>
          </cell>
          <cell r="FH869">
            <v>2</v>
          </cell>
          <cell r="FI869">
            <v>0</v>
          </cell>
          <cell r="FJ869">
            <v>0</v>
          </cell>
          <cell r="FK869">
            <v>0</v>
          </cell>
          <cell r="FL869">
            <v>0</v>
          </cell>
          <cell r="FO869">
            <v>0</v>
          </cell>
          <cell r="FQ869">
            <v>0</v>
          </cell>
          <cell r="FR869">
            <v>0</v>
          </cell>
          <cell r="FS869">
            <v>0</v>
          </cell>
          <cell r="FT869">
            <v>0</v>
          </cell>
          <cell r="FU869">
            <v>0</v>
          </cell>
          <cell r="FV869">
            <v>0</v>
          </cell>
          <cell r="FW869">
            <v>0</v>
          </cell>
          <cell r="FX869" t="e">
            <v>#REF!</v>
          </cell>
          <cell r="FZ869">
            <v>0</v>
          </cell>
          <cell r="GB869">
            <v>1</v>
          </cell>
          <cell r="GC869">
            <v>0</v>
          </cell>
          <cell r="GD869">
            <v>0</v>
          </cell>
          <cell r="GE869">
            <v>0</v>
          </cell>
          <cell r="GF869">
            <v>0</v>
          </cell>
          <cell r="GG869" t="e">
            <v>#REF!</v>
          </cell>
          <cell r="GH869" t="e">
            <v>#REF!</v>
          </cell>
          <cell r="GI869">
            <v>0</v>
          </cell>
          <cell r="GJ869">
            <v>0</v>
          </cell>
          <cell r="GK869">
            <v>0</v>
          </cell>
          <cell r="GL869">
            <v>0</v>
          </cell>
          <cell r="GM869" t="e">
            <v>#REF!</v>
          </cell>
          <cell r="GN869">
            <v>0</v>
          </cell>
          <cell r="GO869">
            <v>0</v>
          </cell>
          <cell r="GP869">
            <v>0</v>
          </cell>
        </row>
        <row r="870">
          <cell r="Y870" t="str">
            <v>地二</v>
          </cell>
          <cell r="Z870" t="str">
            <v>地高</v>
          </cell>
          <cell r="AA870" t="str">
            <v>地高</v>
          </cell>
          <cell r="AK870" t="e">
            <v>#REF!</v>
          </cell>
          <cell r="BI870">
            <v>2</v>
          </cell>
          <cell r="BT870">
            <v>0</v>
          </cell>
          <cell r="DZ870">
            <v>1</v>
          </cell>
          <cell r="EA870">
            <v>1</v>
          </cell>
          <cell r="EB870">
            <v>1</v>
          </cell>
          <cell r="EC870">
            <v>1</v>
          </cell>
          <cell r="ED870">
            <v>1</v>
          </cell>
          <cell r="EF870">
            <v>0</v>
          </cell>
          <cell r="EG870">
            <v>1</v>
          </cell>
          <cell r="EH870">
            <v>0</v>
          </cell>
          <cell r="EI870">
            <v>0</v>
          </cell>
          <cell r="EJ870">
            <v>0</v>
          </cell>
          <cell r="EK870" t="e">
            <v>#REF!</v>
          </cell>
          <cell r="EL870" t="e">
            <v>#REF!</v>
          </cell>
          <cell r="EM870" t="e">
            <v>#REF!</v>
          </cell>
          <cell r="EO870">
            <v>1</v>
          </cell>
          <cell r="EP870">
            <v>1</v>
          </cell>
          <cell r="EQ870">
            <v>0</v>
          </cell>
          <cell r="FA870">
            <v>1</v>
          </cell>
          <cell r="FB870">
            <v>0</v>
          </cell>
          <cell r="FD870">
            <v>0</v>
          </cell>
          <cell r="FE870">
            <v>0</v>
          </cell>
          <cell r="FF870">
            <v>0</v>
          </cell>
          <cell r="FG870">
            <v>0</v>
          </cell>
          <cell r="FH870">
            <v>2</v>
          </cell>
          <cell r="FI870">
            <v>0</v>
          </cell>
          <cell r="FJ870">
            <v>0</v>
          </cell>
          <cell r="FK870">
            <v>0</v>
          </cell>
          <cell r="FL870">
            <v>0</v>
          </cell>
          <cell r="FO870">
            <v>0</v>
          </cell>
          <cell r="FQ870">
            <v>0</v>
          </cell>
          <cell r="FR870">
            <v>0</v>
          </cell>
          <cell r="FS870">
            <v>0</v>
          </cell>
          <cell r="FT870">
            <v>0</v>
          </cell>
          <cell r="FU870">
            <v>0</v>
          </cell>
          <cell r="FV870">
            <v>0</v>
          </cell>
          <cell r="FW870">
            <v>0</v>
          </cell>
          <cell r="FX870" t="e">
            <v>#REF!</v>
          </cell>
          <cell r="FZ870">
            <v>0</v>
          </cell>
          <cell r="GB870">
            <v>0</v>
          </cell>
          <cell r="GC870">
            <v>0</v>
          </cell>
          <cell r="GD870">
            <v>0</v>
          </cell>
          <cell r="GE870">
            <v>0</v>
          </cell>
          <cell r="GF870">
            <v>0</v>
          </cell>
          <cell r="GG870" t="e">
            <v>#REF!</v>
          </cell>
          <cell r="GH870" t="e">
            <v>#REF!</v>
          </cell>
          <cell r="GI870">
            <v>0</v>
          </cell>
          <cell r="GJ870">
            <v>0</v>
          </cell>
          <cell r="GK870">
            <v>0</v>
          </cell>
          <cell r="GL870">
            <v>0</v>
          </cell>
          <cell r="GM870" t="e">
            <v>#REF!</v>
          </cell>
          <cell r="GN870">
            <v>0</v>
          </cell>
          <cell r="GO870">
            <v>0</v>
          </cell>
          <cell r="GP870">
            <v>0</v>
          </cell>
        </row>
        <row r="871">
          <cell r="Y871" t="str">
            <v>二次</v>
          </cell>
          <cell r="Z871" t="str">
            <v>一般</v>
          </cell>
          <cell r="AA871" t="str">
            <v>一般</v>
          </cell>
          <cell r="AK871" t="e">
            <v>#REF!</v>
          </cell>
          <cell r="BI871">
            <v>2</v>
          </cell>
          <cell r="BT871">
            <v>0.23</v>
          </cell>
          <cell r="DZ871">
            <v>1</v>
          </cell>
          <cell r="EA871">
            <v>0</v>
          </cell>
          <cell r="EB871">
            <v>1</v>
          </cell>
          <cell r="EC871">
            <v>0</v>
          </cell>
          <cell r="ED871">
            <v>0</v>
          </cell>
          <cell r="EF871">
            <v>0</v>
          </cell>
          <cell r="EG871">
            <v>1</v>
          </cell>
          <cell r="EH871">
            <v>1</v>
          </cell>
          <cell r="EI871">
            <v>1</v>
          </cell>
          <cell r="EJ871">
            <v>0</v>
          </cell>
          <cell r="EK871" t="e">
            <v>#REF!</v>
          </cell>
          <cell r="EL871" t="e">
            <v>#REF!</v>
          </cell>
          <cell r="EM871" t="e">
            <v>#REF!</v>
          </cell>
          <cell r="EO871">
            <v>0</v>
          </cell>
          <cell r="EP871">
            <v>0</v>
          </cell>
          <cell r="EQ871">
            <v>0</v>
          </cell>
          <cell r="FA871">
            <v>1</v>
          </cell>
          <cell r="FB871">
            <v>0</v>
          </cell>
          <cell r="FD871">
            <v>0</v>
          </cell>
          <cell r="FE871">
            <v>0</v>
          </cell>
          <cell r="FF871">
            <v>0</v>
          </cell>
          <cell r="FG871">
            <v>0</v>
          </cell>
          <cell r="FH871">
            <v>1</v>
          </cell>
          <cell r="FI871">
            <v>0</v>
          </cell>
          <cell r="FJ871">
            <v>0</v>
          </cell>
          <cell r="FK871">
            <v>0</v>
          </cell>
          <cell r="FL871">
            <v>0</v>
          </cell>
          <cell r="FO871">
            <v>0</v>
          </cell>
          <cell r="FQ871">
            <v>0</v>
          </cell>
          <cell r="FR871">
            <v>0</v>
          </cell>
          <cell r="FS871">
            <v>0</v>
          </cell>
          <cell r="FT871">
            <v>0</v>
          </cell>
          <cell r="FU871">
            <v>0</v>
          </cell>
          <cell r="FV871">
            <v>0</v>
          </cell>
          <cell r="FW871">
            <v>0</v>
          </cell>
          <cell r="FX871" t="e">
            <v>#REF!</v>
          </cell>
          <cell r="FZ871">
            <v>1</v>
          </cell>
          <cell r="GB871">
            <v>1</v>
          </cell>
          <cell r="GC871">
            <v>0</v>
          </cell>
          <cell r="GD871">
            <v>0</v>
          </cell>
          <cell r="GE871">
            <v>1</v>
          </cell>
          <cell r="GF871">
            <v>1</v>
          </cell>
          <cell r="GG871" t="e">
            <v>#REF!</v>
          </cell>
          <cell r="GH871" t="e">
            <v>#REF!</v>
          </cell>
          <cell r="GI871">
            <v>0</v>
          </cell>
          <cell r="GJ871">
            <v>0</v>
          </cell>
          <cell r="GK871">
            <v>0</v>
          </cell>
          <cell r="GL871">
            <v>0</v>
          </cell>
          <cell r="GM871" t="e">
            <v>#REF!</v>
          </cell>
          <cell r="GN871">
            <v>0</v>
          </cell>
          <cell r="GO871">
            <v>0</v>
          </cell>
          <cell r="GP871">
            <v>0</v>
          </cell>
        </row>
        <row r="872">
          <cell r="Y872" t="str">
            <v>二次</v>
          </cell>
          <cell r="Z872" t="str">
            <v>一般</v>
          </cell>
          <cell r="AA872" t="str">
            <v>一般</v>
          </cell>
          <cell r="AK872" t="e">
            <v>#REF!</v>
          </cell>
          <cell r="BI872">
            <v>2</v>
          </cell>
          <cell r="BT872">
            <v>0.18</v>
          </cell>
          <cell r="DZ872">
            <v>1</v>
          </cell>
          <cell r="EA872">
            <v>0</v>
          </cell>
          <cell r="EB872">
            <v>1</v>
          </cell>
          <cell r="EC872">
            <v>0</v>
          </cell>
          <cell r="ED872">
            <v>0</v>
          </cell>
          <cell r="EF872">
            <v>0</v>
          </cell>
          <cell r="EG872">
            <v>1</v>
          </cell>
          <cell r="EH872">
            <v>0</v>
          </cell>
          <cell r="EI872">
            <v>1</v>
          </cell>
          <cell r="EJ872">
            <v>0</v>
          </cell>
          <cell r="EK872" t="e">
            <v>#REF!</v>
          </cell>
          <cell r="EL872" t="e">
            <v>#REF!</v>
          </cell>
          <cell r="EM872" t="e">
            <v>#REF!</v>
          </cell>
          <cell r="EO872">
            <v>0</v>
          </cell>
          <cell r="EP872">
            <v>0</v>
          </cell>
          <cell r="EQ872">
            <v>0</v>
          </cell>
          <cell r="FA872">
            <v>1</v>
          </cell>
          <cell r="FB872">
            <v>0</v>
          </cell>
          <cell r="FD872">
            <v>0</v>
          </cell>
          <cell r="FE872">
            <v>0</v>
          </cell>
          <cell r="FF872">
            <v>0</v>
          </cell>
          <cell r="FG872">
            <v>0</v>
          </cell>
          <cell r="FH872">
            <v>1</v>
          </cell>
          <cell r="FI872">
            <v>0</v>
          </cell>
          <cell r="FJ872">
            <v>0</v>
          </cell>
          <cell r="FK872">
            <v>0</v>
          </cell>
          <cell r="FL872">
            <v>0</v>
          </cell>
          <cell r="FO872">
            <v>0</v>
          </cell>
          <cell r="FQ872">
            <v>0</v>
          </cell>
          <cell r="FR872">
            <v>0</v>
          </cell>
          <cell r="FS872">
            <v>0</v>
          </cell>
          <cell r="FT872">
            <v>0</v>
          </cell>
          <cell r="FU872">
            <v>0</v>
          </cell>
          <cell r="FV872">
            <v>0</v>
          </cell>
          <cell r="FW872">
            <v>0</v>
          </cell>
          <cell r="FX872" t="e">
            <v>#REF!</v>
          </cell>
          <cell r="FZ872">
            <v>1</v>
          </cell>
          <cell r="GB872">
            <v>1</v>
          </cell>
          <cell r="GC872">
            <v>0</v>
          </cell>
          <cell r="GD872">
            <v>0</v>
          </cell>
          <cell r="GE872">
            <v>1</v>
          </cell>
          <cell r="GF872">
            <v>1</v>
          </cell>
          <cell r="GG872" t="e">
            <v>#REF!</v>
          </cell>
          <cell r="GH872" t="e">
            <v>#REF!</v>
          </cell>
          <cell r="GI872">
            <v>0</v>
          </cell>
          <cell r="GJ872">
            <v>0</v>
          </cell>
          <cell r="GK872">
            <v>0</v>
          </cell>
          <cell r="GL872">
            <v>0</v>
          </cell>
          <cell r="GM872" t="e">
            <v>#REF!</v>
          </cell>
          <cell r="GN872">
            <v>0</v>
          </cell>
          <cell r="GO872">
            <v>0</v>
          </cell>
          <cell r="GP872">
            <v>0</v>
          </cell>
        </row>
        <row r="873">
          <cell r="Y873" t="str">
            <v>A'</v>
          </cell>
          <cell r="Z873" t="str">
            <v>高規格</v>
          </cell>
          <cell r="AA873" t="str">
            <v>一般</v>
          </cell>
          <cell r="AK873" t="e">
            <v>#REF!</v>
          </cell>
          <cell r="BI873">
            <v>1</v>
          </cell>
          <cell r="BT873">
            <v>0.23</v>
          </cell>
          <cell r="DZ873">
            <v>1</v>
          </cell>
          <cell r="EA873">
            <v>1</v>
          </cell>
          <cell r="EB873">
            <v>1</v>
          </cell>
          <cell r="EC873">
            <v>0</v>
          </cell>
          <cell r="ED873">
            <v>0</v>
          </cell>
          <cell r="EF873">
            <v>0</v>
          </cell>
          <cell r="EG873">
            <v>1</v>
          </cell>
          <cell r="EH873">
            <v>0</v>
          </cell>
          <cell r="EI873">
            <v>1</v>
          </cell>
          <cell r="EJ873">
            <v>0</v>
          </cell>
          <cell r="EK873" t="e">
            <v>#REF!</v>
          </cell>
          <cell r="EL873" t="e">
            <v>#REF!</v>
          </cell>
          <cell r="EM873" t="e">
            <v>#REF!</v>
          </cell>
          <cell r="EO873">
            <v>0</v>
          </cell>
          <cell r="EP873">
            <v>0</v>
          </cell>
          <cell r="EQ873">
            <v>0</v>
          </cell>
          <cell r="FA873">
            <v>1</v>
          </cell>
          <cell r="FB873">
            <v>0</v>
          </cell>
          <cell r="FD873">
            <v>0</v>
          </cell>
          <cell r="FE873">
            <v>0</v>
          </cell>
          <cell r="FF873">
            <v>0</v>
          </cell>
          <cell r="FG873">
            <v>0</v>
          </cell>
          <cell r="FH873">
            <v>0</v>
          </cell>
          <cell r="FI873">
            <v>0</v>
          </cell>
          <cell r="FJ873">
            <v>0</v>
          </cell>
          <cell r="FK873">
            <v>0</v>
          </cell>
          <cell r="FL873">
            <v>0</v>
          </cell>
          <cell r="FO873">
            <v>0</v>
          </cell>
          <cell r="FQ873">
            <v>0</v>
          </cell>
          <cell r="FR873">
            <v>0</v>
          </cell>
          <cell r="FS873">
            <v>0</v>
          </cell>
          <cell r="FT873">
            <v>0</v>
          </cell>
          <cell r="FU873">
            <v>0</v>
          </cell>
          <cell r="FV873">
            <v>0</v>
          </cell>
          <cell r="FW873">
            <v>0</v>
          </cell>
          <cell r="FX873" t="e">
            <v>#REF!</v>
          </cell>
          <cell r="FZ873">
            <v>0</v>
          </cell>
          <cell r="GB873">
            <v>1</v>
          </cell>
          <cell r="GC873">
            <v>0</v>
          </cell>
          <cell r="GD873">
            <v>0</v>
          </cell>
          <cell r="GE873">
            <v>0</v>
          </cell>
          <cell r="GF873">
            <v>1</v>
          </cell>
          <cell r="GG873" t="e">
            <v>#REF!</v>
          </cell>
          <cell r="GH873" t="e">
            <v>#REF!</v>
          </cell>
          <cell r="GI873">
            <v>0</v>
          </cell>
          <cell r="GJ873">
            <v>0</v>
          </cell>
          <cell r="GK873">
            <v>0</v>
          </cell>
          <cell r="GL873">
            <v>0</v>
          </cell>
          <cell r="GM873" t="e">
            <v>#REF!</v>
          </cell>
          <cell r="GN873">
            <v>0</v>
          </cell>
          <cell r="GO873">
            <v>0</v>
          </cell>
          <cell r="GP873">
            <v>0</v>
          </cell>
        </row>
        <row r="874">
          <cell r="Y874" t="str">
            <v>B</v>
          </cell>
          <cell r="Z874" t="str">
            <v>高規格</v>
          </cell>
          <cell r="AA874" t="str">
            <v>高規格</v>
          </cell>
          <cell r="AK874" t="e">
            <v>#REF!</v>
          </cell>
          <cell r="BI874">
            <v>2</v>
          </cell>
          <cell r="BT874">
            <v>0</v>
          </cell>
          <cell r="DZ874">
            <v>1</v>
          </cell>
          <cell r="EA874">
            <v>0</v>
          </cell>
          <cell r="EB874">
            <v>1</v>
          </cell>
          <cell r="EC874">
            <v>1</v>
          </cell>
          <cell r="ED874">
            <v>1</v>
          </cell>
          <cell r="EF874">
            <v>0</v>
          </cell>
          <cell r="EG874">
            <v>1</v>
          </cell>
          <cell r="EH874">
            <v>0</v>
          </cell>
          <cell r="EI874">
            <v>0</v>
          </cell>
          <cell r="EJ874">
            <v>0</v>
          </cell>
          <cell r="EK874" t="e">
            <v>#REF!</v>
          </cell>
          <cell r="EL874" t="e">
            <v>#REF!</v>
          </cell>
          <cell r="EM874" t="e">
            <v>#REF!</v>
          </cell>
          <cell r="EO874">
            <v>0</v>
          </cell>
          <cell r="EP874">
            <v>1</v>
          </cell>
          <cell r="EQ874">
            <v>0</v>
          </cell>
          <cell r="FA874">
            <v>1</v>
          </cell>
          <cell r="FB874">
            <v>0</v>
          </cell>
          <cell r="FD874">
            <v>0</v>
          </cell>
          <cell r="FE874">
            <v>0</v>
          </cell>
          <cell r="FF874">
            <v>0</v>
          </cell>
          <cell r="FG874">
            <v>0</v>
          </cell>
          <cell r="FH874">
            <v>0</v>
          </cell>
          <cell r="FI874">
            <v>0</v>
          </cell>
          <cell r="FJ874">
            <v>0</v>
          </cell>
          <cell r="FK874">
            <v>0</v>
          </cell>
          <cell r="FL874">
            <v>0</v>
          </cell>
          <cell r="FO874">
            <v>0</v>
          </cell>
          <cell r="FQ874">
            <v>0</v>
          </cell>
          <cell r="FR874">
            <v>0</v>
          </cell>
          <cell r="FS874">
            <v>0</v>
          </cell>
          <cell r="FT874">
            <v>0</v>
          </cell>
          <cell r="FU874">
            <v>0</v>
          </cell>
          <cell r="FV874">
            <v>0</v>
          </cell>
          <cell r="FW874">
            <v>0</v>
          </cell>
          <cell r="FX874" t="e">
            <v>#REF!</v>
          </cell>
          <cell r="FZ874">
            <v>0</v>
          </cell>
          <cell r="GB874">
            <v>1</v>
          </cell>
          <cell r="GC874">
            <v>0</v>
          </cell>
          <cell r="GD874">
            <v>0</v>
          </cell>
          <cell r="GE874">
            <v>0</v>
          </cell>
          <cell r="GF874">
            <v>0</v>
          </cell>
          <cell r="GG874" t="e">
            <v>#REF!</v>
          </cell>
          <cell r="GH874" t="e">
            <v>#REF!</v>
          </cell>
          <cell r="GI874">
            <v>0</v>
          </cell>
          <cell r="GJ874">
            <v>0</v>
          </cell>
          <cell r="GK874">
            <v>0</v>
          </cell>
          <cell r="GL874">
            <v>0</v>
          </cell>
          <cell r="GM874" t="e">
            <v>#REF!</v>
          </cell>
          <cell r="GN874">
            <v>0</v>
          </cell>
          <cell r="GO874">
            <v>0</v>
          </cell>
          <cell r="GP874">
            <v>0</v>
          </cell>
        </row>
        <row r="875">
          <cell r="Y875" t="str">
            <v>B</v>
          </cell>
          <cell r="Z875" t="str">
            <v>高規格</v>
          </cell>
          <cell r="AA875" t="str">
            <v>一般</v>
          </cell>
          <cell r="AK875" t="e">
            <v>#REF!</v>
          </cell>
          <cell r="BI875">
            <v>2</v>
          </cell>
          <cell r="BT875">
            <v>0.16</v>
          </cell>
          <cell r="DZ875">
            <v>1</v>
          </cell>
          <cell r="EA875">
            <v>0</v>
          </cell>
          <cell r="EB875">
            <v>1</v>
          </cell>
          <cell r="EC875">
            <v>0</v>
          </cell>
          <cell r="ED875">
            <v>0</v>
          </cell>
          <cell r="EF875">
            <v>0</v>
          </cell>
          <cell r="EG875">
            <v>1</v>
          </cell>
          <cell r="EH875">
            <v>0</v>
          </cell>
          <cell r="EI875">
            <v>0</v>
          </cell>
          <cell r="EJ875">
            <v>0</v>
          </cell>
          <cell r="EK875" t="e">
            <v>#REF!</v>
          </cell>
          <cell r="EL875" t="e">
            <v>#REF!</v>
          </cell>
          <cell r="EM875" t="e">
            <v>#REF!</v>
          </cell>
          <cell r="EO875">
            <v>0</v>
          </cell>
          <cell r="EP875">
            <v>1</v>
          </cell>
          <cell r="EQ875">
            <v>0</v>
          </cell>
          <cell r="FA875">
            <v>1</v>
          </cell>
          <cell r="FB875">
            <v>0</v>
          </cell>
          <cell r="FD875">
            <v>0</v>
          </cell>
          <cell r="FE875">
            <v>0</v>
          </cell>
          <cell r="FF875">
            <v>0</v>
          </cell>
          <cell r="FG875">
            <v>0</v>
          </cell>
          <cell r="FH875">
            <v>0</v>
          </cell>
          <cell r="FI875">
            <v>0</v>
          </cell>
          <cell r="FJ875">
            <v>0</v>
          </cell>
          <cell r="FK875">
            <v>0</v>
          </cell>
          <cell r="FL875">
            <v>0</v>
          </cell>
          <cell r="FO875">
            <v>0</v>
          </cell>
          <cell r="FQ875">
            <v>0</v>
          </cell>
          <cell r="FR875">
            <v>0</v>
          </cell>
          <cell r="FS875">
            <v>0</v>
          </cell>
          <cell r="FT875">
            <v>0</v>
          </cell>
          <cell r="FU875">
            <v>0</v>
          </cell>
          <cell r="FV875">
            <v>0</v>
          </cell>
          <cell r="FW875">
            <v>0</v>
          </cell>
          <cell r="FX875" t="e">
            <v>#REF!</v>
          </cell>
          <cell r="FZ875">
            <v>1</v>
          </cell>
          <cell r="GB875">
            <v>1</v>
          </cell>
          <cell r="GC875">
            <v>0</v>
          </cell>
          <cell r="GD875">
            <v>0</v>
          </cell>
          <cell r="GE875">
            <v>0</v>
          </cell>
          <cell r="GF875">
            <v>1</v>
          </cell>
          <cell r="GG875" t="e">
            <v>#REF!</v>
          </cell>
          <cell r="GH875" t="e">
            <v>#REF!</v>
          </cell>
          <cell r="GI875">
            <v>0</v>
          </cell>
          <cell r="GJ875">
            <v>0</v>
          </cell>
          <cell r="GK875">
            <v>0</v>
          </cell>
          <cell r="GL875">
            <v>0</v>
          </cell>
          <cell r="GM875" t="e">
            <v>#REF!</v>
          </cell>
          <cell r="GN875">
            <v>0</v>
          </cell>
          <cell r="GO875">
            <v>0</v>
          </cell>
          <cell r="GP875">
            <v>0</v>
          </cell>
        </row>
        <row r="876">
          <cell r="Y876" t="str">
            <v>一次</v>
          </cell>
          <cell r="Z876" t="str">
            <v>一般</v>
          </cell>
          <cell r="AA876" t="str">
            <v>一般</v>
          </cell>
          <cell r="AK876" t="e">
            <v>#REF!</v>
          </cell>
          <cell r="BI876">
            <v>2</v>
          </cell>
          <cell r="BT876">
            <v>0.2</v>
          </cell>
          <cell r="DZ876">
            <v>0</v>
          </cell>
          <cell r="EA876">
            <v>0</v>
          </cell>
          <cell r="EB876">
            <v>0</v>
          </cell>
          <cell r="EC876">
            <v>0</v>
          </cell>
          <cell r="ED876">
            <v>0</v>
          </cell>
          <cell r="EF876">
            <v>0</v>
          </cell>
          <cell r="EG876">
            <v>0</v>
          </cell>
          <cell r="EH876">
            <v>0</v>
          </cell>
          <cell r="EI876">
            <v>0</v>
          </cell>
          <cell r="EJ876">
            <v>0</v>
          </cell>
          <cell r="EK876" t="e">
            <v>#REF!</v>
          </cell>
          <cell r="EL876" t="e">
            <v>#REF!</v>
          </cell>
          <cell r="EM876" t="e">
            <v>#REF!</v>
          </cell>
          <cell r="EO876">
            <v>0</v>
          </cell>
          <cell r="EP876">
            <v>0</v>
          </cell>
          <cell r="EQ876">
            <v>0</v>
          </cell>
          <cell r="FA876">
            <v>0</v>
          </cell>
          <cell r="FB876">
            <v>0</v>
          </cell>
          <cell r="FD876">
            <v>0</v>
          </cell>
          <cell r="FE876">
            <v>0</v>
          </cell>
          <cell r="FF876">
            <v>1</v>
          </cell>
          <cell r="FG876">
            <v>0</v>
          </cell>
          <cell r="FH876">
            <v>0</v>
          </cell>
          <cell r="FI876">
            <v>0</v>
          </cell>
          <cell r="FJ876">
            <v>0</v>
          </cell>
          <cell r="FK876">
            <v>0</v>
          </cell>
          <cell r="FL876">
            <v>0</v>
          </cell>
          <cell r="FO876">
            <v>0</v>
          </cell>
          <cell r="FQ876">
            <v>1</v>
          </cell>
          <cell r="FR876">
            <v>0</v>
          </cell>
          <cell r="FS876">
            <v>0</v>
          </cell>
          <cell r="FT876">
            <v>0</v>
          </cell>
          <cell r="FU876">
            <v>0</v>
          </cell>
          <cell r="FV876">
            <v>0</v>
          </cell>
          <cell r="FW876">
            <v>0</v>
          </cell>
          <cell r="FX876" t="e">
            <v>#REF!</v>
          </cell>
          <cell r="FZ876">
            <v>0</v>
          </cell>
          <cell r="GB876">
            <v>0</v>
          </cell>
          <cell r="GC876">
            <v>0</v>
          </cell>
          <cell r="GD876">
            <v>0</v>
          </cell>
          <cell r="GE876">
            <v>0</v>
          </cell>
          <cell r="GF876">
            <v>0</v>
          </cell>
          <cell r="GG876" t="e">
            <v>#REF!</v>
          </cell>
          <cell r="GH876" t="e">
            <v>#REF!</v>
          </cell>
          <cell r="GI876">
            <v>0</v>
          </cell>
          <cell r="GJ876">
            <v>0</v>
          </cell>
          <cell r="GK876">
            <v>0</v>
          </cell>
          <cell r="GL876">
            <v>0</v>
          </cell>
          <cell r="GM876" t="e">
            <v>#REF!</v>
          </cell>
          <cell r="GN876">
            <v>0</v>
          </cell>
          <cell r="GO876">
            <v>0</v>
          </cell>
          <cell r="GP876">
            <v>0</v>
          </cell>
        </row>
        <row r="877">
          <cell r="Y877" t="str">
            <v>二次</v>
          </cell>
          <cell r="Z877" t="str">
            <v>一般</v>
          </cell>
          <cell r="AA877" t="str">
            <v>一般</v>
          </cell>
          <cell r="AK877" t="e">
            <v>#REF!</v>
          </cell>
          <cell r="BI877">
            <v>1</v>
          </cell>
          <cell r="BT877">
            <v>0.21</v>
          </cell>
          <cell r="DZ877">
            <v>0</v>
          </cell>
          <cell r="EA877">
            <v>0</v>
          </cell>
          <cell r="EB877">
            <v>0</v>
          </cell>
          <cell r="EC877">
            <v>0</v>
          </cell>
          <cell r="ED877">
            <v>0</v>
          </cell>
          <cell r="EF877">
            <v>0</v>
          </cell>
          <cell r="EG877">
            <v>0</v>
          </cell>
          <cell r="EH877">
            <v>0</v>
          </cell>
          <cell r="EI877">
            <v>0</v>
          </cell>
          <cell r="EJ877">
            <v>0</v>
          </cell>
          <cell r="EK877" t="e">
            <v>#REF!</v>
          </cell>
          <cell r="EL877" t="e">
            <v>#REF!</v>
          </cell>
          <cell r="EM877" t="e">
            <v>#REF!</v>
          </cell>
          <cell r="EO877">
            <v>0</v>
          </cell>
          <cell r="EP877">
            <v>0</v>
          </cell>
          <cell r="EQ877">
            <v>0</v>
          </cell>
          <cell r="FA877">
            <v>0</v>
          </cell>
          <cell r="FB877">
            <v>0</v>
          </cell>
          <cell r="FD877">
            <v>0</v>
          </cell>
          <cell r="FE877">
            <v>1</v>
          </cell>
          <cell r="FF877">
            <v>0</v>
          </cell>
          <cell r="FG877">
            <v>1</v>
          </cell>
          <cell r="FH877">
            <v>0</v>
          </cell>
          <cell r="FI877">
            <v>0</v>
          </cell>
          <cell r="FJ877">
            <v>0</v>
          </cell>
          <cell r="FK877">
            <v>0</v>
          </cell>
          <cell r="FL877">
            <v>0</v>
          </cell>
          <cell r="FO877">
            <v>0</v>
          </cell>
          <cell r="FQ877">
            <v>0</v>
          </cell>
          <cell r="FR877">
            <v>1</v>
          </cell>
          <cell r="FS877">
            <v>1</v>
          </cell>
          <cell r="FT877">
            <v>0</v>
          </cell>
          <cell r="FU877">
            <v>0</v>
          </cell>
          <cell r="FV877">
            <v>1</v>
          </cell>
          <cell r="FW877">
            <v>0</v>
          </cell>
          <cell r="FX877" t="e">
            <v>#REF!</v>
          </cell>
          <cell r="FZ877">
            <v>1</v>
          </cell>
          <cell r="GB877">
            <v>1</v>
          </cell>
          <cell r="GC877">
            <v>0</v>
          </cell>
          <cell r="GD877">
            <v>0</v>
          </cell>
          <cell r="GE877">
            <v>0</v>
          </cell>
          <cell r="GF877">
            <v>0</v>
          </cell>
          <cell r="GG877" t="e">
            <v>#REF!</v>
          </cell>
          <cell r="GH877" t="e">
            <v>#REF!</v>
          </cell>
          <cell r="GI877">
            <v>0</v>
          </cell>
          <cell r="GJ877">
            <v>0</v>
          </cell>
          <cell r="GK877">
            <v>0</v>
          </cell>
          <cell r="GL877">
            <v>0</v>
          </cell>
          <cell r="GM877" t="e">
            <v>#REF!</v>
          </cell>
          <cell r="GN877">
            <v>0</v>
          </cell>
          <cell r="GO877">
            <v>0</v>
          </cell>
          <cell r="GP877">
            <v>0</v>
          </cell>
        </row>
        <row r="878">
          <cell r="Y878" t="str">
            <v>耐震</v>
          </cell>
          <cell r="Z878" t="str">
            <v>一般</v>
          </cell>
          <cell r="AA878" t="str">
            <v>一般</v>
          </cell>
          <cell r="AK878" t="e">
            <v>#REF!</v>
          </cell>
          <cell r="BI878">
            <v>4</v>
          </cell>
          <cell r="BT878">
            <v>0</v>
          </cell>
          <cell r="DZ878">
            <v>0</v>
          </cell>
          <cell r="EA878">
            <v>0</v>
          </cell>
          <cell r="EB878">
            <v>0</v>
          </cell>
          <cell r="EC878">
            <v>0</v>
          </cell>
          <cell r="ED878">
            <v>0</v>
          </cell>
          <cell r="EF878">
            <v>0</v>
          </cell>
          <cell r="EG878">
            <v>0</v>
          </cell>
          <cell r="EH878">
            <v>0</v>
          </cell>
          <cell r="EI878">
            <v>0</v>
          </cell>
          <cell r="EJ878">
            <v>0</v>
          </cell>
          <cell r="EK878" t="e">
            <v>#REF!</v>
          </cell>
          <cell r="EL878" t="e">
            <v>#REF!</v>
          </cell>
          <cell r="EM878" t="e">
            <v>#REF!</v>
          </cell>
          <cell r="EO878">
            <v>0</v>
          </cell>
          <cell r="EP878">
            <v>0</v>
          </cell>
          <cell r="EQ878">
            <v>0</v>
          </cell>
          <cell r="FA878">
            <v>0</v>
          </cell>
          <cell r="FB878">
            <v>0</v>
          </cell>
          <cell r="FD878">
            <v>0</v>
          </cell>
          <cell r="FE878">
            <v>0</v>
          </cell>
          <cell r="FF878">
            <v>0</v>
          </cell>
          <cell r="FG878">
            <v>0</v>
          </cell>
          <cell r="FH878">
            <v>0</v>
          </cell>
          <cell r="FI878">
            <v>0</v>
          </cell>
          <cell r="FJ878">
            <v>0</v>
          </cell>
          <cell r="FK878">
            <v>0</v>
          </cell>
          <cell r="FL878">
            <v>0</v>
          </cell>
          <cell r="FO878">
            <v>0</v>
          </cell>
          <cell r="FQ878">
            <v>0</v>
          </cell>
          <cell r="FR878">
            <v>0</v>
          </cell>
          <cell r="FS878">
            <v>0</v>
          </cell>
          <cell r="FT878">
            <v>0</v>
          </cell>
          <cell r="FU878">
            <v>1</v>
          </cell>
          <cell r="FV878">
            <v>0</v>
          </cell>
          <cell r="FW878">
            <v>0</v>
          </cell>
          <cell r="FX878" t="e">
            <v>#REF!</v>
          </cell>
          <cell r="FZ878">
            <v>0</v>
          </cell>
          <cell r="GB878">
            <v>0</v>
          </cell>
          <cell r="GC878">
            <v>0</v>
          </cell>
          <cell r="GD878">
            <v>0</v>
          </cell>
          <cell r="GE878">
            <v>0</v>
          </cell>
          <cell r="GF878">
            <v>0</v>
          </cell>
          <cell r="GG878" t="e">
            <v>#REF!</v>
          </cell>
          <cell r="GH878" t="e">
            <v>#REF!</v>
          </cell>
          <cell r="GI878">
            <v>0</v>
          </cell>
          <cell r="GJ878">
            <v>0</v>
          </cell>
          <cell r="GK878">
            <v>0</v>
          </cell>
          <cell r="GL878">
            <v>0</v>
          </cell>
          <cell r="GM878" t="e">
            <v>#REF!</v>
          </cell>
          <cell r="GN878">
            <v>0</v>
          </cell>
          <cell r="GO878">
            <v>0</v>
          </cell>
          <cell r="GP878">
            <v>0</v>
          </cell>
        </row>
        <row r="879">
          <cell r="Y879" t="str">
            <v>A'</v>
          </cell>
          <cell r="Z879" t="str">
            <v>高規格</v>
          </cell>
          <cell r="AA879" t="str">
            <v>高規格</v>
          </cell>
          <cell r="AK879" t="e">
            <v>#REF!</v>
          </cell>
          <cell r="BI879">
            <v>2</v>
          </cell>
          <cell r="BT879">
            <v>0</v>
          </cell>
          <cell r="DZ879">
            <v>1</v>
          </cell>
          <cell r="EA879">
            <v>0</v>
          </cell>
          <cell r="EB879">
            <v>1</v>
          </cell>
          <cell r="EC879">
            <v>0</v>
          </cell>
          <cell r="ED879">
            <v>1</v>
          </cell>
          <cell r="EF879">
            <v>0</v>
          </cell>
          <cell r="EG879">
            <v>1</v>
          </cell>
          <cell r="EH879">
            <v>0</v>
          </cell>
          <cell r="EI879">
            <v>1</v>
          </cell>
          <cell r="EJ879">
            <v>0</v>
          </cell>
          <cell r="EK879" t="e">
            <v>#REF!</v>
          </cell>
          <cell r="EL879" t="e">
            <v>#REF!</v>
          </cell>
          <cell r="EM879" t="e">
            <v>#REF!</v>
          </cell>
          <cell r="EO879">
            <v>0</v>
          </cell>
          <cell r="EP879">
            <v>0</v>
          </cell>
          <cell r="EQ879">
            <v>0</v>
          </cell>
          <cell r="FA879">
            <v>1</v>
          </cell>
          <cell r="FB879">
            <v>0</v>
          </cell>
          <cell r="FD879">
            <v>0</v>
          </cell>
          <cell r="FE879">
            <v>0</v>
          </cell>
          <cell r="FF879">
            <v>0</v>
          </cell>
          <cell r="FG879">
            <v>0</v>
          </cell>
          <cell r="FH879">
            <v>0</v>
          </cell>
          <cell r="FI879">
            <v>0</v>
          </cell>
          <cell r="FJ879">
            <v>0</v>
          </cell>
          <cell r="FK879">
            <v>0</v>
          </cell>
          <cell r="FL879">
            <v>0</v>
          </cell>
          <cell r="FO879">
            <v>0</v>
          </cell>
          <cell r="FQ879">
            <v>0</v>
          </cell>
          <cell r="FR879">
            <v>0</v>
          </cell>
          <cell r="FS879">
            <v>0</v>
          </cell>
          <cell r="FT879">
            <v>0</v>
          </cell>
          <cell r="FU879">
            <v>0</v>
          </cell>
          <cell r="FV879">
            <v>0</v>
          </cell>
          <cell r="FW879">
            <v>0</v>
          </cell>
          <cell r="FX879" t="e">
            <v>#REF!</v>
          </cell>
          <cell r="FZ879">
            <v>0</v>
          </cell>
          <cell r="GB879">
            <v>1</v>
          </cell>
          <cell r="GC879">
            <v>0</v>
          </cell>
          <cell r="GD879">
            <v>0</v>
          </cell>
          <cell r="GE879">
            <v>0</v>
          </cell>
          <cell r="GF879">
            <v>0</v>
          </cell>
          <cell r="GG879" t="e">
            <v>#REF!</v>
          </cell>
          <cell r="GH879" t="e">
            <v>#REF!</v>
          </cell>
          <cell r="GI879">
            <v>0</v>
          </cell>
          <cell r="GJ879">
            <v>0</v>
          </cell>
          <cell r="GK879">
            <v>0</v>
          </cell>
          <cell r="GL879">
            <v>1</v>
          </cell>
          <cell r="GM879" t="e">
            <v>#REF!</v>
          </cell>
          <cell r="GN879">
            <v>0</v>
          </cell>
          <cell r="GO879">
            <v>0</v>
          </cell>
          <cell r="GP879">
            <v>0</v>
          </cell>
        </row>
        <row r="880">
          <cell r="Y880" t="str">
            <v>A'</v>
          </cell>
          <cell r="Z880" t="str">
            <v>高規格</v>
          </cell>
          <cell r="AA880" t="str">
            <v>高規格</v>
          </cell>
          <cell r="AK880" t="e">
            <v>#REF!</v>
          </cell>
          <cell r="BI880">
            <v>2</v>
          </cell>
          <cell r="BT880">
            <v>0</v>
          </cell>
          <cell r="DZ880">
            <v>1</v>
          </cell>
          <cell r="EA880">
            <v>0</v>
          </cell>
          <cell r="EB880">
            <v>1</v>
          </cell>
          <cell r="EC880">
            <v>0</v>
          </cell>
          <cell r="ED880">
            <v>1</v>
          </cell>
          <cell r="EF880">
            <v>0</v>
          </cell>
          <cell r="EG880">
            <v>1</v>
          </cell>
          <cell r="EH880">
            <v>0</v>
          </cell>
          <cell r="EI880">
            <v>0</v>
          </cell>
          <cell r="EJ880">
            <v>0</v>
          </cell>
          <cell r="EK880" t="e">
            <v>#REF!</v>
          </cell>
          <cell r="EL880" t="e">
            <v>#REF!</v>
          </cell>
          <cell r="EM880" t="e">
            <v>#REF!</v>
          </cell>
          <cell r="EO880">
            <v>0</v>
          </cell>
          <cell r="EP880">
            <v>1</v>
          </cell>
          <cell r="EQ880">
            <v>0</v>
          </cell>
          <cell r="FA880">
            <v>1</v>
          </cell>
          <cell r="FB880">
            <v>0</v>
          </cell>
          <cell r="FD880">
            <v>0</v>
          </cell>
          <cell r="FE880">
            <v>0</v>
          </cell>
          <cell r="FF880">
            <v>0</v>
          </cell>
          <cell r="FG880">
            <v>0</v>
          </cell>
          <cell r="FH880">
            <v>0</v>
          </cell>
          <cell r="FI880">
            <v>0</v>
          </cell>
          <cell r="FJ880">
            <v>0</v>
          </cell>
          <cell r="FK880">
            <v>0</v>
          </cell>
          <cell r="FL880">
            <v>0</v>
          </cell>
          <cell r="FO880">
            <v>0</v>
          </cell>
          <cell r="FQ880">
            <v>0</v>
          </cell>
          <cell r="FR880">
            <v>0</v>
          </cell>
          <cell r="FS880">
            <v>0</v>
          </cell>
          <cell r="FT880">
            <v>0</v>
          </cell>
          <cell r="FU880">
            <v>0</v>
          </cell>
          <cell r="FV880">
            <v>0</v>
          </cell>
          <cell r="FW880">
            <v>1</v>
          </cell>
          <cell r="FX880" t="e">
            <v>#REF!</v>
          </cell>
          <cell r="FZ880">
            <v>0</v>
          </cell>
          <cell r="GB880">
            <v>1</v>
          </cell>
          <cell r="GC880">
            <v>0</v>
          </cell>
          <cell r="GD880">
            <v>0</v>
          </cell>
          <cell r="GE880">
            <v>0</v>
          </cell>
          <cell r="GF880">
            <v>0</v>
          </cell>
          <cell r="GG880" t="e">
            <v>#REF!</v>
          </cell>
          <cell r="GH880" t="e">
            <v>#REF!</v>
          </cell>
          <cell r="GI880">
            <v>0</v>
          </cell>
          <cell r="GJ880">
            <v>0</v>
          </cell>
          <cell r="GK880">
            <v>0</v>
          </cell>
          <cell r="GL880">
            <v>0</v>
          </cell>
          <cell r="GM880" t="e">
            <v>#REF!</v>
          </cell>
          <cell r="GN880">
            <v>0</v>
          </cell>
          <cell r="GO880">
            <v>0</v>
          </cell>
          <cell r="GP880">
            <v>0</v>
          </cell>
        </row>
        <row r="881">
          <cell r="Y881" t="str">
            <v>A'</v>
          </cell>
          <cell r="Z881" t="str">
            <v>高規格</v>
          </cell>
          <cell r="AA881" t="str">
            <v>高規格</v>
          </cell>
          <cell r="AK881" t="e">
            <v>#REF!</v>
          </cell>
          <cell r="BI881">
            <v>2</v>
          </cell>
          <cell r="BT881">
            <v>0</v>
          </cell>
          <cell r="DZ881">
            <v>1</v>
          </cell>
          <cell r="EA881">
            <v>0</v>
          </cell>
          <cell r="EB881">
            <v>1</v>
          </cell>
          <cell r="EC881">
            <v>0</v>
          </cell>
          <cell r="ED881">
            <v>1</v>
          </cell>
          <cell r="EF881">
            <v>0</v>
          </cell>
          <cell r="EG881">
            <v>1</v>
          </cell>
          <cell r="EH881">
            <v>0</v>
          </cell>
          <cell r="EI881">
            <v>0</v>
          </cell>
          <cell r="EJ881">
            <v>0</v>
          </cell>
          <cell r="EK881" t="e">
            <v>#REF!</v>
          </cell>
          <cell r="EL881" t="e">
            <v>#REF!</v>
          </cell>
          <cell r="EM881" t="e">
            <v>#REF!</v>
          </cell>
          <cell r="EO881">
            <v>0</v>
          </cell>
          <cell r="EP881">
            <v>1</v>
          </cell>
          <cell r="EQ881">
            <v>0</v>
          </cell>
          <cell r="FA881">
            <v>1</v>
          </cell>
          <cell r="FB881">
            <v>0</v>
          </cell>
          <cell r="FD881">
            <v>0</v>
          </cell>
          <cell r="FE881">
            <v>0</v>
          </cell>
          <cell r="FF881">
            <v>0</v>
          </cell>
          <cell r="FG881">
            <v>0</v>
          </cell>
          <cell r="FH881">
            <v>0</v>
          </cell>
          <cell r="FI881">
            <v>0</v>
          </cell>
          <cell r="FJ881">
            <v>0</v>
          </cell>
          <cell r="FK881">
            <v>0</v>
          </cell>
          <cell r="FL881">
            <v>0</v>
          </cell>
          <cell r="FO881">
            <v>0</v>
          </cell>
          <cell r="FQ881">
            <v>0</v>
          </cell>
          <cell r="FR881">
            <v>0</v>
          </cell>
          <cell r="FS881">
            <v>0</v>
          </cell>
          <cell r="FT881">
            <v>0</v>
          </cell>
          <cell r="FU881">
            <v>0</v>
          </cell>
          <cell r="FV881">
            <v>0</v>
          </cell>
          <cell r="FW881">
            <v>1</v>
          </cell>
          <cell r="FX881" t="e">
            <v>#REF!</v>
          </cell>
          <cell r="FZ881">
            <v>0</v>
          </cell>
          <cell r="GB881">
            <v>0</v>
          </cell>
          <cell r="GC881">
            <v>0</v>
          </cell>
          <cell r="GD881">
            <v>0</v>
          </cell>
          <cell r="GE881">
            <v>0</v>
          </cell>
          <cell r="GF881">
            <v>0</v>
          </cell>
          <cell r="GG881" t="e">
            <v>#REF!</v>
          </cell>
          <cell r="GH881" t="e">
            <v>#REF!</v>
          </cell>
          <cell r="GI881">
            <v>0</v>
          </cell>
          <cell r="GJ881">
            <v>0</v>
          </cell>
          <cell r="GK881">
            <v>0</v>
          </cell>
          <cell r="GL881">
            <v>0</v>
          </cell>
          <cell r="GM881" t="e">
            <v>#REF!</v>
          </cell>
          <cell r="GN881">
            <v>0</v>
          </cell>
          <cell r="GO881">
            <v>0</v>
          </cell>
          <cell r="GP881">
            <v>0</v>
          </cell>
        </row>
        <row r="882">
          <cell r="Y882" t="str">
            <v>A'</v>
          </cell>
          <cell r="Z882" t="str">
            <v>高規格</v>
          </cell>
          <cell r="AA882" t="str">
            <v>一般</v>
          </cell>
          <cell r="AK882" t="e">
            <v>#REF!</v>
          </cell>
          <cell r="BI882">
            <v>2</v>
          </cell>
          <cell r="BT882">
            <v>0.16</v>
          </cell>
          <cell r="DZ882">
            <v>0</v>
          </cell>
          <cell r="EA882">
            <v>0</v>
          </cell>
          <cell r="EB882">
            <v>0</v>
          </cell>
          <cell r="EC882">
            <v>0</v>
          </cell>
          <cell r="ED882">
            <v>0</v>
          </cell>
          <cell r="EF882">
            <v>0</v>
          </cell>
          <cell r="EG882">
            <v>0</v>
          </cell>
          <cell r="EH882">
            <v>0</v>
          </cell>
          <cell r="EI882">
            <v>0</v>
          </cell>
          <cell r="EJ882">
            <v>0</v>
          </cell>
          <cell r="EK882" t="e">
            <v>#REF!</v>
          </cell>
          <cell r="EL882" t="e">
            <v>#REF!</v>
          </cell>
          <cell r="EM882" t="e">
            <v>#REF!</v>
          </cell>
          <cell r="EO882">
            <v>0</v>
          </cell>
          <cell r="EP882">
            <v>1</v>
          </cell>
          <cell r="EQ882">
            <v>0</v>
          </cell>
          <cell r="FA882">
            <v>0</v>
          </cell>
          <cell r="FB882">
            <v>0</v>
          </cell>
          <cell r="FD882">
            <v>0</v>
          </cell>
          <cell r="FE882">
            <v>1</v>
          </cell>
          <cell r="FF882">
            <v>0</v>
          </cell>
          <cell r="FG882">
            <v>0</v>
          </cell>
          <cell r="FH882">
            <v>0</v>
          </cell>
          <cell r="FI882">
            <v>0</v>
          </cell>
          <cell r="FJ882">
            <v>0</v>
          </cell>
          <cell r="FK882">
            <v>0</v>
          </cell>
          <cell r="FL882">
            <v>0</v>
          </cell>
          <cell r="FO882">
            <v>0</v>
          </cell>
          <cell r="FQ882">
            <v>0</v>
          </cell>
          <cell r="FR882">
            <v>0</v>
          </cell>
          <cell r="FS882">
            <v>0</v>
          </cell>
          <cell r="FT882">
            <v>0</v>
          </cell>
          <cell r="FU882">
            <v>0</v>
          </cell>
          <cell r="FV882">
            <v>0</v>
          </cell>
          <cell r="FW882">
            <v>0</v>
          </cell>
          <cell r="FX882" t="e">
            <v>#REF!</v>
          </cell>
          <cell r="FZ882">
            <v>1</v>
          </cell>
          <cell r="GB882">
            <v>1</v>
          </cell>
          <cell r="GC882">
            <v>1</v>
          </cell>
          <cell r="GD882">
            <v>0</v>
          </cell>
          <cell r="GE882">
            <v>0</v>
          </cell>
          <cell r="GF882">
            <v>0</v>
          </cell>
          <cell r="GG882" t="e">
            <v>#REF!</v>
          </cell>
          <cell r="GH882" t="e">
            <v>#REF!</v>
          </cell>
          <cell r="GI882">
            <v>0</v>
          </cell>
          <cell r="GJ882">
            <v>0</v>
          </cell>
          <cell r="GK882">
            <v>0</v>
          </cell>
          <cell r="GL882">
            <v>0</v>
          </cell>
          <cell r="GM882" t="e">
            <v>#REF!</v>
          </cell>
          <cell r="GN882">
            <v>0</v>
          </cell>
          <cell r="GO882">
            <v>0</v>
          </cell>
          <cell r="GP882">
            <v>0</v>
          </cell>
        </row>
        <row r="883">
          <cell r="Y883" t="str">
            <v>二次</v>
          </cell>
          <cell r="Z883" t="str">
            <v>一般</v>
          </cell>
          <cell r="AA883" t="str">
            <v>一般</v>
          </cell>
          <cell r="AK883" t="e">
            <v>#REF!</v>
          </cell>
          <cell r="BI883">
            <v>4</v>
          </cell>
          <cell r="BT883">
            <v>0.36</v>
          </cell>
          <cell r="DZ883">
            <v>0</v>
          </cell>
          <cell r="EA883">
            <v>0</v>
          </cell>
          <cell r="EB883">
            <v>0</v>
          </cell>
          <cell r="EC883">
            <v>0</v>
          </cell>
          <cell r="ED883">
            <v>0</v>
          </cell>
          <cell r="EF883">
            <v>0</v>
          </cell>
          <cell r="EG883">
            <v>0</v>
          </cell>
          <cell r="EH883">
            <v>0</v>
          </cell>
          <cell r="EI883">
            <v>0</v>
          </cell>
          <cell r="EJ883">
            <v>0</v>
          </cell>
          <cell r="EK883" t="e">
            <v>#REF!</v>
          </cell>
          <cell r="EL883" t="e">
            <v>#REF!</v>
          </cell>
          <cell r="EM883" t="e">
            <v>#REF!</v>
          </cell>
          <cell r="EO883">
            <v>0</v>
          </cell>
          <cell r="EP883">
            <v>0</v>
          </cell>
          <cell r="EQ883">
            <v>0</v>
          </cell>
          <cell r="FA883">
            <v>0</v>
          </cell>
          <cell r="FB883">
            <v>0</v>
          </cell>
          <cell r="FD883">
            <v>0</v>
          </cell>
          <cell r="FE883">
            <v>0</v>
          </cell>
          <cell r="FF883">
            <v>0</v>
          </cell>
          <cell r="FG883">
            <v>0</v>
          </cell>
          <cell r="FH883">
            <v>0</v>
          </cell>
          <cell r="FI883">
            <v>0</v>
          </cell>
          <cell r="FJ883">
            <v>0</v>
          </cell>
          <cell r="FK883">
            <v>0</v>
          </cell>
          <cell r="FL883">
            <v>0</v>
          </cell>
          <cell r="FO883">
            <v>0</v>
          </cell>
          <cell r="FQ883">
            <v>0</v>
          </cell>
          <cell r="FR883">
            <v>0</v>
          </cell>
          <cell r="FS883">
            <v>0</v>
          </cell>
          <cell r="FT883">
            <v>0</v>
          </cell>
          <cell r="FU883">
            <v>1</v>
          </cell>
          <cell r="FV883">
            <v>0</v>
          </cell>
          <cell r="FW883">
            <v>0</v>
          </cell>
          <cell r="FX883" t="e">
            <v>#REF!</v>
          </cell>
          <cell r="FZ883">
            <v>0</v>
          </cell>
          <cell r="GB883">
            <v>0</v>
          </cell>
          <cell r="GC883">
            <v>0</v>
          </cell>
          <cell r="GD883">
            <v>0</v>
          </cell>
          <cell r="GE883">
            <v>0</v>
          </cell>
          <cell r="GF883">
            <v>0</v>
          </cell>
          <cell r="GG883" t="e">
            <v>#REF!</v>
          </cell>
          <cell r="GH883" t="e">
            <v>#REF!</v>
          </cell>
          <cell r="GI883">
            <v>0</v>
          </cell>
          <cell r="GJ883">
            <v>0</v>
          </cell>
          <cell r="GK883">
            <v>0</v>
          </cell>
          <cell r="GL883">
            <v>0</v>
          </cell>
          <cell r="GM883" t="e">
            <v>#REF!</v>
          </cell>
          <cell r="GN883">
            <v>0</v>
          </cell>
          <cell r="GO883">
            <v>0</v>
          </cell>
          <cell r="GP883">
            <v>0</v>
          </cell>
        </row>
        <row r="884">
          <cell r="Y884" t="str">
            <v>直轄高速</v>
          </cell>
          <cell r="Z884" t="str">
            <v>高規格</v>
          </cell>
          <cell r="AA884" t="str">
            <v>高規格</v>
          </cell>
          <cell r="AK884" t="e">
            <v>#REF!</v>
          </cell>
          <cell r="BT884">
            <v>0</v>
          </cell>
          <cell r="DZ884">
            <v>1</v>
          </cell>
          <cell r="EA884">
            <v>0</v>
          </cell>
          <cell r="EB884">
            <v>1</v>
          </cell>
          <cell r="EC884">
            <v>0</v>
          </cell>
          <cell r="ED884">
            <v>1</v>
          </cell>
          <cell r="EF884">
            <v>0</v>
          </cell>
          <cell r="EG884">
            <v>0</v>
          </cell>
          <cell r="EH884">
            <v>0</v>
          </cell>
          <cell r="EI884">
            <v>0</v>
          </cell>
          <cell r="EJ884">
            <v>0</v>
          </cell>
          <cell r="EK884" t="e">
            <v>#REF!</v>
          </cell>
          <cell r="EL884" t="e">
            <v>#REF!</v>
          </cell>
          <cell r="EM884" t="e">
            <v>#REF!</v>
          </cell>
          <cell r="EO884">
            <v>0</v>
          </cell>
          <cell r="EP884">
            <v>0</v>
          </cell>
          <cell r="EQ884">
            <v>0</v>
          </cell>
          <cell r="FA884">
            <v>1</v>
          </cell>
          <cell r="FB884">
            <v>0</v>
          </cell>
          <cell r="FD884">
            <v>0</v>
          </cell>
          <cell r="FE884">
            <v>0</v>
          </cell>
          <cell r="FF884">
            <v>0</v>
          </cell>
          <cell r="FG884">
            <v>0</v>
          </cell>
          <cell r="FH884">
            <v>0</v>
          </cell>
          <cell r="FI884">
            <v>0</v>
          </cell>
          <cell r="FJ884">
            <v>0</v>
          </cell>
          <cell r="FK884">
            <v>0</v>
          </cell>
          <cell r="FL884">
            <v>0</v>
          </cell>
          <cell r="FO884">
            <v>0</v>
          </cell>
          <cell r="FQ884">
            <v>0</v>
          </cell>
          <cell r="FR884">
            <v>0</v>
          </cell>
          <cell r="FS884">
            <v>0</v>
          </cell>
          <cell r="FT884">
            <v>0</v>
          </cell>
          <cell r="FU884">
            <v>0</v>
          </cell>
          <cell r="FV884">
            <v>0</v>
          </cell>
          <cell r="FW884">
            <v>1</v>
          </cell>
          <cell r="FX884" t="e">
            <v>#REF!</v>
          </cell>
          <cell r="FZ884">
            <v>0</v>
          </cell>
          <cell r="GB884">
            <v>1</v>
          </cell>
          <cell r="GC884">
            <v>0</v>
          </cell>
          <cell r="GD884">
            <v>0</v>
          </cell>
          <cell r="GE884">
            <v>0</v>
          </cell>
          <cell r="GF884">
            <v>0</v>
          </cell>
          <cell r="GG884" t="e">
            <v>#REF!</v>
          </cell>
          <cell r="GH884" t="e">
            <v>#REF!</v>
          </cell>
          <cell r="GI884">
            <v>0</v>
          </cell>
          <cell r="GJ884">
            <v>0</v>
          </cell>
          <cell r="GK884">
            <v>0</v>
          </cell>
          <cell r="GL884">
            <v>0</v>
          </cell>
          <cell r="GM884" t="e">
            <v>#REF!</v>
          </cell>
          <cell r="GN884">
            <v>0</v>
          </cell>
          <cell r="GO884">
            <v>0</v>
          </cell>
          <cell r="GP884">
            <v>0</v>
          </cell>
        </row>
        <row r="885">
          <cell r="Y885" t="str">
            <v>耐震</v>
          </cell>
          <cell r="Z885" t="str">
            <v>一般</v>
          </cell>
          <cell r="AA885" t="str">
            <v>一般</v>
          </cell>
          <cell r="AK885" t="e">
            <v>#REF!</v>
          </cell>
          <cell r="BI885">
            <v>4</v>
          </cell>
          <cell r="BT885">
            <v>0</v>
          </cell>
          <cell r="DZ885">
            <v>0</v>
          </cell>
          <cell r="EA885">
            <v>0</v>
          </cell>
          <cell r="EB885">
            <v>0</v>
          </cell>
          <cell r="EC885">
            <v>0</v>
          </cell>
          <cell r="ED885">
            <v>0</v>
          </cell>
          <cell r="EF885">
            <v>0</v>
          </cell>
          <cell r="EG885">
            <v>0</v>
          </cell>
          <cell r="EH885">
            <v>0</v>
          </cell>
          <cell r="EI885">
            <v>0</v>
          </cell>
          <cell r="EJ885">
            <v>0</v>
          </cell>
          <cell r="EK885" t="e">
            <v>#REF!</v>
          </cell>
          <cell r="EL885" t="e">
            <v>#REF!</v>
          </cell>
          <cell r="EM885" t="e">
            <v>#REF!</v>
          </cell>
          <cell r="EO885">
            <v>0</v>
          </cell>
          <cell r="EP885">
            <v>0</v>
          </cell>
          <cell r="EQ885">
            <v>0</v>
          </cell>
          <cell r="FA885">
            <v>0</v>
          </cell>
          <cell r="FB885">
            <v>0</v>
          </cell>
          <cell r="FD885">
            <v>0</v>
          </cell>
          <cell r="FE885">
            <v>0</v>
          </cell>
          <cell r="FF885">
            <v>0</v>
          </cell>
          <cell r="FG885">
            <v>0</v>
          </cell>
          <cell r="FH885">
            <v>0</v>
          </cell>
          <cell r="FI885">
            <v>0</v>
          </cell>
          <cell r="FJ885">
            <v>0</v>
          </cell>
          <cell r="FK885">
            <v>0</v>
          </cell>
          <cell r="FL885">
            <v>0</v>
          </cell>
          <cell r="FO885">
            <v>0</v>
          </cell>
          <cell r="FQ885">
            <v>0</v>
          </cell>
          <cell r="FR885">
            <v>0</v>
          </cell>
          <cell r="FS885">
            <v>0</v>
          </cell>
          <cell r="FT885">
            <v>0</v>
          </cell>
          <cell r="FU885">
            <v>1</v>
          </cell>
          <cell r="FV885">
            <v>0</v>
          </cell>
          <cell r="FW885">
            <v>0</v>
          </cell>
          <cell r="FX885" t="e">
            <v>#REF!</v>
          </cell>
          <cell r="FZ885">
            <v>0</v>
          </cell>
          <cell r="GB885">
            <v>0</v>
          </cell>
          <cell r="GC885">
            <v>0</v>
          </cell>
          <cell r="GD885">
            <v>0</v>
          </cell>
          <cell r="GE885">
            <v>0</v>
          </cell>
          <cell r="GF885">
            <v>0</v>
          </cell>
          <cell r="GG885" t="e">
            <v>#REF!</v>
          </cell>
          <cell r="GH885" t="e">
            <v>#REF!</v>
          </cell>
          <cell r="GI885">
            <v>0</v>
          </cell>
          <cell r="GJ885">
            <v>0</v>
          </cell>
          <cell r="GK885">
            <v>0</v>
          </cell>
          <cell r="GL885">
            <v>0</v>
          </cell>
          <cell r="GM885" t="e">
            <v>#REF!</v>
          </cell>
          <cell r="GN885">
            <v>0</v>
          </cell>
          <cell r="GO885">
            <v>0</v>
          </cell>
          <cell r="GP885">
            <v>0</v>
          </cell>
        </row>
        <row r="886">
          <cell r="Y886" t="str">
            <v>二次</v>
          </cell>
          <cell r="Z886" t="str">
            <v>一般</v>
          </cell>
          <cell r="AA886" t="str">
            <v>一般</v>
          </cell>
          <cell r="AK886" t="e">
            <v>#REF!</v>
          </cell>
          <cell r="BI886">
            <v>2</v>
          </cell>
          <cell r="BT886">
            <v>0.22</v>
          </cell>
          <cell r="DZ886">
            <v>0</v>
          </cell>
          <cell r="EA886">
            <v>0</v>
          </cell>
          <cell r="EB886">
            <v>0</v>
          </cell>
          <cell r="EC886">
            <v>0</v>
          </cell>
          <cell r="ED886">
            <v>0</v>
          </cell>
          <cell r="EF886">
            <v>0</v>
          </cell>
          <cell r="EG886">
            <v>0</v>
          </cell>
          <cell r="EH886">
            <v>0</v>
          </cell>
          <cell r="EI886">
            <v>0</v>
          </cell>
          <cell r="EJ886">
            <v>0</v>
          </cell>
          <cell r="EK886" t="e">
            <v>#REF!</v>
          </cell>
          <cell r="EL886" t="e">
            <v>#REF!</v>
          </cell>
          <cell r="EM886" t="e">
            <v>#REF!</v>
          </cell>
          <cell r="EO886">
            <v>0</v>
          </cell>
          <cell r="EP886">
            <v>0</v>
          </cell>
          <cell r="EQ886">
            <v>0</v>
          </cell>
          <cell r="FA886">
            <v>0</v>
          </cell>
          <cell r="FB886">
            <v>0</v>
          </cell>
          <cell r="FD886">
            <v>0</v>
          </cell>
          <cell r="FE886">
            <v>1</v>
          </cell>
          <cell r="FF886">
            <v>0</v>
          </cell>
          <cell r="FG886">
            <v>0</v>
          </cell>
          <cell r="FH886">
            <v>1</v>
          </cell>
          <cell r="FI886">
            <v>0</v>
          </cell>
          <cell r="FJ886">
            <v>0</v>
          </cell>
          <cell r="FK886">
            <v>0</v>
          </cell>
          <cell r="FL886">
            <v>0</v>
          </cell>
          <cell r="FO886">
            <v>0</v>
          </cell>
          <cell r="FQ886">
            <v>0</v>
          </cell>
          <cell r="FR886">
            <v>0</v>
          </cell>
          <cell r="FS886">
            <v>0</v>
          </cell>
          <cell r="FT886">
            <v>0</v>
          </cell>
          <cell r="FU886">
            <v>0</v>
          </cell>
          <cell r="FV886">
            <v>0</v>
          </cell>
          <cell r="FW886">
            <v>0</v>
          </cell>
          <cell r="FX886" t="e">
            <v>#REF!</v>
          </cell>
          <cell r="FZ886">
            <v>1</v>
          </cell>
          <cell r="GB886">
            <v>1</v>
          </cell>
          <cell r="GC886">
            <v>0</v>
          </cell>
          <cell r="GD886">
            <v>0</v>
          </cell>
          <cell r="GE886">
            <v>1</v>
          </cell>
          <cell r="GF886">
            <v>1</v>
          </cell>
          <cell r="GG886" t="e">
            <v>#REF!</v>
          </cell>
          <cell r="GH886" t="e">
            <v>#REF!</v>
          </cell>
          <cell r="GI886">
            <v>0</v>
          </cell>
          <cell r="GJ886">
            <v>0</v>
          </cell>
          <cell r="GK886">
            <v>0</v>
          </cell>
          <cell r="GL886">
            <v>0</v>
          </cell>
          <cell r="GM886" t="e">
            <v>#REF!</v>
          </cell>
          <cell r="GN886">
            <v>0</v>
          </cell>
          <cell r="GO886">
            <v>0</v>
          </cell>
          <cell r="GP886">
            <v>0</v>
          </cell>
        </row>
        <row r="887">
          <cell r="Y887" t="str">
            <v>二次</v>
          </cell>
          <cell r="Z887" t="str">
            <v>一般</v>
          </cell>
          <cell r="AA887" t="str">
            <v>一般</v>
          </cell>
          <cell r="AK887" t="e">
            <v>#REF!</v>
          </cell>
          <cell r="BI887">
            <v>2</v>
          </cell>
          <cell r="BT887">
            <v>0.25</v>
          </cell>
          <cell r="DZ887">
            <v>1</v>
          </cell>
          <cell r="EA887">
            <v>1</v>
          </cell>
          <cell r="EB887">
            <v>0</v>
          </cell>
          <cell r="EC887">
            <v>0</v>
          </cell>
          <cell r="ED887">
            <v>0</v>
          </cell>
          <cell r="EF887">
            <v>0</v>
          </cell>
          <cell r="EG887">
            <v>1</v>
          </cell>
          <cell r="EH887">
            <v>0</v>
          </cell>
          <cell r="EI887">
            <v>1</v>
          </cell>
          <cell r="EJ887">
            <v>0</v>
          </cell>
          <cell r="EK887" t="e">
            <v>#REF!</v>
          </cell>
          <cell r="EL887" t="e">
            <v>#REF!</v>
          </cell>
          <cell r="EM887" t="e">
            <v>#REF!</v>
          </cell>
          <cell r="EO887">
            <v>0</v>
          </cell>
          <cell r="EP887">
            <v>0</v>
          </cell>
          <cell r="EQ887">
            <v>0</v>
          </cell>
          <cell r="FA887">
            <v>1</v>
          </cell>
          <cell r="FB887">
            <v>0</v>
          </cell>
          <cell r="FD887">
            <v>0</v>
          </cell>
          <cell r="FE887">
            <v>0</v>
          </cell>
          <cell r="FF887">
            <v>0</v>
          </cell>
          <cell r="FG887">
            <v>0</v>
          </cell>
          <cell r="FH887">
            <v>1</v>
          </cell>
          <cell r="FI887">
            <v>0</v>
          </cell>
          <cell r="FJ887">
            <v>0</v>
          </cell>
          <cell r="FK887">
            <v>0</v>
          </cell>
          <cell r="FL887">
            <v>0</v>
          </cell>
          <cell r="FO887">
            <v>0</v>
          </cell>
          <cell r="FQ887">
            <v>0</v>
          </cell>
          <cell r="FR887">
            <v>0</v>
          </cell>
          <cell r="FS887">
            <v>0</v>
          </cell>
          <cell r="FT887">
            <v>0</v>
          </cell>
          <cell r="FU887">
            <v>0</v>
          </cell>
          <cell r="FV887">
            <v>0</v>
          </cell>
          <cell r="FW887">
            <v>0</v>
          </cell>
          <cell r="FX887" t="e">
            <v>#REF!</v>
          </cell>
          <cell r="FZ887">
            <v>0</v>
          </cell>
          <cell r="GB887">
            <v>1</v>
          </cell>
          <cell r="GC887">
            <v>0</v>
          </cell>
          <cell r="GD887">
            <v>1</v>
          </cell>
          <cell r="GE887">
            <v>1</v>
          </cell>
          <cell r="GF887">
            <v>1</v>
          </cell>
          <cell r="GG887" t="e">
            <v>#REF!</v>
          </cell>
          <cell r="GH887" t="e">
            <v>#REF!</v>
          </cell>
          <cell r="GI887">
            <v>0</v>
          </cell>
          <cell r="GJ887">
            <v>0</v>
          </cell>
          <cell r="GK887">
            <v>0</v>
          </cell>
          <cell r="GL887">
            <v>0</v>
          </cell>
          <cell r="GM887" t="e">
            <v>#REF!</v>
          </cell>
          <cell r="GN887">
            <v>0</v>
          </cell>
          <cell r="GO887">
            <v>0</v>
          </cell>
          <cell r="GP887">
            <v>0</v>
          </cell>
        </row>
        <row r="888">
          <cell r="Y888" t="str">
            <v>A'</v>
          </cell>
          <cell r="Z888" t="str">
            <v>高規格</v>
          </cell>
          <cell r="AA888" t="str">
            <v>高規格</v>
          </cell>
          <cell r="AK888" t="e">
            <v>#REF!</v>
          </cell>
          <cell r="BI888">
            <v>2</v>
          </cell>
          <cell r="BT888">
            <v>0</v>
          </cell>
          <cell r="DZ888">
            <v>1</v>
          </cell>
          <cell r="EA888">
            <v>0</v>
          </cell>
          <cell r="EB888">
            <v>1</v>
          </cell>
          <cell r="EC888">
            <v>0</v>
          </cell>
          <cell r="ED888">
            <v>1</v>
          </cell>
          <cell r="EF888">
            <v>0</v>
          </cell>
          <cell r="EG888">
            <v>1</v>
          </cell>
          <cell r="EH888">
            <v>0</v>
          </cell>
          <cell r="EI888">
            <v>1</v>
          </cell>
          <cell r="EJ888">
            <v>0</v>
          </cell>
          <cell r="EK888" t="e">
            <v>#REF!</v>
          </cell>
          <cell r="EL888" t="e">
            <v>#REF!</v>
          </cell>
          <cell r="EM888" t="e">
            <v>#REF!</v>
          </cell>
          <cell r="EO888">
            <v>0</v>
          </cell>
          <cell r="EP888">
            <v>0</v>
          </cell>
          <cell r="EQ888">
            <v>0</v>
          </cell>
          <cell r="FA888">
            <v>1</v>
          </cell>
          <cell r="FB888">
            <v>0</v>
          </cell>
          <cell r="FD888">
            <v>0</v>
          </cell>
          <cell r="FE888">
            <v>0</v>
          </cell>
          <cell r="FF888">
            <v>0</v>
          </cell>
          <cell r="FG888">
            <v>0</v>
          </cell>
          <cell r="FH888">
            <v>0</v>
          </cell>
          <cell r="FI888">
            <v>0</v>
          </cell>
          <cell r="FJ888">
            <v>0</v>
          </cell>
          <cell r="FK888">
            <v>0</v>
          </cell>
          <cell r="FL888">
            <v>0</v>
          </cell>
          <cell r="FO888">
            <v>0</v>
          </cell>
          <cell r="FQ888">
            <v>0</v>
          </cell>
          <cell r="FR888">
            <v>0</v>
          </cell>
          <cell r="FS888">
            <v>0</v>
          </cell>
          <cell r="FT888">
            <v>0</v>
          </cell>
          <cell r="FU888">
            <v>0</v>
          </cell>
          <cell r="FV888">
            <v>0</v>
          </cell>
          <cell r="FW888">
            <v>0</v>
          </cell>
          <cell r="FX888" t="e">
            <v>#REF!</v>
          </cell>
          <cell r="FZ888">
            <v>0</v>
          </cell>
          <cell r="GB888">
            <v>1</v>
          </cell>
          <cell r="GC888">
            <v>0</v>
          </cell>
          <cell r="GD888">
            <v>0</v>
          </cell>
          <cell r="GE888">
            <v>0</v>
          </cell>
          <cell r="GF888">
            <v>0</v>
          </cell>
          <cell r="GG888" t="e">
            <v>#REF!</v>
          </cell>
          <cell r="GH888" t="e">
            <v>#REF!</v>
          </cell>
          <cell r="GI888">
            <v>0</v>
          </cell>
          <cell r="GJ888">
            <v>0</v>
          </cell>
          <cell r="GK888">
            <v>0</v>
          </cell>
          <cell r="GL888">
            <v>0</v>
          </cell>
          <cell r="GM888" t="e">
            <v>#REF!</v>
          </cell>
          <cell r="GN888">
            <v>0</v>
          </cell>
          <cell r="GO888">
            <v>0</v>
          </cell>
          <cell r="GP888">
            <v>0</v>
          </cell>
        </row>
        <row r="889">
          <cell r="Y889" t="str">
            <v>A'</v>
          </cell>
          <cell r="Z889" t="str">
            <v>高規格</v>
          </cell>
          <cell r="AA889" t="str">
            <v>高規格</v>
          </cell>
          <cell r="AK889" t="e">
            <v>#REF!</v>
          </cell>
          <cell r="BI889">
            <v>2</v>
          </cell>
          <cell r="BT889">
            <v>0</v>
          </cell>
          <cell r="DZ889">
            <v>0</v>
          </cell>
          <cell r="EA889">
            <v>0</v>
          </cell>
          <cell r="EB889">
            <v>0</v>
          </cell>
          <cell r="EC889">
            <v>0</v>
          </cell>
          <cell r="ED889">
            <v>1</v>
          </cell>
          <cell r="EF889">
            <v>0</v>
          </cell>
          <cell r="EG889">
            <v>1</v>
          </cell>
          <cell r="EH889">
            <v>0</v>
          </cell>
          <cell r="EI889">
            <v>0</v>
          </cell>
          <cell r="EJ889">
            <v>0</v>
          </cell>
          <cell r="EK889" t="e">
            <v>#REF!</v>
          </cell>
          <cell r="EL889" t="e">
            <v>#REF!</v>
          </cell>
          <cell r="EM889" t="e">
            <v>#REF!</v>
          </cell>
          <cell r="EO889">
            <v>0</v>
          </cell>
          <cell r="EP889">
            <v>1</v>
          </cell>
          <cell r="EQ889">
            <v>0</v>
          </cell>
          <cell r="FA889">
            <v>0</v>
          </cell>
          <cell r="FB889">
            <v>0</v>
          </cell>
          <cell r="FD889">
            <v>0</v>
          </cell>
          <cell r="FE889">
            <v>0</v>
          </cell>
          <cell r="FF889">
            <v>0</v>
          </cell>
          <cell r="FG889">
            <v>0</v>
          </cell>
          <cell r="FH889">
            <v>0</v>
          </cell>
          <cell r="FI889">
            <v>0</v>
          </cell>
          <cell r="FJ889">
            <v>0</v>
          </cell>
          <cell r="FK889">
            <v>0</v>
          </cell>
          <cell r="FL889">
            <v>0</v>
          </cell>
          <cell r="FO889">
            <v>0</v>
          </cell>
          <cell r="FQ889">
            <v>0</v>
          </cell>
          <cell r="FR889">
            <v>0</v>
          </cell>
          <cell r="FS889">
            <v>0</v>
          </cell>
          <cell r="FT889">
            <v>0</v>
          </cell>
          <cell r="FU889">
            <v>0</v>
          </cell>
          <cell r="FV889">
            <v>0</v>
          </cell>
          <cell r="FW889">
            <v>0</v>
          </cell>
          <cell r="FX889" t="e">
            <v>#REF!</v>
          </cell>
          <cell r="FZ889">
            <v>0</v>
          </cell>
          <cell r="GB889">
            <v>1</v>
          </cell>
          <cell r="GC889">
            <v>0</v>
          </cell>
          <cell r="GD889">
            <v>0</v>
          </cell>
          <cell r="GE889">
            <v>0</v>
          </cell>
          <cell r="GF889">
            <v>0</v>
          </cell>
          <cell r="GG889" t="e">
            <v>#REF!</v>
          </cell>
          <cell r="GH889" t="e">
            <v>#REF!</v>
          </cell>
          <cell r="GI889">
            <v>0</v>
          </cell>
          <cell r="GJ889">
            <v>0</v>
          </cell>
          <cell r="GK889">
            <v>0</v>
          </cell>
          <cell r="GL889">
            <v>0</v>
          </cell>
          <cell r="GM889" t="e">
            <v>#REF!</v>
          </cell>
          <cell r="GN889">
            <v>0</v>
          </cell>
          <cell r="GO889">
            <v>0</v>
          </cell>
          <cell r="GP889">
            <v>0</v>
          </cell>
        </row>
        <row r="890">
          <cell r="Y890" t="str">
            <v>二次</v>
          </cell>
          <cell r="Z890" t="str">
            <v>一般</v>
          </cell>
          <cell r="AA890" t="str">
            <v>一般</v>
          </cell>
          <cell r="AK890" t="e">
            <v>#REF!</v>
          </cell>
          <cell r="BI890">
            <v>2</v>
          </cell>
          <cell r="BT890">
            <v>0.32</v>
          </cell>
          <cell r="DZ890">
            <v>0</v>
          </cell>
          <cell r="EA890">
            <v>0</v>
          </cell>
          <cell r="EB890">
            <v>0</v>
          </cell>
          <cell r="EC890">
            <v>0</v>
          </cell>
          <cell r="ED890">
            <v>0</v>
          </cell>
          <cell r="EF890">
            <v>0</v>
          </cell>
          <cell r="EG890">
            <v>0</v>
          </cell>
          <cell r="EH890">
            <v>0</v>
          </cell>
          <cell r="EI890">
            <v>1</v>
          </cell>
          <cell r="EJ890">
            <v>0</v>
          </cell>
          <cell r="EK890" t="e">
            <v>#REF!</v>
          </cell>
          <cell r="EL890" t="e">
            <v>#REF!</v>
          </cell>
          <cell r="EM890" t="e">
            <v>#REF!</v>
          </cell>
          <cell r="EO890">
            <v>0</v>
          </cell>
          <cell r="EP890">
            <v>0</v>
          </cell>
          <cell r="EQ890">
            <v>0</v>
          </cell>
          <cell r="FA890">
            <v>0</v>
          </cell>
          <cell r="FB890">
            <v>0</v>
          </cell>
          <cell r="FD890">
            <v>0</v>
          </cell>
          <cell r="FE890">
            <v>0</v>
          </cell>
          <cell r="FF890">
            <v>0</v>
          </cell>
          <cell r="FG890">
            <v>0</v>
          </cell>
          <cell r="FH890">
            <v>1</v>
          </cell>
          <cell r="FI890">
            <v>0</v>
          </cell>
          <cell r="FJ890">
            <v>1</v>
          </cell>
          <cell r="FK890">
            <v>0</v>
          </cell>
          <cell r="FL890">
            <v>0</v>
          </cell>
          <cell r="FO890">
            <v>0</v>
          </cell>
          <cell r="FQ890">
            <v>0</v>
          </cell>
          <cell r="FR890">
            <v>0</v>
          </cell>
          <cell r="FS890">
            <v>0</v>
          </cell>
          <cell r="FT890">
            <v>0</v>
          </cell>
          <cell r="FU890">
            <v>0</v>
          </cell>
          <cell r="FV890">
            <v>0</v>
          </cell>
          <cell r="FW890">
            <v>0</v>
          </cell>
          <cell r="FX890" t="e">
            <v>#REF!</v>
          </cell>
          <cell r="FZ890">
            <v>1</v>
          </cell>
          <cell r="GB890">
            <v>1</v>
          </cell>
          <cell r="GC890">
            <v>0</v>
          </cell>
          <cell r="GD890">
            <v>0</v>
          </cell>
          <cell r="GE890">
            <v>1</v>
          </cell>
          <cell r="GF890">
            <v>1</v>
          </cell>
          <cell r="GG890" t="e">
            <v>#REF!</v>
          </cell>
          <cell r="GH890" t="e">
            <v>#REF!</v>
          </cell>
          <cell r="GI890">
            <v>0</v>
          </cell>
          <cell r="GJ890">
            <v>0</v>
          </cell>
          <cell r="GK890">
            <v>0</v>
          </cell>
          <cell r="GL890">
            <v>0</v>
          </cell>
          <cell r="GM890" t="e">
            <v>#REF!</v>
          </cell>
          <cell r="GN890">
            <v>0</v>
          </cell>
          <cell r="GO890">
            <v>0</v>
          </cell>
          <cell r="GP890">
            <v>0</v>
          </cell>
        </row>
        <row r="891">
          <cell r="Y891" t="str">
            <v>A'</v>
          </cell>
          <cell r="Z891" t="str">
            <v>高規格</v>
          </cell>
          <cell r="AA891" t="str">
            <v>高規格</v>
          </cell>
          <cell r="AK891" t="e">
            <v>#REF!</v>
          </cell>
          <cell r="BI891">
            <v>2</v>
          </cell>
          <cell r="BT891">
            <v>0</v>
          </cell>
          <cell r="DZ891">
            <v>0</v>
          </cell>
          <cell r="EA891">
            <v>0</v>
          </cell>
          <cell r="EB891">
            <v>0</v>
          </cell>
          <cell r="EC891">
            <v>0</v>
          </cell>
          <cell r="ED891">
            <v>1</v>
          </cell>
          <cell r="EF891">
            <v>0</v>
          </cell>
          <cell r="EG891">
            <v>1</v>
          </cell>
          <cell r="EH891">
            <v>0</v>
          </cell>
          <cell r="EI891">
            <v>0</v>
          </cell>
          <cell r="EJ891">
            <v>0</v>
          </cell>
          <cell r="EK891" t="e">
            <v>#REF!</v>
          </cell>
          <cell r="EL891" t="e">
            <v>#REF!</v>
          </cell>
          <cell r="EM891" t="e">
            <v>#REF!</v>
          </cell>
          <cell r="EO891">
            <v>0</v>
          </cell>
          <cell r="EP891">
            <v>1</v>
          </cell>
          <cell r="EQ891">
            <v>0</v>
          </cell>
          <cell r="FA891">
            <v>0</v>
          </cell>
          <cell r="FB891">
            <v>0</v>
          </cell>
          <cell r="FD891">
            <v>0</v>
          </cell>
          <cell r="FE891">
            <v>0</v>
          </cell>
          <cell r="FF891">
            <v>0</v>
          </cell>
          <cell r="FG891">
            <v>0</v>
          </cell>
          <cell r="FH891">
            <v>0</v>
          </cell>
          <cell r="FI891">
            <v>0</v>
          </cell>
          <cell r="FJ891">
            <v>0</v>
          </cell>
          <cell r="FK891">
            <v>0</v>
          </cell>
          <cell r="FL891">
            <v>0</v>
          </cell>
          <cell r="FO891">
            <v>0</v>
          </cell>
          <cell r="FQ891">
            <v>0</v>
          </cell>
          <cell r="FR891">
            <v>0</v>
          </cell>
          <cell r="FS891">
            <v>0</v>
          </cell>
          <cell r="FT891">
            <v>0</v>
          </cell>
          <cell r="FU891">
            <v>0</v>
          </cell>
          <cell r="FV891">
            <v>0</v>
          </cell>
          <cell r="FW891">
            <v>0</v>
          </cell>
          <cell r="FX891" t="e">
            <v>#REF!</v>
          </cell>
          <cell r="FZ891">
            <v>0</v>
          </cell>
          <cell r="GB891">
            <v>0</v>
          </cell>
          <cell r="GC891">
            <v>0</v>
          </cell>
          <cell r="GD891">
            <v>0</v>
          </cell>
          <cell r="GE891">
            <v>0</v>
          </cell>
          <cell r="GF891">
            <v>0</v>
          </cell>
          <cell r="GG891" t="e">
            <v>#REF!</v>
          </cell>
          <cell r="GH891" t="e">
            <v>#REF!</v>
          </cell>
          <cell r="GI891">
            <v>0</v>
          </cell>
          <cell r="GJ891">
            <v>0</v>
          </cell>
          <cell r="GK891">
            <v>0</v>
          </cell>
          <cell r="GL891">
            <v>0</v>
          </cell>
          <cell r="GM891" t="e">
            <v>#REF!</v>
          </cell>
          <cell r="GN891">
            <v>0</v>
          </cell>
          <cell r="GO891">
            <v>0</v>
          </cell>
          <cell r="GP891">
            <v>0</v>
          </cell>
        </row>
        <row r="892">
          <cell r="Y892" t="str">
            <v>一次</v>
          </cell>
          <cell r="Z892" t="str">
            <v>一般</v>
          </cell>
          <cell r="AA892" t="str">
            <v>一般</v>
          </cell>
          <cell r="AK892" t="e">
            <v>#REF!</v>
          </cell>
          <cell r="BI892">
            <v>2</v>
          </cell>
          <cell r="BT892">
            <v>0.2</v>
          </cell>
          <cell r="DZ892">
            <v>0</v>
          </cell>
          <cell r="EA892">
            <v>0</v>
          </cell>
          <cell r="EB892">
            <v>0</v>
          </cell>
          <cell r="EC892">
            <v>0</v>
          </cell>
          <cell r="ED892">
            <v>0</v>
          </cell>
          <cell r="EF892">
            <v>0</v>
          </cell>
          <cell r="EG892">
            <v>0</v>
          </cell>
          <cell r="EH892">
            <v>0</v>
          </cell>
          <cell r="EI892">
            <v>0</v>
          </cell>
          <cell r="EJ892">
            <v>0</v>
          </cell>
          <cell r="EK892" t="e">
            <v>#REF!</v>
          </cell>
          <cell r="EL892" t="e">
            <v>#REF!</v>
          </cell>
          <cell r="EM892" t="e">
            <v>#REF!</v>
          </cell>
          <cell r="EO892">
            <v>0</v>
          </cell>
          <cell r="EP892">
            <v>0</v>
          </cell>
          <cell r="EQ892">
            <v>0</v>
          </cell>
          <cell r="FA892">
            <v>0</v>
          </cell>
          <cell r="FB892">
            <v>0</v>
          </cell>
          <cell r="FD892">
            <v>0</v>
          </cell>
          <cell r="FE892">
            <v>0</v>
          </cell>
          <cell r="FF892">
            <v>1</v>
          </cell>
          <cell r="FG892">
            <v>0</v>
          </cell>
          <cell r="FH892">
            <v>0</v>
          </cell>
          <cell r="FI892">
            <v>0</v>
          </cell>
          <cell r="FJ892">
            <v>0</v>
          </cell>
          <cell r="FK892">
            <v>0</v>
          </cell>
          <cell r="FL892">
            <v>0</v>
          </cell>
          <cell r="FO892">
            <v>0</v>
          </cell>
          <cell r="FQ892">
            <v>1</v>
          </cell>
          <cell r="FR892">
            <v>0</v>
          </cell>
          <cell r="FS892">
            <v>0</v>
          </cell>
          <cell r="FT892">
            <v>0</v>
          </cell>
          <cell r="FU892">
            <v>0</v>
          </cell>
          <cell r="FV892">
            <v>0</v>
          </cell>
          <cell r="FW892">
            <v>0</v>
          </cell>
          <cell r="FX892" t="e">
            <v>#REF!</v>
          </cell>
          <cell r="FZ892">
            <v>0</v>
          </cell>
          <cell r="GB892">
            <v>0</v>
          </cell>
          <cell r="GC892">
            <v>0</v>
          </cell>
          <cell r="GD892">
            <v>0</v>
          </cell>
          <cell r="GE892">
            <v>0</v>
          </cell>
          <cell r="GF892">
            <v>0</v>
          </cell>
          <cell r="GG892" t="e">
            <v>#REF!</v>
          </cell>
          <cell r="GH892" t="e">
            <v>#REF!</v>
          </cell>
          <cell r="GI892">
            <v>0</v>
          </cell>
          <cell r="GJ892">
            <v>0</v>
          </cell>
          <cell r="GK892">
            <v>0</v>
          </cell>
          <cell r="GL892">
            <v>0</v>
          </cell>
          <cell r="GM892" t="e">
            <v>#REF!</v>
          </cell>
          <cell r="GN892">
            <v>0</v>
          </cell>
          <cell r="GO892">
            <v>0</v>
          </cell>
          <cell r="GP892">
            <v>0</v>
          </cell>
        </row>
        <row r="893">
          <cell r="Y893" t="str">
            <v>耐震</v>
          </cell>
          <cell r="Z893" t="str">
            <v>一般</v>
          </cell>
          <cell r="AA893" t="str">
            <v>一般</v>
          </cell>
          <cell r="AK893" t="e">
            <v>#REF!</v>
          </cell>
          <cell r="BI893">
            <v>4</v>
          </cell>
          <cell r="BT893">
            <v>0</v>
          </cell>
          <cell r="DZ893">
            <v>0</v>
          </cell>
          <cell r="EA893">
            <v>0</v>
          </cell>
          <cell r="EB893">
            <v>0</v>
          </cell>
          <cell r="EC893">
            <v>0</v>
          </cell>
          <cell r="ED893">
            <v>0</v>
          </cell>
          <cell r="EF893">
            <v>0</v>
          </cell>
          <cell r="EG893">
            <v>0</v>
          </cell>
          <cell r="EH893">
            <v>0</v>
          </cell>
          <cell r="EI893">
            <v>0</v>
          </cell>
          <cell r="EJ893">
            <v>0</v>
          </cell>
          <cell r="EK893" t="e">
            <v>#REF!</v>
          </cell>
          <cell r="EL893" t="e">
            <v>#REF!</v>
          </cell>
          <cell r="EM893" t="e">
            <v>#REF!</v>
          </cell>
          <cell r="EO893">
            <v>0</v>
          </cell>
          <cell r="EP893">
            <v>0</v>
          </cell>
          <cell r="EQ893">
            <v>0</v>
          </cell>
          <cell r="FA893">
            <v>0</v>
          </cell>
          <cell r="FB893">
            <v>0</v>
          </cell>
          <cell r="FD893">
            <v>0</v>
          </cell>
          <cell r="FE893">
            <v>0</v>
          </cell>
          <cell r="FF893">
            <v>0</v>
          </cell>
          <cell r="FG893">
            <v>0</v>
          </cell>
          <cell r="FH893">
            <v>0</v>
          </cell>
          <cell r="FI893">
            <v>0</v>
          </cell>
          <cell r="FJ893">
            <v>0</v>
          </cell>
          <cell r="FK893">
            <v>0</v>
          </cell>
          <cell r="FL893">
            <v>0</v>
          </cell>
          <cell r="FO893">
            <v>0</v>
          </cell>
          <cell r="FQ893">
            <v>0</v>
          </cell>
          <cell r="FR893">
            <v>0</v>
          </cell>
          <cell r="FS893">
            <v>0</v>
          </cell>
          <cell r="FT893">
            <v>0</v>
          </cell>
          <cell r="FU893">
            <v>1</v>
          </cell>
          <cell r="FV893">
            <v>0</v>
          </cell>
          <cell r="FW893">
            <v>0</v>
          </cell>
          <cell r="FX893" t="e">
            <v>#REF!</v>
          </cell>
          <cell r="FZ893">
            <v>0</v>
          </cell>
          <cell r="GB893">
            <v>0</v>
          </cell>
          <cell r="GC893">
            <v>0</v>
          </cell>
          <cell r="GD893">
            <v>0</v>
          </cell>
          <cell r="GE893">
            <v>0</v>
          </cell>
          <cell r="GF893">
            <v>0</v>
          </cell>
          <cell r="GG893" t="e">
            <v>#REF!</v>
          </cell>
          <cell r="GH893" t="e">
            <v>#REF!</v>
          </cell>
          <cell r="GI893">
            <v>0</v>
          </cell>
          <cell r="GJ893">
            <v>0</v>
          </cell>
          <cell r="GK893">
            <v>0</v>
          </cell>
          <cell r="GL893">
            <v>0</v>
          </cell>
          <cell r="GM893" t="e">
            <v>#REF!</v>
          </cell>
          <cell r="GN893">
            <v>0</v>
          </cell>
          <cell r="GO893">
            <v>0</v>
          </cell>
          <cell r="GP893">
            <v>0</v>
          </cell>
        </row>
        <row r="894">
          <cell r="Y894" t="str">
            <v>A'</v>
          </cell>
          <cell r="Z894" t="str">
            <v>高規格</v>
          </cell>
          <cell r="AA894" t="str">
            <v>高規格</v>
          </cell>
          <cell r="AK894" t="e">
            <v>#REF!</v>
          </cell>
          <cell r="BI894">
            <v>2</v>
          </cell>
          <cell r="BT894">
            <v>0</v>
          </cell>
          <cell r="DZ894">
            <v>1</v>
          </cell>
          <cell r="EA894">
            <v>0</v>
          </cell>
          <cell r="EB894">
            <v>1</v>
          </cell>
          <cell r="EC894">
            <v>0</v>
          </cell>
          <cell r="ED894">
            <v>1</v>
          </cell>
          <cell r="EF894">
            <v>0</v>
          </cell>
          <cell r="EG894">
            <v>1</v>
          </cell>
          <cell r="EH894">
            <v>0</v>
          </cell>
          <cell r="EI894">
            <v>0</v>
          </cell>
          <cell r="EJ894">
            <v>0</v>
          </cell>
          <cell r="EK894" t="e">
            <v>#REF!</v>
          </cell>
          <cell r="EL894" t="e">
            <v>#REF!</v>
          </cell>
          <cell r="EM894" t="e">
            <v>#REF!</v>
          </cell>
          <cell r="EO894">
            <v>0</v>
          </cell>
          <cell r="EP894">
            <v>1</v>
          </cell>
          <cell r="EQ894">
            <v>0</v>
          </cell>
          <cell r="FA894">
            <v>1</v>
          </cell>
          <cell r="FB894">
            <v>0</v>
          </cell>
          <cell r="FD894">
            <v>0</v>
          </cell>
          <cell r="FE894">
            <v>0</v>
          </cell>
          <cell r="FF894">
            <v>0</v>
          </cell>
          <cell r="FG894">
            <v>0</v>
          </cell>
          <cell r="FH894">
            <v>0</v>
          </cell>
          <cell r="FI894">
            <v>0</v>
          </cell>
          <cell r="FJ894">
            <v>0</v>
          </cell>
          <cell r="FK894">
            <v>0</v>
          </cell>
          <cell r="FL894">
            <v>0</v>
          </cell>
          <cell r="FO894">
            <v>0</v>
          </cell>
          <cell r="FQ894">
            <v>0</v>
          </cell>
          <cell r="FR894">
            <v>0</v>
          </cell>
          <cell r="FS894">
            <v>0</v>
          </cell>
          <cell r="FT894">
            <v>0</v>
          </cell>
          <cell r="FU894">
            <v>0</v>
          </cell>
          <cell r="FV894">
            <v>0</v>
          </cell>
          <cell r="FW894">
            <v>1</v>
          </cell>
          <cell r="FX894" t="e">
            <v>#REF!</v>
          </cell>
          <cell r="FZ894">
            <v>0</v>
          </cell>
          <cell r="GB894">
            <v>1</v>
          </cell>
          <cell r="GC894">
            <v>0</v>
          </cell>
          <cell r="GD894">
            <v>0</v>
          </cell>
          <cell r="GE894">
            <v>0</v>
          </cell>
          <cell r="GF894">
            <v>0</v>
          </cell>
          <cell r="GG894" t="e">
            <v>#REF!</v>
          </cell>
          <cell r="GH894" t="e">
            <v>#REF!</v>
          </cell>
          <cell r="GI894">
            <v>0</v>
          </cell>
          <cell r="GJ894">
            <v>0</v>
          </cell>
          <cell r="GK894">
            <v>0</v>
          </cell>
          <cell r="GL894">
            <v>1</v>
          </cell>
          <cell r="GM894" t="e">
            <v>#REF!</v>
          </cell>
          <cell r="GN894">
            <v>0</v>
          </cell>
          <cell r="GO894">
            <v>0</v>
          </cell>
          <cell r="GP894">
            <v>0</v>
          </cell>
        </row>
        <row r="895">
          <cell r="Y895" t="str">
            <v>地二</v>
          </cell>
          <cell r="Z895" t="str">
            <v>地高</v>
          </cell>
          <cell r="AA895" t="str">
            <v>地高</v>
          </cell>
          <cell r="AK895" t="e">
            <v>#REF!</v>
          </cell>
          <cell r="BI895">
            <v>2</v>
          </cell>
          <cell r="BT895">
            <v>0.23</v>
          </cell>
          <cell r="DZ895">
            <v>1</v>
          </cell>
          <cell r="EA895">
            <v>0</v>
          </cell>
          <cell r="EB895">
            <v>1</v>
          </cell>
          <cell r="EC895">
            <v>0</v>
          </cell>
          <cell r="ED895">
            <v>0</v>
          </cell>
          <cell r="EF895">
            <v>0</v>
          </cell>
          <cell r="EG895">
            <v>1</v>
          </cell>
          <cell r="EH895">
            <v>0</v>
          </cell>
          <cell r="EI895">
            <v>0</v>
          </cell>
          <cell r="EJ895">
            <v>0</v>
          </cell>
          <cell r="EK895" t="e">
            <v>#REF!</v>
          </cell>
          <cell r="EL895" t="e">
            <v>#REF!</v>
          </cell>
          <cell r="EM895" t="e">
            <v>#REF!</v>
          </cell>
          <cell r="EO895">
            <v>0</v>
          </cell>
          <cell r="EP895">
            <v>1</v>
          </cell>
          <cell r="EQ895">
            <v>0</v>
          </cell>
          <cell r="FA895">
            <v>1</v>
          </cell>
          <cell r="FB895">
            <v>0</v>
          </cell>
          <cell r="FD895">
            <v>0</v>
          </cell>
          <cell r="FE895">
            <v>0</v>
          </cell>
          <cell r="FF895">
            <v>1</v>
          </cell>
          <cell r="FG895">
            <v>0</v>
          </cell>
          <cell r="FH895">
            <v>2</v>
          </cell>
          <cell r="FI895">
            <v>0</v>
          </cell>
          <cell r="FJ895">
            <v>0</v>
          </cell>
          <cell r="FK895">
            <v>0</v>
          </cell>
          <cell r="FL895">
            <v>0</v>
          </cell>
          <cell r="FO895">
            <v>0</v>
          </cell>
          <cell r="FQ895">
            <v>0</v>
          </cell>
          <cell r="FR895">
            <v>0</v>
          </cell>
          <cell r="FS895">
            <v>0</v>
          </cell>
          <cell r="FT895">
            <v>0</v>
          </cell>
          <cell r="FU895">
            <v>0</v>
          </cell>
          <cell r="FV895">
            <v>0</v>
          </cell>
          <cell r="FW895">
            <v>0</v>
          </cell>
          <cell r="FX895" t="e">
            <v>#REF!</v>
          </cell>
          <cell r="FZ895">
            <v>1</v>
          </cell>
          <cell r="GB895">
            <v>1</v>
          </cell>
          <cell r="GC895">
            <v>1</v>
          </cell>
          <cell r="GD895">
            <v>0</v>
          </cell>
          <cell r="GE895">
            <v>0</v>
          </cell>
          <cell r="GF895">
            <v>1</v>
          </cell>
          <cell r="GG895" t="e">
            <v>#REF!</v>
          </cell>
          <cell r="GH895" t="e">
            <v>#REF!</v>
          </cell>
          <cell r="GI895">
            <v>0</v>
          </cell>
          <cell r="GJ895">
            <v>0</v>
          </cell>
          <cell r="GK895">
            <v>0</v>
          </cell>
          <cell r="GL895">
            <v>0</v>
          </cell>
          <cell r="GM895" t="e">
            <v>#REF!</v>
          </cell>
          <cell r="GN895">
            <v>0</v>
          </cell>
          <cell r="GO895">
            <v>0</v>
          </cell>
          <cell r="GP895">
            <v>0</v>
          </cell>
        </row>
        <row r="896">
          <cell r="Y896" t="str">
            <v>地二</v>
          </cell>
          <cell r="Z896" t="str">
            <v>地高</v>
          </cell>
          <cell r="AA896" t="str">
            <v>地高</v>
          </cell>
          <cell r="AK896" t="e">
            <v>#REF!</v>
          </cell>
          <cell r="BI896">
            <v>2</v>
          </cell>
          <cell r="BT896">
            <v>0.23</v>
          </cell>
          <cell r="DZ896">
            <v>0</v>
          </cell>
          <cell r="EA896">
            <v>0</v>
          </cell>
          <cell r="EB896">
            <v>0</v>
          </cell>
          <cell r="EC896">
            <v>0</v>
          </cell>
          <cell r="ED896">
            <v>0</v>
          </cell>
          <cell r="EF896">
            <v>0</v>
          </cell>
          <cell r="EG896">
            <v>0</v>
          </cell>
          <cell r="EH896">
            <v>0</v>
          </cell>
          <cell r="EI896">
            <v>0</v>
          </cell>
          <cell r="EJ896">
            <v>0</v>
          </cell>
          <cell r="EK896" t="e">
            <v>#REF!</v>
          </cell>
          <cell r="EL896" t="e">
            <v>#REF!</v>
          </cell>
          <cell r="EM896" t="e">
            <v>#REF!</v>
          </cell>
          <cell r="EO896">
            <v>0</v>
          </cell>
          <cell r="EP896">
            <v>1</v>
          </cell>
          <cell r="EQ896">
            <v>0</v>
          </cell>
          <cell r="FA896">
            <v>0</v>
          </cell>
          <cell r="FB896">
            <v>0</v>
          </cell>
          <cell r="FD896">
            <v>0</v>
          </cell>
          <cell r="FE896">
            <v>1</v>
          </cell>
          <cell r="FF896">
            <v>1</v>
          </cell>
          <cell r="FG896">
            <v>0</v>
          </cell>
          <cell r="FH896">
            <v>2</v>
          </cell>
          <cell r="FI896">
            <v>1</v>
          </cell>
          <cell r="FJ896">
            <v>0</v>
          </cell>
          <cell r="FK896">
            <v>0</v>
          </cell>
          <cell r="FL896">
            <v>0</v>
          </cell>
          <cell r="FO896">
            <v>0</v>
          </cell>
          <cell r="FQ896">
            <v>1</v>
          </cell>
          <cell r="FR896">
            <v>1</v>
          </cell>
          <cell r="FS896">
            <v>0</v>
          </cell>
          <cell r="FT896">
            <v>0</v>
          </cell>
          <cell r="FU896">
            <v>0</v>
          </cell>
          <cell r="FV896">
            <v>1</v>
          </cell>
          <cell r="FW896">
            <v>0</v>
          </cell>
          <cell r="FX896" t="e">
            <v>#REF!</v>
          </cell>
          <cell r="FZ896">
            <v>0</v>
          </cell>
          <cell r="GB896">
            <v>1</v>
          </cell>
          <cell r="GC896">
            <v>0</v>
          </cell>
          <cell r="GD896">
            <v>0</v>
          </cell>
          <cell r="GE896">
            <v>0</v>
          </cell>
          <cell r="GF896">
            <v>0</v>
          </cell>
          <cell r="GG896" t="e">
            <v>#REF!</v>
          </cell>
          <cell r="GH896" t="e">
            <v>#REF!</v>
          </cell>
          <cell r="GI896">
            <v>0</v>
          </cell>
          <cell r="GJ896">
            <v>0</v>
          </cell>
          <cell r="GK896">
            <v>0</v>
          </cell>
          <cell r="GL896">
            <v>0</v>
          </cell>
          <cell r="GM896" t="e">
            <v>#REF!</v>
          </cell>
          <cell r="GN896">
            <v>0</v>
          </cell>
          <cell r="GO896">
            <v>0</v>
          </cell>
          <cell r="GP896">
            <v>0</v>
          </cell>
        </row>
        <row r="897">
          <cell r="Y897" t="str">
            <v>地二</v>
          </cell>
          <cell r="Z897" t="str">
            <v>地高</v>
          </cell>
          <cell r="AA897" t="str">
            <v>地高</v>
          </cell>
          <cell r="AK897" t="e">
            <v>#REF!</v>
          </cell>
          <cell r="BI897">
            <v>2</v>
          </cell>
          <cell r="BT897">
            <v>0</v>
          </cell>
          <cell r="DZ897">
            <v>0</v>
          </cell>
          <cell r="EA897">
            <v>0</v>
          </cell>
          <cell r="EB897">
            <v>0</v>
          </cell>
          <cell r="EC897">
            <v>0</v>
          </cell>
          <cell r="ED897">
            <v>0</v>
          </cell>
          <cell r="EF897">
            <v>0</v>
          </cell>
          <cell r="EG897">
            <v>0</v>
          </cell>
          <cell r="EH897">
            <v>0</v>
          </cell>
          <cell r="EI897">
            <v>0</v>
          </cell>
          <cell r="EJ897">
            <v>0</v>
          </cell>
          <cell r="EK897" t="e">
            <v>#REF!</v>
          </cell>
          <cell r="EL897" t="e">
            <v>#REF!</v>
          </cell>
          <cell r="EM897" t="e">
            <v>#REF!</v>
          </cell>
          <cell r="EO897">
            <v>0</v>
          </cell>
          <cell r="EP897">
            <v>1</v>
          </cell>
          <cell r="EQ897">
            <v>0</v>
          </cell>
          <cell r="FA897">
            <v>0</v>
          </cell>
          <cell r="FB897">
            <v>0</v>
          </cell>
          <cell r="FD897">
            <v>0</v>
          </cell>
          <cell r="FE897">
            <v>1</v>
          </cell>
          <cell r="FF897">
            <v>1</v>
          </cell>
          <cell r="FG897">
            <v>0</v>
          </cell>
          <cell r="FH897">
            <v>2</v>
          </cell>
          <cell r="FI897">
            <v>1</v>
          </cell>
          <cell r="FJ897">
            <v>0</v>
          </cell>
          <cell r="FK897">
            <v>0</v>
          </cell>
          <cell r="FL897">
            <v>0</v>
          </cell>
          <cell r="FO897">
            <v>0</v>
          </cell>
          <cell r="FQ897">
            <v>0</v>
          </cell>
          <cell r="FR897">
            <v>0</v>
          </cell>
          <cell r="FS897">
            <v>0</v>
          </cell>
          <cell r="FT897">
            <v>0</v>
          </cell>
          <cell r="FU897">
            <v>0</v>
          </cell>
          <cell r="FV897">
            <v>0</v>
          </cell>
          <cell r="FW897">
            <v>1</v>
          </cell>
          <cell r="FX897" t="e">
            <v>#REF!</v>
          </cell>
          <cell r="FZ897">
            <v>0</v>
          </cell>
          <cell r="GB897">
            <v>1</v>
          </cell>
          <cell r="GC897">
            <v>0</v>
          </cell>
          <cell r="GD897">
            <v>0</v>
          </cell>
          <cell r="GE897">
            <v>0</v>
          </cell>
          <cell r="GF897">
            <v>0</v>
          </cell>
          <cell r="GG897" t="e">
            <v>#REF!</v>
          </cell>
          <cell r="GH897" t="e">
            <v>#REF!</v>
          </cell>
          <cell r="GI897">
            <v>0</v>
          </cell>
          <cell r="GJ897">
            <v>0</v>
          </cell>
          <cell r="GK897">
            <v>0</v>
          </cell>
          <cell r="GL897">
            <v>0</v>
          </cell>
          <cell r="GM897" t="e">
            <v>#REF!</v>
          </cell>
          <cell r="GN897">
            <v>0</v>
          </cell>
          <cell r="GO897">
            <v>0</v>
          </cell>
          <cell r="GP897">
            <v>0</v>
          </cell>
        </row>
        <row r="898">
          <cell r="Y898" t="str">
            <v>A'</v>
          </cell>
          <cell r="Z898" t="str">
            <v>高規格</v>
          </cell>
          <cell r="AA898" t="str">
            <v>一般</v>
          </cell>
          <cell r="AK898" t="e">
            <v>#REF!</v>
          </cell>
          <cell r="BI898">
            <v>2</v>
          </cell>
          <cell r="BT898">
            <v>0</v>
          </cell>
          <cell r="DZ898">
            <v>1</v>
          </cell>
          <cell r="EA898">
            <v>0</v>
          </cell>
          <cell r="EB898">
            <v>1</v>
          </cell>
          <cell r="EC898">
            <v>0</v>
          </cell>
          <cell r="ED898">
            <v>0</v>
          </cell>
          <cell r="EF898">
            <v>0</v>
          </cell>
          <cell r="EG898">
            <v>1</v>
          </cell>
          <cell r="EH898">
            <v>0</v>
          </cell>
          <cell r="EI898">
            <v>0</v>
          </cell>
          <cell r="EJ898">
            <v>0</v>
          </cell>
          <cell r="EK898" t="e">
            <v>#REF!</v>
          </cell>
          <cell r="EL898" t="e">
            <v>#REF!</v>
          </cell>
          <cell r="EM898" t="e">
            <v>#REF!</v>
          </cell>
          <cell r="EO898">
            <v>0</v>
          </cell>
          <cell r="EP898">
            <v>1</v>
          </cell>
          <cell r="EQ898">
            <v>0</v>
          </cell>
          <cell r="FA898">
            <v>1</v>
          </cell>
          <cell r="FB898">
            <v>0</v>
          </cell>
          <cell r="FD898">
            <v>0</v>
          </cell>
          <cell r="FE898">
            <v>0</v>
          </cell>
          <cell r="FF898">
            <v>0</v>
          </cell>
          <cell r="FG898">
            <v>0</v>
          </cell>
          <cell r="FH898">
            <v>0</v>
          </cell>
          <cell r="FI898">
            <v>0</v>
          </cell>
          <cell r="FJ898">
            <v>0</v>
          </cell>
          <cell r="FK898">
            <v>0</v>
          </cell>
          <cell r="FL898">
            <v>0</v>
          </cell>
          <cell r="FO898">
            <v>0</v>
          </cell>
          <cell r="FQ898">
            <v>0</v>
          </cell>
          <cell r="FR898">
            <v>0</v>
          </cell>
          <cell r="FS898">
            <v>0</v>
          </cell>
          <cell r="FT898">
            <v>0</v>
          </cell>
          <cell r="FU898">
            <v>0</v>
          </cell>
          <cell r="FV898">
            <v>0</v>
          </cell>
          <cell r="FW898">
            <v>0</v>
          </cell>
          <cell r="FX898" t="e">
            <v>#REF!</v>
          </cell>
          <cell r="FZ898">
            <v>0</v>
          </cell>
          <cell r="GB898">
            <v>1</v>
          </cell>
          <cell r="GC898">
            <v>0</v>
          </cell>
          <cell r="GD898">
            <v>0</v>
          </cell>
          <cell r="GE898">
            <v>0</v>
          </cell>
          <cell r="GF898">
            <v>0</v>
          </cell>
          <cell r="GG898" t="e">
            <v>#REF!</v>
          </cell>
          <cell r="GH898" t="e">
            <v>#REF!</v>
          </cell>
          <cell r="GI898">
            <v>0</v>
          </cell>
          <cell r="GJ898">
            <v>0</v>
          </cell>
          <cell r="GK898">
            <v>0</v>
          </cell>
          <cell r="GL898">
            <v>0</v>
          </cell>
          <cell r="GM898" t="e">
            <v>#REF!</v>
          </cell>
          <cell r="GN898">
            <v>0</v>
          </cell>
          <cell r="GO898">
            <v>0</v>
          </cell>
          <cell r="GP898">
            <v>0</v>
          </cell>
        </row>
        <row r="899">
          <cell r="Y899" t="str">
            <v>B</v>
          </cell>
          <cell r="Z899" t="str">
            <v>高規格</v>
          </cell>
          <cell r="AA899" t="str">
            <v>高規格</v>
          </cell>
          <cell r="AK899" t="e">
            <v>#REF!</v>
          </cell>
          <cell r="BI899">
            <v>2</v>
          </cell>
          <cell r="BT899">
            <v>0</v>
          </cell>
          <cell r="DZ899">
            <v>1</v>
          </cell>
          <cell r="EA899">
            <v>1</v>
          </cell>
          <cell r="EB899">
            <v>1</v>
          </cell>
          <cell r="EC899">
            <v>1</v>
          </cell>
          <cell r="ED899">
            <v>1</v>
          </cell>
          <cell r="EF899">
            <v>0</v>
          </cell>
          <cell r="EG899">
            <v>1</v>
          </cell>
          <cell r="EH899">
            <v>1</v>
          </cell>
          <cell r="EI899">
            <v>0</v>
          </cell>
          <cell r="EJ899">
            <v>0</v>
          </cell>
          <cell r="EK899" t="e">
            <v>#REF!</v>
          </cell>
          <cell r="EL899" t="e">
            <v>#REF!</v>
          </cell>
          <cell r="EM899" t="e">
            <v>#REF!</v>
          </cell>
          <cell r="EO899">
            <v>0</v>
          </cell>
          <cell r="EP899">
            <v>1</v>
          </cell>
          <cell r="EQ899">
            <v>0</v>
          </cell>
          <cell r="FA899">
            <v>1</v>
          </cell>
          <cell r="FB899">
            <v>0</v>
          </cell>
          <cell r="FD899">
            <v>0</v>
          </cell>
          <cell r="FE899">
            <v>0</v>
          </cell>
          <cell r="FF899">
            <v>0</v>
          </cell>
          <cell r="FG899">
            <v>0</v>
          </cell>
          <cell r="FH899">
            <v>0</v>
          </cell>
          <cell r="FI899">
            <v>0</v>
          </cell>
          <cell r="FJ899">
            <v>0</v>
          </cell>
          <cell r="FK899">
            <v>0</v>
          </cell>
          <cell r="FL899">
            <v>0</v>
          </cell>
          <cell r="FO899">
            <v>0</v>
          </cell>
          <cell r="FQ899">
            <v>0</v>
          </cell>
          <cell r="FR899">
            <v>0</v>
          </cell>
          <cell r="FS899">
            <v>0</v>
          </cell>
          <cell r="FT899">
            <v>0</v>
          </cell>
          <cell r="FU899">
            <v>0</v>
          </cell>
          <cell r="FV899">
            <v>0</v>
          </cell>
          <cell r="FW899">
            <v>1</v>
          </cell>
          <cell r="FX899" t="e">
            <v>#REF!</v>
          </cell>
          <cell r="FZ899">
            <v>1</v>
          </cell>
          <cell r="GB899">
            <v>1</v>
          </cell>
          <cell r="GC899">
            <v>1</v>
          </cell>
          <cell r="GD899">
            <v>0</v>
          </cell>
          <cell r="GE899">
            <v>0</v>
          </cell>
          <cell r="GF899">
            <v>0</v>
          </cell>
          <cell r="GG899" t="e">
            <v>#REF!</v>
          </cell>
          <cell r="GH899" t="e">
            <v>#REF!</v>
          </cell>
          <cell r="GI899">
            <v>0</v>
          </cell>
          <cell r="GJ899">
            <v>0</v>
          </cell>
          <cell r="GK899">
            <v>0</v>
          </cell>
          <cell r="GL899">
            <v>0</v>
          </cell>
          <cell r="GM899" t="e">
            <v>#REF!</v>
          </cell>
          <cell r="GN899">
            <v>0</v>
          </cell>
          <cell r="GO899">
            <v>0</v>
          </cell>
          <cell r="GP899">
            <v>0</v>
          </cell>
        </row>
        <row r="900">
          <cell r="Y900" t="str">
            <v>B</v>
          </cell>
          <cell r="Z900" t="str">
            <v>高規格</v>
          </cell>
          <cell r="AA900" t="str">
            <v>高規格</v>
          </cell>
          <cell r="AK900" t="e">
            <v>#REF!</v>
          </cell>
          <cell r="BI900">
            <v>2</v>
          </cell>
          <cell r="BT900">
            <v>0</v>
          </cell>
          <cell r="DZ900">
            <v>1</v>
          </cell>
          <cell r="EA900">
            <v>1</v>
          </cell>
          <cell r="EB900">
            <v>1</v>
          </cell>
          <cell r="EC900">
            <v>0</v>
          </cell>
          <cell r="ED900">
            <v>1</v>
          </cell>
          <cell r="EF900">
            <v>0</v>
          </cell>
          <cell r="EG900">
            <v>1</v>
          </cell>
          <cell r="EH900">
            <v>0</v>
          </cell>
          <cell r="EI900">
            <v>0</v>
          </cell>
          <cell r="EJ900">
            <v>0</v>
          </cell>
          <cell r="EK900" t="e">
            <v>#REF!</v>
          </cell>
          <cell r="EL900" t="e">
            <v>#REF!</v>
          </cell>
          <cell r="EM900" t="e">
            <v>#REF!</v>
          </cell>
          <cell r="EO900">
            <v>0</v>
          </cell>
          <cell r="EP900">
            <v>1</v>
          </cell>
          <cell r="EQ900">
            <v>0</v>
          </cell>
          <cell r="FA900">
            <v>1</v>
          </cell>
          <cell r="FB900">
            <v>0</v>
          </cell>
          <cell r="FD900">
            <v>0</v>
          </cell>
          <cell r="FE900">
            <v>0</v>
          </cell>
          <cell r="FF900">
            <v>0</v>
          </cell>
          <cell r="FG900">
            <v>0</v>
          </cell>
          <cell r="FH900">
            <v>0</v>
          </cell>
          <cell r="FI900">
            <v>0</v>
          </cell>
          <cell r="FJ900">
            <v>0</v>
          </cell>
          <cell r="FK900">
            <v>0</v>
          </cell>
          <cell r="FL900">
            <v>0</v>
          </cell>
          <cell r="FO900">
            <v>0</v>
          </cell>
          <cell r="FQ900">
            <v>0</v>
          </cell>
          <cell r="FR900">
            <v>0</v>
          </cell>
          <cell r="FS900">
            <v>0</v>
          </cell>
          <cell r="FT900">
            <v>0</v>
          </cell>
          <cell r="FU900">
            <v>0</v>
          </cell>
          <cell r="FV900">
            <v>0</v>
          </cell>
          <cell r="FW900">
            <v>1</v>
          </cell>
          <cell r="FX900" t="e">
            <v>#REF!</v>
          </cell>
          <cell r="FZ900">
            <v>1</v>
          </cell>
          <cell r="GB900">
            <v>1</v>
          </cell>
          <cell r="GC900">
            <v>1</v>
          </cell>
          <cell r="GD900">
            <v>0</v>
          </cell>
          <cell r="GE900">
            <v>0</v>
          </cell>
          <cell r="GF900">
            <v>0</v>
          </cell>
          <cell r="GG900" t="e">
            <v>#REF!</v>
          </cell>
          <cell r="GH900" t="e">
            <v>#REF!</v>
          </cell>
          <cell r="GI900">
            <v>0</v>
          </cell>
          <cell r="GJ900">
            <v>0</v>
          </cell>
          <cell r="GK900">
            <v>0</v>
          </cell>
          <cell r="GL900">
            <v>0</v>
          </cell>
          <cell r="GM900" t="e">
            <v>#REF!</v>
          </cell>
          <cell r="GN900">
            <v>0</v>
          </cell>
          <cell r="GO900">
            <v>0</v>
          </cell>
          <cell r="GP900">
            <v>0</v>
          </cell>
        </row>
        <row r="901">
          <cell r="Y901" t="str">
            <v>二次</v>
          </cell>
          <cell r="Z901" t="str">
            <v>一般</v>
          </cell>
          <cell r="AA901" t="str">
            <v>一般</v>
          </cell>
          <cell r="AK901" t="e">
            <v>#REF!</v>
          </cell>
          <cell r="BI901">
            <v>2</v>
          </cell>
          <cell r="BT901">
            <v>0.25</v>
          </cell>
          <cell r="DZ901">
            <v>0</v>
          </cell>
          <cell r="EA901">
            <v>0</v>
          </cell>
          <cell r="EB901">
            <v>0</v>
          </cell>
          <cell r="EC901">
            <v>0</v>
          </cell>
          <cell r="ED901">
            <v>0</v>
          </cell>
          <cell r="EF901">
            <v>0</v>
          </cell>
          <cell r="EG901">
            <v>0</v>
          </cell>
          <cell r="EH901">
            <v>0</v>
          </cell>
          <cell r="EI901">
            <v>0</v>
          </cell>
          <cell r="EJ901">
            <v>0</v>
          </cell>
          <cell r="EK901" t="e">
            <v>#REF!</v>
          </cell>
          <cell r="EL901" t="e">
            <v>#REF!</v>
          </cell>
          <cell r="EM901" t="e">
            <v>#REF!</v>
          </cell>
          <cell r="EO901">
            <v>0</v>
          </cell>
          <cell r="EP901">
            <v>0</v>
          </cell>
          <cell r="EQ901">
            <v>0</v>
          </cell>
          <cell r="FA901">
            <v>0</v>
          </cell>
          <cell r="FB901">
            <v>0</v>
          </cell>
          <cell r="FD901">
            <v>0</v>
          </cell>
          <cell r="FE901">
            <v>1</v>
          </cell>
          <cell r="FF901">
            <v>0</v>
          </cell>
          <cell r="FG901">
            <v>0</v>
          </cell>
          <cell r="FH901">
            <v>1</v>
          </cell>
          <cell r="FI901">
            <v>0</v>
          </cell>
          <cell r="FJ901">
            <v>1</v>
          </cell>
          <cell r="FK901">
            <v>0</v>
          </cell>
          <cell r="FL901">
            <v>0</v>
          </cell>
          <cell r="FO901">
            <v>0</v>
          </cell>
          <cell r="FQ901">
            <v>1</v>
          </cell>
          <cell r="FR901">
            <v>1</v>
          </cell>
          <cell r="FS901">
            <v>0</v>
          </cell>
          <cell r="FT901">
            <v>0</v>
          </cell>
          <cell r="FU901">
            <v>0</v>
          </cell>
          <cell r="FV901">
            <v>1</v>
          </cell>
          <cell r="FW901">
            <v>0</v>
          </cell>
          <cell r="FX901" t="e">
            <v>#REF!</v>
          </cell>
          <cell r="FZ901">
            <v>0</v>
          </cell>
          <cell r="GB901">
            <v>1</v>
          </cell>
          <cell r="GC901">
            <v>0</v>
          </cell>
          <cell r="GD901">
            <v>0</v>
          </cell>
          <cell r="GE901">
            <v>1</v>
          </cell>
          <cell r="GF901">
            <v>0</v>
          </cell>
          <cell r="GG901" t="e">
            <v>#REF!</v>
          </cell>
          <cell r="GH901" t="e">
            <v>#REF!</v>
          </cell>
          <cell r="GI901">
            <v>0</v>
          </cell>
          <cell r="GJ901">
            <v>0</v>
          </cell>
          <cell r="GK901">
            <v>0</v>
          </cell>
          <cell r="GL901">
            <v>0</v>
          </cell>
          <cell r="GM901" t="e">
            <v>#REF!</v>
          </cell>
          <cell r="GN901">
            <v>0</v>
          </cell>
          <cell r="GO901">
            <v>0</v>
          </cell>
          <cell r="GP901">
            <v>0</v>
          </cell>
        </row>
        <row r="902">
          <cell r="Y902" t="str">
            <v>二次</v>
          </cell>
          <cell r="Z902" t="str">
            <v>一般</v>
          </cell>
          <cell r="AA902" t="str">
            <v>一般</v>
          </cell>
          <cell r="AK902" t="e">
            <v>#REF!</v>
          </cell>
          <cell r="BI902">
            <v>2</v>
          </cell>
          <cell r="BT902">
            <v>0.23</v>
          </cell>
          <cell r="DZ902">
            <v>0</v>
          </cell>
          <cell r="EA902">
            <v>0</v>
          </cell>
          <cell r="EB902">
            <v>0</v>
          </cell>
          <cell r="EC902">
            <v>0</v>
          </cell>
          <cell r="ED902">
            <v>0</v>
          </cell>
          <cell r="EF902">
            <v>0</v>
          </cell>
          <cell r="EG902">
            <v>0</v>
          </cell>
          <cell r="EH902">
            <v>0</v>
          </cell>
          <cell r="EI902">
            <v>0</v>
          </cell>
          <cell r="EJ902">
            <v>0</v>
          </cell>
          <cell r="EK902" t="e">
            <v>#REF!</v>
          </cell>
          <cell r="EL902" t="e">
            <v>#REF!</v>
          </cell>
          <cell r="EM902" t="e">
            <v>#REF!</v>
          </cell>
          <cell r="EO902">
            <v>0</v>
          </cell>
          <cell r="EP902">
            <v>0</v>
          </cell>
          <cell r="EQ902">
            <v>0</v>
          </cell>
          <cell r="FA902">
            <v>0</v>
          </cell>
          <cell r="FB902">
            <v>0</v>
          </cell>
          <cell r="FD902">
            <v>0</v>
          </cell>
          <cell r="FE902">
            <v>1</v>
          </cell>
          <cell r="FF902">
            <v>0</v>
          </cell>
          <cell r="FG902">
            <v>0</v>
          </cell>
          <cell r="FH902">
            <v>1</v>
          </cell>
          <cell r="FI902">
            <v>0</v>
          </cell>
          <cell r="FJ902">
            <v>1</v>
          </cell>
          <cell r="FK902">
            <v>0</v>
          </cell>
          <cell r="FL902">
            <v>0</v>
          </cell>
          <cell r="FO902">
            <v>0</v>
          </cell>
          <cell r="FQ902">
            <v>1</v>
          </cell>
          <cell r="FR902">
            <v>1</v>
          </cell>
          <cell r="FS902">
            <v>0</v>
          </cell>
          <cell r="FT902">
            <v>0</v>
          </cell>
          <cell r="FU902">
            <v>0</v>
          </cell>
          <cell r="FV902">
            <v>1</v>
          </cell>
          <cell r="FW902">
            <v>0</v>
          </cell>
          <cell r="FX902" t="e">
            <v>#REF!</v>
          </cell>
          <cell r="FZ902">
            <v>0</v>
          </cell>
          <cell r="GB902">
            <v>0</v>
          </cell>
          <cell r="GC902">
            <v>0</v>
          </cell>
          <cell r="GD902">
            <v>0</v>
          </cell>
          <cell r="GE902">
            <v>0</v>
          </cell>
          <cell r="GF902">
            <v>0</v>
          </cell>
          <cell r="GG902" t="e">
            <v>#REF!</v>
          </cell>
          <cell r="GH902" t="e">
            <v>#REF!</v>
          </cell>
          <cell r="GI902">
            <v>0</v>
          </cell>
          <cell r="GJ902">
            <v>0</v>
          </cell>
          <cell r="GK902">
            <v>0</v>
          </cell>
          <cell r="GL902">
            <v>0</v>
          </cell>
          <cell r="GM902" t="e">
            <v>#REF!</v>
          </cell>
          <cell r="GN902">
            <v>0</v>
          </cell>
          <cell r="GO902">
            <v>0</v>
          </cell>
          <cell r="GP902">
            <v>0</v>
          </cell>
        </row>
        <row r="903">
          <cell r="Y903" t="str">
            <v>二次</v>
          </cell>
          <cell r="Z903" t="str">
            <v>一般</v>
          </cell>
          <cell r="AA903" t="str">
            <v>一般</v>
          </cell>
          <cell r="AK903" t="e">
            <v>#REF!</v>
          </cell>
          <cell r="BI903">
            <v>2</v>
          </cell>
          <cell r="BT903">
            <v>0.23</v>
          </cell>
          <cell r="DZ903">
            <v>0</v>
          </cell>
          <cell r="EA903">
            <v>0</v>
          </cell>
          <cell r="EB903">
            <v>0</v>
          </cell>
          <cell r="EC903">
            <v>0</v>
          </cell>
          <cell r="ED903">
            <v>0</v>
          </cell>
          <cell r="EF903">
            <v>0</v>
          </cell>
          <cell r="EG903">
            <v>0</v>
          </cell>
          <cell r="EH903">
            <v>0</v>
          </cell>
          <cell r="EI903">
            <v>0</v>
          </cell>
          <cell r="EJ903">
            <v>0</v>
          </cell>
          <cell r="EK903" t="e">
            <v>#REF!</v>
          </cell>
          <cell r="EL903" t="e">
            <v>#REF!</v>
          </cell>
          <cell r="EM903" t="e">
            <v>#REF!</v>
          </cell>
          <cell r="EO903">
            <v>0</v>
          </cell>
          <cell r="EP903">
            <v>0</v>
          </cell>
          <cell r="EQ903">
            <v>0</v>
          </cell>
          <cell r="FA903">
            <v>0</v>
          </cell>
          <cell r="FB903">
            <v>0</v>
          </cell>
          <cell r="FD903">
            <v>0</v>
          </cell>
          <cell r="FE903">
            <v>1</v>
          </cell>
          <cell r="FF903">
            <v>0</v>
          </cell>
          <cell r="FG903">
            <v>0</v>
          </cell>
          <cell r="FH903">
            <v>1</v>
          </cell>
          <cell r="FI903">
            <v>0</v>
          </cell>
          <cell r="FJ903">
            <v>1</v>
          </cell>
          <cell r="FK903">
            <v>0</v>
          </cell>
          <cell r="FL903">
            <v>0</v>
          </cell>
          <cell r="FO903">
            <v>0</v>
          </cell>
          <cell r="FQ903">
            <v>1</v>
          </cell>
          <cell r="FR903">
            <v>1</v>
          </cell>
          <cell r="FS903">
            <v>0</v>
          </cell>
          <cell r="FT903">
            <v>0</v>
          </cell>
          <cell r="FU903">
            <v>0</v>
          </cell>
          <cell r="FV903">
            <v>1</v>
          </cell>
          <cell r="FW903">
            <v>0</v>
          </cell>
          <cell r="FX903" t="e">
            <v>#REF!</v>
          </cell>
          <cell r="FZ903">
            <v>0</v>
          </cell>
          <cell r="GB903">
            <v>0</v>
          </cell>
          <cell r="GC903">
            <v>0</v>
          </cell>
          <cell r="GD903">
            <v>0</v>
          </cell>
          <cell r="GE903">
            <v>0</v>
          </cell>
          <cell r="GF903">
            <v>0</v>
          </cell>
          <cell r="GG903" t="e">
            <v>#REF!</v>
          </cell>
          <cell r="GH903" t="e">
            <v>#REF!</v>
          </cell>
          <cell r="GI903">
            <v>0</v>
          </cell>
          <cell r="GJ903">
            <v>0</v>
          </cell>
          <cell r="GK903">
            <v>0</v>
          </cell>
          <cell r="GL903">
            <v>0</v>
          </cell>
          <cell r="GM903" t="e">
            <v>#REF!</v>
          </cell>
          <cell r="GN903">
            <v>0</v>
          </cell>
          <cell r="GO903">
            <v>0</v>
          </cell>
          <cell r="GP903">
            <v>0</v>
          </cell>
        </row>
        <row r="904">
          <cell r="Y904" t="str">
            <v>沿環従来</v>
          </cell>
          <cell r="Z904" t="str">
            <v>一般</v>
          </cell>
          <cell r="AA904" t="str">
            <v>一般</v>
          </cell>
          <cell r="AK904" t="e">
            <v>#REF!</v>
          </cell>
          <cell r="BI904">
            <v>1</v>
          </cell>
          <cell r="BT904">
            <v>0.24</v>
          </cell>
          <cell r="DZ904">
            <v>0</v>
          </cell>
          <cell r="EA904">
            <v>0</v>
          </cell>
          <cell r="EB904">
            <v>0</v>
          </cell>
          <cell r="EC904">
            <v>0</v>
          </cell>
          <cell r="ED904">
            <v>0</v>
          </cell>
          <cell r="EF904">
            <v>0</v>
          </cell>
          <cell r="EG904">
            <v>0</v>
          </cell>
          <cell r="EH904">
            <v>0</v>
          </cell>
          <cell r="EI904">
            <v>0</v>
          </cell>
          <cell r="EJ904">
            <v>0</v>
          </cell>
          <cell r="EK904" t="e">
            <v>#REF!</v>
          </cell>
          <cell r="EL904" t="e">
            <v>#REF!</v>
          </cell>
          <cell r="EM904" t="e">
            <v>#REF!</v>
          </cell>
          <cell r="EO904">
            <v>0</v>
          </cell>
          <cell r="EP904">
            <v>0</v>
          </cell>
          <cell r="EQ904">
            <v>0</v>
          </cell>
          <cell r="FA904">
            <v>0</v>
          </cell>
          <cell r="FB904">
            <v>0</v>
          </cell>
          <cell r="FD904">
            <v>0</v>
          </cell>
          <cell r="FE904">
            <v>1</v>
          </cell>
          <cell r="FF904">
            <v>0</v>
          </cell>
          <cell r="FG904">
            <v>0</v>
          </cell>
          <cell r="FH904">
            <v>0</v>
          </cell>
          <cell r="FI904">
            <v>0</v>
          </cell>
          <cell r="FJ904">
            <v>0</v>
          </cell>
          <cell r="FK904">
            <v>0</v>
          </cell>
          <cell r="FL904">
            <v>0</v>
          </cell>
          <cell r="FO904">
            <v>0</v>
          </cell>
          <cell r="FQ904">
            <v>0</v>
          </cell>
          <cell r="FR904">
            <v>0</v>
          </cell>
          <cell r="FS904">
            <v>0</v>
          </cell>
          <cell r="FT904">
            <v>0</v>
          </cell>
          <cell r="FU904">
            <v>0</v>
          </cell>
          <cell r="FV904">
            <v>0</v>
          </cell>
          <cell r="FW904">
            <v>0</v>
          </cell>
          <cell r="FX904" t="e">
            <v>#REF!</v>
          </cell>
          <cell r="FZ904">
            <v>1</v>
          </cell>
          <cell r="GB904">
            <v>1</v>
          </cell>
          <cell r="GC904">
            <v>1</v>
          </cell>
          <cell r="GD904">
            <v>0</v>
          </cell>
          <cell r="GE904">
            <v>0</v>
          </cell>
          <cell r="GF904">
            <v>1</v>
          </cell>
          <cell r="GG904" t="e">
            <v>#REF!</v>
          </cell>
          <cell r="GH904" t="e">
            <v>#REF!</v>
          </cell>
          <cell r="GI904">
            <v>0</v>
          </cell>
          <cell r="GJ904">
            <v>0</v>
          </cell>
          <cell r="GK904">
            <v>0</v>
          </cell>
          <cell r="GL904">
            <v>0</v>
          </cell>
          <cell r="GM904" t="e">
            <v>#REF!</v>
          </cell>
          <cell r="GN904">
            <v>0</v>
          </cell>
          <cell r="GO904">
            <v>0</v>
          </cell>
          <cell r="GP904">
            <v>0</v>
          </cell>
        </row>
        <row r="905">
          <cell r="Y905" t="str">
            <v>直轄高速</v>
          </cell>
          <cell r="Z905" t="str">
            <v>高規格</v>
          </cell>
          <cell r="AA905" t="str">
            <v>高規格</v>
          </cell>
          <cell r="AK905" t="e">
            <v>#REF!</v>
          </cell>
          <cell r="BT905">
            <v>0</v>
          </cell>
          <cell r="DZ905">
            <v>1</v>
          </cell>
          <cell r="EA905">
            <v>0</v>
          </cell>
          <cell r="EB905">
            <v>1</v>
          </cell>
          <cell r="EC905">
            <v>0</v>
          </cell>
          <cell r="ED905">
            <v>1</v>
          </cell>
          <cell r="EF905">
            <v>0</v>
          </cell>
          <cell r="EG905">
            <v>0</v>
          </cell>
          <cell r="EH905">
            <v>0</v>
          </cell>
          <cell r="EI905">
            <v>0</v>
          </cell>
          <cell r="EJ905">
            <v>0</v>
          </cell>
          <cell r="EK905" t="e">
            <v>#REF!</v>
          </cell>
          <cell r="EL905" t="e">
            <v>#REF!</v>
          </cell>
          <cell r="EM905" t="e">
            <v>#REF!</v>
          </cell>
          <cell r="EO905">
            <v>0</v>
          </cell>
          <cell r="EP905">
            <v>0</v>
          </cell>
          <cell r="EQ905">
            <v>0</v>
          </cell>
          <cell r="FA905">
            <v>1</v>
          </cell>
          <cell r="FB905">
            <v>0</v>
          </cell>
          <cell r="FD905">
            <v>0</v>
          </cell>
          <cell r="FE905">
            <v>0</v>
          </cell>
          <cell r="FF905">
            <v>0</v>
          </cell>
          <cell r="FG905">
            <v>0</v>
          </cell>
          <cell r="FH905">
            <v>0</v>
          </cell>
          <cell r="FI905">
            <v>0</v>
          </cell>
          <cell r="FJ905">
            <v>0</v>
          </cell>
          <cell r="FK905">
            <v>0</v>
          </cell>
          <cell r="FL905">
            <v>0</v>
          </cell>
          <cell r="FO905">
            <v>0</v>
          </cell>
          <cell r="FQ905">
            <v>0</v>
          </cell>
          <cell r="FR905">
            <v>0</v>
          </cell>
          <cell r="FS905">
            <v>0</v>
          </cell>
          <cell r="FT905">
            <v>0</v>
          </cell>
          <cell r="FU905">
            <v>0</v>
          </cell>
          <cell r="FV905">
            <v>0</v>
          </cell>
          <cell r="FW905">
            <v>0</v>
          </cell>
          <cell r="FX905" t="e">
            <v>#REF!</v>
          </cell>
          <cell r="FZ905">
            <v>0</v>
          </cell>
          <cell r="GB905">
            <v>1</v>
          </cell>
          <cell r="GC905">
            <v>0</v>
          </cell>
          <cell r="GD905">
            <v>0</v>
          </cell>
          <cell r="GE905">
            <v>0</v>
          </cell>
          <cell r="GF905">
            <v>0</v>
          </cell>
          <cell r="GG905" t="e">
            <v>#REF!</v>
          </cell>
          <cell r="GH905" t="e">
            <v>#REF!</v>
          </cell>
          <cell r="GI905">
            <v>0</v>
          </cell>
          <cell r="GJ905">
            <v>0</v>
          </cell>
          <cell r="GK905">
            <v>0</v>
          </cell>
          <cell r="GL905">
            <v>1</v>
          </cell>
          <cell r="GM905" t="e">
            <v>#REF!</v>
          </cell>
          <cell r="GN905">
            <v>0</v>
          </cell>
          <cell r="GO905">
            <v>0</v>
          </cell>
          <cell r="GP905">
            <v>0</v>
          </cell>
        </row>
        <row r="906">
          <cell r="Y906" t="str">
            <v>耐震</v>
          </cell>
          <cell r="Z906" t="str">
            <v>一般</v>
          </cell>
          <cell r="AA906" t="str">
            <v>一般</v>
          </cell>
          <cell r="AK906" t="e">
            <v>#REF!</v>
          </cell>
          <cell r="BI906">
            <v>4</v>
          </cell>
          <cell r="BT906">
            <v>0</v>
          </cell>
          <cell r="DZ906">
            <v>0</v>
          </cell>
          <cell r="EA906">
            <v>0</v>
          </cell>
          <cell r="EB906">
            <v>0</v>
          </cell>
          <cell r="EC906">
            <v>0</v>
          </cell>
          <cell r="ED906">
            <v>0</v>
          </cell>
          <cell r="EF906">
            <v>0</v>
          </cell>
          <cell r="EG906">
            <v>0</v>
          </cell>
          <cell r="EH906">
            <v>0</v>
          </cell>
          <cell r="EI906">
            <v>0</v>
          </cell>
          <cell r="EJ906">
            <v>0</v>
          </cell>
          <cell r="EK906" t="e">
            <v>#REF!</v>
          </cell>
          <cell r="EL906" t="e">
            <v>#REF!</v>
          </cell>
          <cell r="EM906" t="e">
            <v>#REF!</v>
          </cell>
          <cell r="EO906">
            <v>0</v>
          </cell>
          <cell r="EP906">
            <v>0</v>
          </cell>
          <cell r="EQ906">
            <v>0</v>
          </cell>
          <cell r="FA906">
            <v>0</v>
          </cell>
          <cell r="FB906">
            <v>0</v>
          </cell>
          <cell r="FD906">
            <v>0</v>
          </cell>
          <cell r="FE906">
            <v>0</v>
          </cell>
          <cell r="FF906">
            <v>0</v>
          </cell>
          <cell r="FG906">
            <v>0</v>
          </cell>
          <cell r="FH906">
            <v>0</v>
          </cell>
          <cell r="FI906">
            <v>0</v>
          </cell>
          <cell r="FJ906">
            <v>0</v>
          </cell>
          <cell r="FK906">
            <v>0</v>
          </cell>
          <cell r="FL906">
            <v>0</v>
          </cell>
          <cell r="FO906">
            <v>0</v>
          </cell>
          <cell r="FQ906">
            <v>0</v>
          </cell>
          <cell r="FR906">
            <v>0</v>
          </cell>
          <cell r="FS906">
            <v>0</v>
          </cell>
          <cell r="FT906">
            <v>0</v>
          </cell>
          <cell r="FU906">
            <v>1</v>
          </cell>
          <cell r="FV906">
            <v>0</v>
          </cell>
          <cell r="FW906">
            <v>0</v>
          </cell>
          <cell r="FX906" t="e">
            <v>#REF!</v>
          </cell>
          <cell r="FZ906">
            <v>0</v>
          </cell>
          <cell r="GB906">
            <v>0</v>
          </cell>
          <cell r="GC906">
            <v>0</v>
          </cell>
          <cell r="GD906">
            <v>0</v>
          </cell>
          <cell r="GE906">
            <v>0</v>
          </cell>
          <cell r="GF906">
            <v>0</v>
          </cell>
          <cell r="GG906" t="e">
            <v>#REF!</v>
          </cell>
          <cell r="GH906" t="e">
            <v>#REF!</v>
          </cell>
          <cell r="GI906">
            <v>0</v>
          </cell>
          <cell r="GJ906">
            <v>0</v>
          </cell>
          <cell r="GK906">
            <v>0</v>
          </cell>
          <cell r="GL906">
            <v>0</v>
          </cell>
          <cell r="GM906" t="e">
            <v>#REF!</v>
          </cell>
          <cell r="GN906">
            <v>0</v>
          </cell>
          <cell r="GO906">
            <v>0</v>
          </cell>
          <cell r="GP906">
            <v>0</v>
          </cell>
        </row>
        <row r="907">
          <cell r="Y907" t="str">
            <v>耐震</v>
          </cell>
          <cell r="Z907" t="str">
            <v>一般</v>
          </cell>
          <cell r="AA907" t="str">
            <v>一般</v>
          </cell>
          <cell r="AK907" t="e">
            <v>#REF!</v>
          </cell>
          <cell r="BI907">
            <v>4</v>
          </cell>
          <cell r="BT907">
            <v>0</v>
          </cell>
          <cell r="DZ907">
            <v>0</v>
          </cell>
          <cell r="EA907">
            <v>0</v>
          </cell>
          <cell r="EB907">
            <v>0</v>
          </cell>
          <cell r="EC907">
            <v>0</v>
          </cell>
          <cell r="ED907">
            <v>0</v>
          </cell>
          <cell r="EF907">
            <v>0</v>
          </cell>
          <cell r="EG907">
            <v>0</v>
          </cell>
          <cell r="EH907">
            <v>0</v>
          </cell>
          <cell r="EI907">
            <v>0</v>
          </cell>
          <cell r="EJ907">
            <v>0</v>
          </cell>
          <cell r="EK907" t="e">
            <v>#REF!</v>
          </cell>
          <cell r="EL907" t="e">
            <v>#REF!</v>
          </cell>
          <cell r="EM907" t="e">
            <v>#REF!</v>
          </cell>
          <cell r="EO907">
            <v>0</v>
          </cell>
          <cell r="EP907">
            <v>0</v>
          </cell>
          <cell r="EQ907">
            <v>0</v>
          </cell>
          <cell r="FA907">
            <v>0</v>
          </cell>
          <cell r="FB907">
            <v>0</v>
          </cell>
          <cell r="FD907">
            <v>0</v>
          </cell>
          <cell r="FE907">
            <v>0</v>
          </cell>
          <cell r="FF907">
            <v>0</v>
          </cell>
          <cell r="FG907">
            <v>0</v>
          </cell>
          <cell r="FH907">
            <v>0</v>
          </cell>
          <cell r="FI907">
            <v>0</v>
          </cell>
          <cell r="FJ907">
            <v>0</v>
          </cell>
          <cell r="FK907">
            <v>0</v>
          </cell>
          <cell r="FL907">
            <v>0</v>
          </cell>
          <cell r="FO907">
            <v>0</v>
          </cell>
          <cell r="FQ907">
            <v>0</v>
          </cell>
          <cell r="FR907">
            <v>0</v>
          </cell>
          <cell r="FS907">
            <v>0</v>
          </cell>
          <cell r="FT907">
            <v>0</v>
          </cell>
          <cell r="FU907">
            <v>1</v>
          </cell>
          <cell r="FV907">
            <v>0</v>
          </cell>
          <cell r="FW907">
            <v>0</v>
          </cell>
          <cell r="FX907" t="e">
            <v>#REF!</v>
          </cell>
          <cell r="FZ907">
            <v>0</v>
          </cell>
          <cell r="GB907">
            <v>0</v>
          </cell>
          <cell r="GC907">
            <v>0</v>
          </cell>
          <cell r="GD907">
            <v>0</v>
          </cell>
          <cell r="GE907">
            <v>0</v>
          </cell>
          <cell r="GF907">
            <v>0</v>
          </cell>
          <cell r="GG907" t="e">
            <v>#REF!</v>
          </cell>
          <cell r="GH907" t="e">
            <v>#REF!</v>
          </cell>
          <cell r="GI907">
            <v>0</v>
          </cell>
          <cell r="GJ907">
            <v>0</v>
          </cell>
          <cell r="GK907">
            <v>0</v>
          </cell>
          <cell r="GL907">
            <v>0</v>
          </cell>
          <cell r="GM907" t="e">
            <v>#REF!</v>
          </cell>
          <cell r="GN907">
            <v>0</v>
          </cell>
          <cell r="GO907">
            <v>0</v>
          </cell>
          <cell r="GP907">
            <v>0</v>
          </cell>
        </row>
        <row r="908">
          <cell r="Y908" t="str">
            <v>沿環従来</v>
          </cell>
          <cell r="AK908" t="e">
            <v>#REF!</v>
          </cell>
          <cell r="BT908">
            <v>0</v>
          </cell>
          <cell r="DZ908">
            <v>0</v>
          </cell>
          <cell r="EA908">
            <v>0</v>
          </cell>
          <cell r="EB908">
            <v>0</v>
          </cell>
          <cell r="EC908">
            <v>0</v>
          </cell>
          <cell r="ED908">
            <v>0</v>
          </cell>
          <cell r="EF908">
            <v>0</v>
          </cell>
          <cell r="EG908">
            <v>0</v>
          </cell>
          <cell r="EH908">
            <v>0</v>
          </cell>
          <cell r="EI908">
            <v>0</v>
          </cell>
          <cell r="EJ908">
            <v>0</v>
          </cell>
          <cell r="EK908" t="e">
            <v>#REF!</v>
          </cell>
          <cell r="EL908" t="e">
            <v>#REF!</v>
          </cell>
          <cell r="EM908" t="e">
            <v>#REF!</v>
          </cell>
          <cell r="EO908">
            <v>0</v>
          </cell>
          <cell r="EP908">
            <v>0</v>
          </cell>
          <cell r="EQ908">
            <v>0</v>
          </cell>
          <cell r="FA908">
            <v>0</v>
          </cell>
          <cell r="FB908">
            <v>0</v>
          </cell>
          <cell r="FD908">
            <v>0</v>
          </cell>
          <cell r="FE908">
            <v>0</v>
          </cell>
          <cell r="FF908">
            <v>0</v>
          </cell>
          <cell r="FG908">
            <v>0</v>
          </cell>
          <cell r="FH908">
            <v>0</v>
          </cell>
          <cell r="FI908">
            <v>0</v>
          </cell>
          <cell r="FJ908">
            <v>0</v>
          </cell>
          <cell r="FK908">
            <v>0</v>
          </cell>
          <cell r="FL908">
            <v>0</v>
          </cell>
          <cell r="FO908">
            <v>0</v>
          </cell>
          <cell r="FQ908">
            <v>0</v>
          </cell>
          <cell r="FR908">
            <v>0</v>
          </cell>
          <cell r="FS908">
            <v>0</v>
          </cell>
          <cell r="FT908">
            <v>0</v>
          </cell>
          <cell r="FU908">
            <v>0</v>
          </cell>
          <cell r="FV908">
            <v>0</v>
          </cell>
          <cell r="FW908">
            <v>0</v>
          </cell>
          <cell r="FX908" t="e">
            <v>#REF!</v>
          </cell>
          <cell r="FZ908">
            <v>0</v>
          </cell>
          <cell r="GB908">
            <v>1</v>
          </cell>
          <cell r="GC908">
            <v>0</v>
          </cell>
          <cell r="GD908">
            <v>0</v>
          </cell>
          <cell r="GE908">
            <v>0</v>
          </cell>
          <cell r="GF908">
            <v>0</v>
          </cell>
          <cell r="GG908" t="e">
            <v>#REF!</v>
          </cell>
          <cell r="GH908" t="e">
            <v>#REF!</v>
          </cell>
          <cell r="GI908">
            <v>0</v>
          </cell>
          <cell r="GJ908">
            <v>0</v>
          </cell>
          <cell r="GK908">
            <v>0</v>
          </cell>
          <cell r="GL908">
            <v>0</v>
          </cell>
          <cell r="GM908" t="e">
            <v>#REF!</v>
          </cell>
          <cell r="GN908">
            <v>0</v>
          </cell>
          <cell r="GO908">
            <v>0</v>
          </cell>
          <cell r="GP908">
            <v>0</v>
          </cell>
        </row>
        <row r="909">
          <cell r="Y909" t="str">
            <v>B</v>
          </cell>
          <cell r="Z909" t="str">
            <v>高規格</v>
          </cell>
          <cell r="AA909" t="str">
            <v>高規格</v>
          </cell>
          <cell r="AK909" t="e">
            <v>#REF!</v>
          </cell>
          <cell r="BI909">
            <v>2</v>
          </cell>
          <cell r="BT909">
            <v>0</v>
          </cell>
          <cell r="DZ909">
            <v>1</v>
          </cell>
          <cell r="EA909">
            <v>1</v>
          </cell>
          <cell r="EB909">
            <v>0</v>
          </cell>
          <cell r="EC909">
            <v>0</v>
          </cell>
          <cell r="ED909">
            <v>1</v>
          </cell>
          <cell r="EF909">
            <v>0</v>
          </cell>
          <cell r="EG909">
            <v>1</v>
          </cell>
          <cell r="EH909">
            <v>0</v>
          </cell>
          <cell r="EI909">
            <v>0</v>
          </cell>
          <cell r="EJ909">
            <v>0</v>
          </cell>
          <cell r="EK909" t="e">
            <v>#REF!</v>
          </cell>
          <cell r="EL909" t="e">
            <v>#REF!</v>
          </cell>
          <cell r="EM909" t="e">
            <v>#REF!</v>
          </cell>
          <cell r="EO909">
            <v>0</v>
          </cell>
          <cell r="EP909">
            <v>1</v>
          </cell>
          <cell r="EQ909">
            <v>0</v>
          </cell>
          <cell r="FA909">
            <v>1</v>
          </cell>
          <cell r="FB909">
            <v>0</v>
          </cell>
          <cell r="FD909">
            <v>0</v>
          </cell>
          <cell r="FE909">
            <v>0</v>
          </cell>
          <cell r="FF909">
            <v>0</v>
          </cell>
          <cell r="FG909">
            <v>0</v>
          </cell>
          <cell r="FH909">
            <v>0</v>
          </cell>
          <cell r="FI909">
            <v>0</v>
          </cell>
          <cell r="FJ909">
            <v>0</v>
          </cell>
          <cell r="FK909">
            <v>0</v>
          </cell>
          <cell r="FL909">
            <v>0</v>
          </cell>
          <cell r="FO909">
            <v>0</v>
          </cell>
          <cell r="FQ909">
            <v>0</v>
          </cell>
          <cell r="FR909">
            <v>0</v>
          </cell>
          <cell r="FS909">
            <v>0</v>
          </cell>
          <cell r="FT909">
            <v>0</v>
          </cell>
          <cell r="FU909">
            <v>0</v>
          </cell>
          <cell r="FV909">
            <v>0</v>
          </cell>
          <cell r="FW909">
            <v>0</v>
          </cell>
          <cell r="FX909" t="e">
            <v>#REF!</v>
          </cell>
          <cell r="FZ909">
            <v>0</v>
          </cell>
          <cell r="GB909">
            <v>1</v>
          </cell>
          <cell r="GC909">
            <v>0</v>
          </cell>
          <cell r="GD909">
            <v>0</v>
          </cell>
          <cell r="GE909">
            <v>0</v>
          </cell>
          <cell r="GF909">
            <v>0</v>
          </cell>
          <cell r="GG909" t="e">
            <v>#REF!</v>
          </cell>
          <cell r="GH909" t="e">
            <v>#REF!</v>
          </cell>
          <cell r="GI909">
            <v>0</v>
          </cell>
          <cell r="GJ909">
            <v>0</v>
          </cell>
          <cell r="GK909">
            <v>0</v>
          </cell>
          <cell r="GL909">
            <v>0</v>
          </cell>
          <cell r="GM909" t="e">
            <v>#REF!</v>
          </cell>
          <cell r="GN909">
            <v>0</v>
          </cell>
          <cell r="GO909">
            <v>0</v>
          </cell>
          <cell r="GP909">
            <v>0</v>
          </cell>
        </row>
        <row r="910">
          <cell r="Y910" t="str">
            <v>B</v>
          </cell>
          <cell r="Z910" t="str">
            <v>高規格</v>
          </cell>
          <cell r="AA910" t="str">
            <v>高規格</v>
          </cell>
          <cell r="AK910" t="e">
            <v>#REF!</v>
          </cell>
          <cell r="BI910">
            <v>2</v>
          </cell>
          <cell r="BT910">
            <v>0</v>
          </cell>
          <cell r="DZ910">
            <v>1</v>
          </cell>
          <cell r="EA910">
            <v>1</v>
          </cell>
          <cell r="EB910">
            <v>0</v>
          </cell>
          <cell r="EC910">
            <v>0</v>
          </cell>
          <cell r="ED910">
            <v>1</v>
          </cell>
          <cell r="EF910">
            <v>0</v>
          </cell>
          <cell r="EG910">
            <v>1</v>
          </cell>
          <cell r="EH910">
            <v>0</v>
          </cell>
          <cell r="EI910">
            <v>0</v>
          </cell>
          <cell r="EJ910">
            <v>1</v>
          </cell>
          <cell r="EK910" t="e">
            <v>#REF!</v>
          </cell>
          <cell r="EL910" t="e">
            <v>#REF!</v>
          </cell>
          <cell r="EM910" t="e">
            <v>#REF!</v>
          </cell>
          <cell r="EO910">
            <v>0</v>
          </cell>
          <cell r="EP910">
            <v>1</v>
          </cell>
          <cell r="EQ910">
            <v>0</v>
          </cell>
          <cell r="FA910">
            <v>1</v>
          </cell>
          <cell r="FB910">
            <v>0</v>
          </cell>
          <cell r="FD910">
            <v>0</v>
          </cell>
          <cell r="FE910">
            <v>0</v>
          </cell>
          <cell r="FF910">
            <v>0</v>
          </cell>
          <cell r="FG910">
            <v>0</v>
          </cell>
          <cell r="FH910">
            <v>0</v>
          </cell>
          <cell r="FI910">
            <v>0</v>
          </cell>
          <cell r="FJ910">
            <v>0</v>
          </cell>
          <cell r="FK910">
            <v>0</v>
          </cell>
          <cell r="FL910">
            <v>0</v>
          </cell>
          <cell r="FO910">
            <v>0</v>
          </cell>
          <cell r="FQ910">
            <v>0</v>
          </cell>
          <cell r="FR910">
            <v>0</v>
          </cell>
          <cell r="FS910">
            <v>0</v>
          </cell>
          <cell r="FT910">
            <v>0</v>
          </cell>
          <cell r="FU910">
            <v>0</v>
          </cell>
          <cell r="FV910">
            <v>0</v>
          </cell>
          <cell r="FW910">
            <v>0</v>
          </cell>
          <cell r="FX910" t="e">
            <v>#REF!</v>
          </cell>
          <cell r="FZ910">
            <v>0</v>
          </cell>
          <cell r="GB910">
            <v>0</v>
          </cell>
          <cell r="GC910">
            <v>0</v>
          </cell>
          <cell r="GD910">
            <v>0</v>
          </cell>
          <cell r="GE910">
            <v>0</v>
          </cell>
          <cell r="GF910">
            <v>0</v>
          </cell>
          <cell r="GG910" t="e">
            <v>#REF!</v>
          </cell>
          <cell r="GH910" t="e">
            <v>#REF!</v>
          </cell>
          <cell r="GI910">
            <v>0</v>
          </cell>
          <cell r="GJ910">
            <v>0</v>
          </cell>
          <cell r="GK910">
            <v>0</v>
          </cell>
          <cell r="GL910">
            <v>0</v>
          </cell>
          <cell r="GM910" t="e">
            <v>#REF!</v>
          </cell>
          <cell r="GN910">
            <v>0</v>
          </cell>
          <cell r="GO910">
            <v>0</v>
          </cell>
          <cell r="GP910">
            <v>0</v>
          </cell>
        </row>
        <row r="911">
          <cell r="Y911" t="str">
            <v>B</v>
          </cell>
          <cell r="Z911" t="str">
            <v>高規格</v>
          </cell>
          <cell r="AA911" t="str">
            <v>高規格</v>
          </cell>
          <cell r="AK911" t="e">
            <v>#REF!</v>
          </cell>
          <cell r="BI911">
            <v>2</v>
          </cell>
          <cell r="BT911">
            <v>0</v>
          </cell>
          <cell r="DZ911">
            <v>1</v>
          </cell>
          <cell r="EA911">
            <v>0</v>
          </cell>
          <cell r="EB911">
            <v>1</v>
          </cell>
          <cell r="EC911">
            <v>0</v>
          </cell>
          <cell r="ED911">
            <v>1</v>
          </cell>
          <cell r="EF911">
            <v>0</v>
          </cell>
          <cell r="EG911">
            <v>1</v>
          </cell>
          <cell r="EH911">
            <v>0</v>
          </cell>
          <cell r="EI911">
            <v>0</v>
          </cell>
          <cell r="EJ911">
            <v>0</v>
          </cell>
          <cell r="EK911" t="e">
            <v>#REF!</v>
          </cell>
          <cell r="EL911" t="e">
            <v>#REF!</v>
          </cell>
          <cell r="EM911" t="e">
            <v>#REF!</v>
          </cell>
          <cell r="EO911">
            <v>0</v>
          </cell>
          <cell r="EP911">
            <v>1</v>
          </cell>
          <cell r="EQ911">
            <v>0</v>
          </cell>
          <cell r="FA911">
            <v>1</v>
          </cell>
          <cell r="FB911">
            <v>0</v>
          </cell>
          <cell r="FD911">
            <v>0</v>
          </cell>
          <cell r="FE911">
            <v>0</v>
          </cell>
          <cell r="FF911">
            <v>0</v>
          </cell>
          <cell r="FG911">
            <v>0</v>
          </cell>
          <cell r="FH911">
            <v>0</v>
          </cell>
          <cell r="FI911">
            <v>0</v>
          </cell>
          <cell r="FJ911">
            <v>0</v>
          </cell>
          <cell r="FK911">
            <v>0</v>
          </cell>
          <cell r="FL911">
            <v>0</v>
          </cell>
          <cell r="FO911">
            <v>0</v>
          </cell>
          <cell r="FQ911">
            <v>0</v>
          </cell>
          <cell r="FR911">
            <v>0</v>
          </cell>
          <cell r="FS911">
            <v>0</v>
          </cell>
          <cell r="FT911">
            <v>0</v>
          </cell>
          <cell r="FU911">
            <v>0</v>
          </cell>
          <cell r="FV911">
            <v>0</v>
          </cell>
          <cell r="FW911">
            <v>0</v>
          </cell>
          <cell r="FX911" t="e">
            <v>#REF!</v>
          </cell>
          <cell r="FZ911">
            <v>0</v>
          </cell>
          <cell r="GB911">
            <v>0</v>
          </cell>
          <cell r="GC911">
            <v>0</v>
          </cell>
          <cell r="GD911">
            <v>0</v>
          </cell>
          <cell r="GE911">
            <v>0</v>
          </cell>
          <cell r="GF911">
            <v>0</v>
          </cell>
          <cell r="GG911" t="e">
            <v>#REF!</v>
          </cell>
          <cell r="GH911" t="e">
            <v>#REF!</v>
          </cell>
          <cell r="GI911">
            <v>0</v>
          </cell>
          <cell r="GJ911">
            <v>0</v>
          </cell>
          <cell r="GK911">
            <v>0</v>
          </cell>
          <cell r="GL911">
            <v>0</v>
          </cell>
          <cell r="GM911" t="e">
            <v>#REF!</v>
          </cell>
          <cell r="GN911">
            <v>0</v>
          </cell>
          <cell r="GO911">
            <v>0</v>
          </cell>
          <cell r="GP911">
            <v>0</v>
          </cell>
        </row>
        <row r="912">
          <cell r="Y912" t="str">
            <v>B</v>
          </cell>
          <cell r="Z912" t="str">
            <v>高規格</v>
          </cell>
          <cell r="AA912" t="str">
            <v>一般</v>
          </cell>
          <cell r="AK912" t="e">
            <v>#REF!</v>
          </cell>
          <cell r="BI912">
            <v>2</v>
          </cell>
          <cell r="BT912">
            <v>0.18</v>
          </cell>
          <cell r="DZ912">
            <v>1</v>
          </cell>
          <cell r="EA912">
            <v>1</v>
          </cell>
          <cell r="EB912">
            <v>1</v>
          </cell>
          <cell r="EC912">
            <v>0</v>
          </cell>
          <cell r="ED912">
            <v>0</v>
          </cell>
          <cell r="EF912">
            <v>0</v>
          </cell>
          <cell r="EG912">
            <v>1</v>
          </cell>
          <cell r="EH912">
            <v>1</v>
          </cell>
          <cell r="EI912">
            <v>1</v>
          </cell>
          <cell r="EJ912">
            <v>1</v>
          </cell>
          <cell r="EK912" t="e">
            <v>#REF!</v>
          </cell>
          <cell r="EL912" t="e">
            <v>#REF!</v>
          </cell>
          <cell r="EM912" t="e">
            <v>#REF!</v>
          </cell>
          <cell r="EO912">
            <v>1</v>
          </cell>
          <cell r="EP912">
            <v>0</v>
          </cell>
          <cell r="EQ912">
            <v>0</v>
          </cell>
          <cell r="FA912">
            <v>1</v>
          </cell>
          <cell r="FB912">
            <v>0</v>
          </cell>
          <cell r="FD912">
            <v>0</v>
          </cell>
          <cell r="FE912">
            <v>0</v>
          </cell>
          <cell r="FF912">
            <v>0</v>
          </cell>
          <cell r="FG912">
            <v>0</v>
          </cell>
          <cell r="FH912">
            <v>0</v>
          </cell>
          <cell r="FI912">
            <v>0</v>
          </cell>
          <cell r="FJ912">
            <v>0</v>
          </cell>
          <cell r="FK912">
            <v>0</v>
          </cell>
          <cell r="FL912">
            <v>0</v>
          </cell>
          <cell r="FO912">
            <v>0</v>
          </cell>
          <cell r="FQ912">
            <v>0</v>
          </cell>
          <cell r="FR912">
            <v>0</v>
          </cell>
          <cell r="FS912">
            <v>0</v>
          </cell>
          <cell r="FT912">
            <v>0</v>
          </cell>
          <cell r="FU912">
            <v>0</v>
          </cell>
          <cell r="FV912">
            <v>0</v>
          </cell>
          <cell r="FW912">
            <v>0</v>
          </cell>
          <cell r="FX912" t="e">
            <v>#REF!</v>
          </cell>
          <cell r="FZ912">
            <v>0</v>
          </cell>
          <cell r="GB912">
            <v>1</v>
          </cell>
          <cell r="GC912">
            <v>0</v>
          </cell>
          <cell r="GD912">
            <v>0</v>
          </cell>
          <cell r="GE912">
            <v>0</v>
          </cell>
          <cell r="GF912">
            <v>1</v>
          </cell>
          <cell r="GG912" t="e">
            <v>#REF!</v>
          </cell>
          <cell r="GH912" t="e">
            <v>#REF!</v>
          </cell>
          <cell r="GI912">
            <v>0</v>
          </cell>
          <cell r="GJ912">
            <v>0</v>
          </cell>
          <cell r="GK912">
            <v>0</v>
          </cell>
          <cell r="GL912">
            <v>0</v>
          </cell>
          <cell r="GM912" t="e">
            <v>#REF!</v>
          </cell>
          <cell r="GN912">
            <v>0</v>
          </cell>
          <cell r="GO912">
            <v>0</v>
          </cell>
          <cell r="GP912">
            <v>0</v>
          </cell>
        </row>
        <row r="913">
          <cell r="Y913" t="str">
            <v>A'</v>
          </cell>
          <cell r="Z913" t="str">
            <v>高規格</v>
          </cell>
          <cell r="AA913" t="str">
            <v>一般</v>
          </cell>
          <cell r="AK913" t="e">
            <v>#REF!</v>
          </cell>
          <cell r="BI913">
            <v>2</v>
          </cell>
          <cell r="BT913">
            <v>0.23</v>
          </cell>
          <cell r="DZ913">
            <v>1</v>
          </cell>
          <cell r="EA913">
            <v>1</v>
          </cell>
          <cell r="EB913">
            <v>1</v>
          </cell>
          <cell r="EC913">
            <v>0</v>
          </cell>
          <cell r="ED913">
            <v>0</v>
          </cell>
          <cell r="EF913">
            <v>0</v>
          </cell>
          <cell r="EG913">
            <v>1</v>
          </cell>
          <cell r="EH913">
            <v>0</v>
          </cell>
          <cell r="EI913">
            <v>0</v>
          </cell>
          <cell r="EJ913">
            <v>0</v>
          </cell>
          <cell r="EK913" t="e">
            <v>#REF!</v>
          </cell>
          <cell r="EL913" t="e">
            <v>#REF!</v>
          </cell>
          <cell r="EM913" t="e">
            <v>#REF!</v>
          </cell>
          <cell r="EO913">
            <v>0</v>
          </cell>
          <cell r="EP913">
            <v>1</v>
          </cell>
          <cell r="EQ913">
            <v>0</v>
          </cell>
          <cell r="FA913">
            <v>1</v>
          </cell>
          <cell r="FB913">
            <v>0</v>
          </cell>
          <cell r="FD913">
            <v>0</v>
          </cell>
          <cell r="FE913">
            <v>0</v>
          </cell>
          <cell r="FF913">
            <v>0</v>
          </cell>
          <cell r="FG913">
            <v>0</v>
          </cell>
          <cell r="FH913">
            <v>0</v>
          </cell>
          <cell r="FI913">
            <v>0</v>
          </cell>
          <cell r="FJ913">
            <v>0</v>
          </cell>
          <cell r="FK913">
            <v>0</v>
          </cell>
          <cell r="FL913">
            <v>0</v>
          </cell>
          <cell r="FO913">
            <v>0</v>
          </cell>
          <cell r="FQ913">
            <v>0</v>
          </cell>
          <cell r="FR913">
            <v>0</v>
          </cell>
          <cell r="FS913">
            <v>0</v>
          </cell>
          <cell r="FT913">
            <v>0</v>
          </cell>
          <cell r="FU913">
            <v>0</v>
          </cell>
          <cell r="FV913">
            <v>0</v>
          </cell>
          <cell r="FW913">
            <v>0</v>
          </cell>
          <cell r="FX913" t="e">
            <v>#REF!</v>
          </cell>
          <cell r="FZ913">
            <v>0</v>
          </cell>
          <cell r="GB913">
            <v>1</v>
          </cell>
          <cell r="GC913">
            <v>0</v>
          </cell>
          <cell r="GD913">
            <v>0</v>
          </cell>
          <cell r="GE913">
            <v>0</v>
          </cell>
          <cell r="GF913">
            <v>1</v>
          </cell>
          <cell r="GG913" t="e">
            <v>#REF!</v>
          </cell>
          <cell r="GH913" t="e">
            <v>#REF!</v>
          </cell>
          <cell r="GI913">
            <v>0</v>
          </cell>
          <cell r="GJ913">
            <v>0</v>
          </cell>
          <cell r="GK913">
            <v>0</v>
          </cell>
          <cell r="GL913">
            <v>0</v>
          </cell>
          <cell r="GM913" t="e">
            <v>#REF!</v>
          </cell>
          <cell r="GN913">
            <v>0</v>
          </cell>
          <cell r="GO913">
            <v>0</v>
          </cell>
          <cell r="GP913">
            <v>0</v>
          </cell>
        </row>
        <row r="914">
          <cell r="Y914" t="str">
            <v>B</v>
          </cell>
          <cell r="Z914" t="str">
            <v>高規格</v>
          </cell>
          <cell r="AA914" t="str">
            <v>一般</v>
          </cell>
          <cell r="AK914" t="e">
            <v>#REF!</v>
          </cell>
          <cell r="BI914">
            <v>2</v>
          </cell>
          <cell r="BT914">
            <v>0.37</v>
          </cell>
          <cell r="DZ914">
            <v>0</v>
          </cell>
          <cell r="EA914">
            <v>0</v>
          </cell>
          <cell r="EB914">
            <v>0</v>
          </cell>
          <cell r="EC914">
            <v>0</v>
          </cell>
          <cell r="ED914">
            <v>0</v>
          </cell>
          <cell r="EF914">
            <v>0</v>
          </cell>
          <cell r="EG914">
            <v>0</v>
          </cell>
          <cell r="EH914">
            <v>0</v>
          </cell>
          <cell r="EI914">
            <v>0</v>
          </cell>
          <cell r="EJ914">
            <v>0</v>
          </cell>
          <cell r="EK914" t="e">
            <v>#REF!</v>
          </cell>
          <cell r="EL914" t="e">
            <v>#REF!</v>
          </cell>
          <cell r="EM914" t="e">
            <v>#REF!</v>
          </cell>
          <cell r="EO914">
            <v>0</v>
          </cell>
          <cell r="EP914">
            <v>1</v>
          </cell>
          <cell r="EQ914">
            <v>0</v>
          </cell>
          <cell r="FA914">
            <v>0</v>
          </cell>
          <cell r="FB914">
            <v>0</v>
          </cell>
          <cell r="FD914">
            <v>0</v>
          </cell>
          <cell r="FE914">
            <v>0</v>
          </cell>
          <cell r="FF914">
            <v>0</v>
          </cell>
          <cell r="FG914">
            <v>0</v>
          </cell>
          <cell r="FH914">
            <v>0</v>
          </cell>
          <cell r="FI914">
            <v>0</v>
          </cell>
          <cell r="FJ914">
            <v>0</v>
          </cell>
          <cell r="FK914">
            <v>0</v>
          </cell>
          <cell r="FL914">
            <v>0</v>
          </cell>
          <cell r="FO914">
            <v>1</v>
          </cell>
          <cell r="FQ914">
            <v>0</v>
          </cell>
          <cell r="FR914">
            <v>0</v>
          </cell>
          <cell r="FS914">
            <v>0</v>
          </cell>
          <cell r="FT914">
            <v>0</v>
          </cell>
          <cell r="FU914">
            <v>0</v>
          </cell>
          <cell r="FV914">
            <v>0</v>
          </cell>
          <cell r="FW914">
            <v>0</v>
          </cell>
          <cell r="FX914" t="e">
            <v>#REF!</v>
          </cell>
          <cell r="FZ914">
            <v>0</v>
          </cell>
          <cell r="GB914">
            <v>1</v>
          </cell>
          <cell r="GC914">
            <v>0</v>
          </cell>
          <cell r="GD914">
            <v>0</v>
          </cell>
          <cell r="GE914">
            <v>0</v>
          </cell>
          <cell r="GF914">
            <v>1</v>
          </cell>
          <cell r="GG914" t="e">
            <v>#REF!</v>
          </cell>
          <cell r="GH914" t="e">
            <v>#REF!</v>
          </cell>
          <cell r="GI914">
            <v>0</v>
          </cell>
          <cell r="GJ914">
            <v>0</v>
          </cell>
          <cell r="GK914">
            <v>0</v>
          </cell>
          <cell r="GL914">
            <v>0</v>
          </cell>
          <cell r="GM914" t="e">
            <v>#REF!</v>
          </cell>
          <cell r="GN914">
            <v>0</v>
          </cell>
          <cell r="GO914">
            <v>0</v>
          </cell>
          <cell r="GP914">
            <v>0</v>
          </cell>
        </row>
        <row r="915">
          <cell r="Y915" t="str">
            <v>地二</v>
          </cell>
          <cell r="Z915" t="str">
            <v>地高</v>
          </cell>
          <cell r="AA915" t="str">
            <v>地高</v>
          </cell>
          <cell r="AK915" t="e">
            <v>#REF!</v>
          </cell>
          <cell r="BI915">
            <v>2</v>
          </cell>
          <cell r="BT915">
            <v>0</v>
          </cell>
          <cell r="DZ915">
            <v>1</v>
          </cell>
          <cell r="EA915">
            <v>0</v>
          </cell>
          <cell r="EB915">
            <v>1</v>
          </cell>
          <cell r="EC915">
            <v>0</v>
          </cell>
          <cell r="ED915">
            <v>0</v>
          </cell>
          <cell r="EF915">
            <v>0</v>
          </cell>
          <cell r="EG915">
            <v>1</v>
          </cell>
          <cell r="EH915">
            <v>0</v>
          </cell>
          <cell r="EI915">
            <v>1</v>
          </cell>
          <cell r="EJ915">
            <v>1</v>
          </cell>
          <cell r="EK915" t="e">
            <v>#REF!</v>
          </cell>
          <cell r="EL915" t="e">
            <v>#REF!</v>
          </cell>
          <cell r="EM915" t="e">
            <v>#REF!</v>
          </cell>
          <cell r="EO915">
            <v>0</v>
          </cell>
          <cell r="EP915">
            <v>0</v>
          </cell>
          <cell r="EQ915">
            <v>0</v>
          </cell>
          <cell r="FA915">
            <v>1</v>
          </cell>
          <cell r="FB915">
            <v>0</v>
          </cell>
          <cell r="FD915">
            <v>0</v>
          </cell>
          <cell r="FE915">
            <v>0</v>
          </cell>
          <cell r="FF915">
            <v>0</v>
          </cell>
          <cell r="FG915">
            <v>0</v>
          </cell>
          <cell r="FH915">
            <v>2</v>
          </cell>
          <cell r="FI915">
            <v>0</v>
          </cell>
          <cell r="FJ915">
            <v>0</v>
          </cell>
          <cell r="FK915">
            <v>0</v>
          </cell>
          <cell r="FL915">
            <v>0</v>
          </cell>
          <cell r="FO915">
            <v>0</v>
          </cell>
          <cell r="FQ915">
            <v>0</v>
          </cell>
          <cell r="FR915">
            <v>0</v>
          </cell>
          <cell r="FS915">
            <v>0</v>
          </cell>
          <cell r="FT915">
            <v>0</v>
          </cell>
          <cell r="FU915">
            <v>0</v>
          </cell>
          <cell r="FV915">
            <v>0</v>
          </cell>
          <cell r="FW915">
            <v>0</v>
          </cell>
          <cell r="FX915" t="e">
            <v>#REF!</v>
          </cell>
          <cell r="FZ915">
            <v>0</v>
          </cell>
          <cell r="GB915">
            <v>1</v>
          </cell>
          <cell r="GC915">
            <v>0</v>
          </cell>
          <cell r="GD915">
            <v>0</v>
          </cell>
          <cell r="GE915">
            <v>0</v>
          </cell>
          <cell r="GF915">
            <v>0</v>
          </cell>
          <cell r="GG915" t="e">
            <v>#REF!</v>
          </cell>
          <cell r="GH915" t="e">
            <v>#REF!</v>
          </cell>
          <cell r="GI915">
            <v>0</v>
          </cell>
          <cell r="GJ915">
            <v>0</v>
          </cell>
          <cell r="GK915">
            <v>0</v>
          </cell>
          <cell r="GL915">
            <v>0</v>
          </cell>
          <cell r="GM915" t="e">
            <v>#REF!</v>
          </cell>
          <cell r="GN915">
            <v>0</v>
          </cell>
          <cell r="GO915">
            <v>0</v>
          </cell>
          <cell r="GP915">
            <v>0</v>
          </cell>
        </row>
        <row r="916">
          <cell r="Y916" t="str">
            <v>地二</v>
          </cell>
          <cell r="Z916" t="str">
            <v>地高</v>
          </cell>
          <cell r="AA916" t="str">
            <v>地高</v>
          </cell>
          <cell r="AK916" t="e">
            <v>#REF!</v>
          </cell>
          <cell r="BI916">
            <v>2</v>
          </cell>
          <cell r="BT916">
            <v>0</v>
          </cell>
          <cell r="DZ916">
            <v>1</v>
          </cell>
          <cell r="EA916">
            <v>0</v>
          </cell>
          <cell r="EB916">
            <v>1</v>
          </cell>
          <cell r="EC916">
            <v>0</v>
          </cell>
          <cell r="ED916">
            <v>0</v>
          </cell>
          <cell r="EF916">
            <v>0</v>
          </cell>
          <cell r="EG916">
            <v>1</v>
          </cell>
          <cell r="EH916">
            <v>0</v>
          </cell>
          <cell r="EI916">
            <v>1</v>
          </cell>
          <cell r="EJ916">
            <v>0</v>
          </cell>
          <cell r="EK916" t="e">
            <v>#REF!</v>
          </cell>
          <cell r="EL916" t="e">
            <v>#REF!</v>
          </cell>
          <cell r="EM916" t="e">
            <v>#REF!</v>
          </cell>
          <cell r="EO916">
            <v>0</v>
          </cell>
          <cell r="EP916">
            <v>0</v>
          </cell>
          <cell r="EQ916">
            <v>0</v>
          </cell>
          <cell r="FA916">
            <v>1</v>
          </cell>
          <cell r="FB916">
            <v>0</v>
          </cell>
          <cell r="FD916">
            <v>0</v>
          </cell>
          <cell r="FE916">
            <v>0</v>
          </cell>
          <cell r="FF916">
            <v>0</v>
          </cell>
          <cell r="FG916">
            <v>0</v>
          </cell>
          <cell r="FH916">
            <v>2</v>
          </cell>
          <cell r="FI916">
            <v>0</v>
          </cell>
          <cell r="FJ916">
            <v>0</v>
          </cell>
          <cell r="FK916">
            <v>0</v>
          </cell>
          <cell r="FL916">
            <v>0</v>
          </cell>
          <cell r="FO916">
            <v>0</v>
          </cell>
          <cell r="FQ916">
            <v>0</v>
          </cell>
          <cell r="FR916">
            <v>0</v>
          </cell>
          <cell r="FS916">
            <v>0</v>
          </cell>
          <cell r="FT916">
            <v>0</v>
          </cell>
          <cell r="FU916">
            <v>0</v>
          </cell>
          <cell r="FV916">
            <v>0</v>
          </cell>
          <cell r="FW916">
            <v>0</v>
          </cell>
          <cell r="FX916" t="e">
            <v>#REF!</v>
          </cell>
          <cell r="FZ916">
            <v>0</v>
          </cell>
          <cell r="GB916">
            <v>1</v>
          </cell>
          <cell r="GC916">
            <v>0</v>
          </cell>
          <cell r="GD916">
            <v>0</v>
          </cell>
          <cell r="GE916">
            <v>0</v>
          </cell>
          <cell r="GF916">
            <v>0</v>
          </cell>
          <cell r="GG916" t="e">
            <v>#REF!</v>
          </cell>
          <cell r="GH916" t="e">
            <v>#REF!</v>
          </cell>
          <cell r="GI916">
            <v>0</v>
          </cell>
          <cell r="GJ916">
            <v>0</v>
          </cell>
          <cell r="GK916">
            <v>0</v>
          </cell>
          <cell r="GL916">
            <v>1</v>
          </cell>
          <cell r="GM916" t="e">
            <v>#REF!</v>
          </cell>
          <cell r="GN916">
            <v>0</v>
          </cell>
          <cell r="GO916">
            <v>0</v>
          </cell>
          <cell r="GP916">
            <v>0</v>
          </cell>
        </row>
        <row r="917">
          <cell r="Y917" t="str">
            <v>地二</v>
          </cell>
          <cell r="Z917" t="str">
            <v>地高</v>
          </cell>
          <cell r="AA917" t="str">
            <v>地高</v>
          </cell>
          <cell r="AK917" t="e">
            <v>#REF!</v>
          </cell>
          <cell r="BI917">
            <v>2</v>
          </cell>
          <cell r="BT917">
            <v>0</v>
          </cell>
          <cell r="DZ917">
            <v>1</v>
          </cell>
          <cell r="EA917">
            <v>0</v>
          </cell>
          <cell r="EB917">
            <v>1</v>
          </cell>
          <cell r="EC917">
            <v>0</v>
          </cell>
          <cell r="ED917">
            <v>0</v>
          </cell>
          <cell r="EF917">
            <v>0</v>
          </cell>
          <cell r="EG917">
            <v>1</v>
          </cell>
          <cell r="EH917">
            <v>0</v>
          </cell>
          <cell r="EI917">
            <v>1</v>
          </cell>
          <cell r="EJ917">
            <v>0</v>
          </cell>
          <cell r="EK917" t="e">
            <v>#REF!</v>
          </cell>
          <cell r="EL917" t="e">
            <v>#REF!</v>
          </cell>
          <cell r="EM917" t="e">
            <v>#REF!</v>
          </cell>
          <cell r="EO917">
            <v>0</v>
          </cell>
          <cell r="EP917">
            <v>0</v>
          </cell>
          <cell r="EQ917">
            <v>0</v>
          </cell>
          <cell r="FA917">
            <v>1</v>
          </cell>
          <cell r="FB917">
            <v>0</v>
          </cell>
          <cell r="FD917">
            <v>0</v>
          </cell>
          <cell r="FE917">
            <v>0</v>
          </cell>
          <cell r="FF917">
            <v>1</v>
          </cell>
          <cell r="FG917">
            <v>0</v>
          </cell>
          <cell r="FH917">
            <v>2</v>
          </cell>
          <cell r="FI917">
            <v>0</v>
          </cell>
          <cell r="FJ917">
            <v>0</v>
          </cell>
          <cell r="FK917">
            <v>0</v>
          </cell>
          <cell r="FL917">
            <v>0</v>
          </cell>
          <cell r="FO917">
            <v>0</v>
          </cell>
          <cell r="FQ917">
            <v>0</v>
          </cell>
          <cell r="FR917">
            <v>0</v>
          </cell>
          <cell r="FS917">
            <v>0</v>
          </cell>
          <cell r="FT917">
            <v>0</v>
          </cell>
          <cell r="FU917">
            <v>0</v>
          </cell>
          <cell r="FV917">
            <v>0</v>
          </cell>
          <cell r="FW917">
            <v>0</v>
          </cell>
          <cell r="FX917" t="e">
            <v>#REF!</v>
          </cell>
          <cell r="FZ917">
            <v>0</v>
          </cell>
          <cell r="GB917">
            <v>1</v>
          </cell>
          <cell r="GC917">
            <v>0</v>
          </cell>
          <cell r="GD917">
            <v>0</v>
          </cell>
          <cell r="GE917">
            <v>0</v>
          </cell>
          <cell r="GF917">
            <v>0</v>
          </cell>
          <cell r="GG917" t="e">
            <v>#REF!</v>
          </cell>
          <cell r="GH917" t="e">
            <v>#REF!</v>
          </cell>
          <cell r="GI917">
            <v>0</v>
          </cell>
          <cell r="GJ917">
            <v>0</v>
          </cell>
          <cell r="GK917">
            <v>0</v>
          </cell>
          <cell r="GL917">
            <v>1</v>
          </cell>
          <cell r="GM917" t="e">
            <v>#REF!</v>
          </cell>
          <cell r="GN917">
            <v>0</v>
          </cell>
          <cell r="GO917">
            <v>0</v>
          </cell>
          <cell r="GP917">
            <v>0</v>
          </cell>
        </row>
        <row r="918">
          <cell r="Y918" t="str">
            <v>地二</v>
          </cell>
          <cell r="Z918" t="str">
            <v>地高</v>
          </cell>
          <cell r="AA918" t="str">
            <v>地高</v>
          </cell>
          <cell r="AK918" t="e">
            <v>#REF!</v>
          </cell>
          <cell r="BI918">
            <v>2</v>
          </cell>
          <cell r="BT918">
            <v>0</v>
          </cell>
          <cell r="DZ918">
            <v>1</v>
          </cell>
          <cell r="EA918">
            <v>0</v>
          </cell>
          <cell r="EB918">
            <v>1</v>
          </cell>
          <cell r="EC918">
            <v>0</v>
          </cell>
          <cell r="ED918">
            <v>0</v>
          </cell>
          <cell r="EF918">
            <v>0</v>
          </cell>
          <cell r="EG918">
            <v>1</v>
          </cell>
          <cell r="EH918">
            <v>0</v>
          </cell>
          <cell r="EI918">
            <v>1</v>
          </cell>
          <cell r="EJ918">
            <v>0</v>
          </cell>
          <cell r="EK918" t="e">
            <v>#REF!</v>
          </cell>
          <cell r="EL918" t="e">
            <v>#REF!</v>
          </cell>
          <cell r="EM918" t="e">
            <v>#REF!</v>
          </cell>
          <cell r="EO918">
            <v>0</v>
          </cell>
          <cell r="EP918">
            <v>0</v>
          </cell>
          <cell r="EQ918">
            <v>0</v>
          </cell>
          <cell r="FA918">
            <v>1</v>
          </cell>
          <cell r="FB918">
            <v>0</v>
          </cell>
          <cell r="FD918">
            <v>0</v>
          </cell>
          <cell r="FE918">
            <v>0</v>
          </cell>
          <cell r="FF918">
            <v>1</v>
          </cell>
          <cell r="FG918">
            <v>0</v>
          </cell>
          <cell r="FH918">
            <v>2</v>
          </cell>
          <cell r="FI918">
            <v>0</v>
          </cell>
          <cell r="FJ918">
            <v>0</v>
          </cell>
          <cell r="FK918">
            <v>0</v>
          </cell>
          <cell r="FL918">
            <v>0</v>
          </cell>
          <cell r="FO918">
            <v>0</v>
          </cell>
          <cell r="FQ918">
            <v>0</v>
          </cell>
          <cell r="FR918">
            <v>0</v>
          </cell>
          <cell r="FS918">
            <v>0</v>
          </cell>
          <cell r="FT918">
            <v>0</v>
          </cell>
          <cell r="FU918">
            <v>0</v>
          </cell>
          <cell r="FV918">
            <v>0</v>
          </cell>
          <cell r="FW918">
            <v>0</v>
          </cell>
          <cell r="FX918" t="e">
            <v>#REF!</v>
          </cell>
          <cell r="FZ918">
            <v>0</v>
          </cell>
          <cell r="GB918">
            <v>1</v>
          </cell>
          <cell r="GC918">
            <v>0</v>
          </cell>
          <cell r="GD918">
            <v>0</v>
          </cell>
          <cell r="GE918">
            <v>0</v>
          </cell>
          <cell r="GF918">
            <v>0</v>
          </cell>
          <cell r="GG918" t="e">
            <v>#REF!</v>
          </cell>
          <cell r="GH918" t="e">
            <v>#REF!</v>
          </cell>
          <cell r="GI918">
            <v>0</v>
          </cell>
          <cell r="GJ918">
            <v>0</v>
          </cell>
          <cell r="GK918">
            <v>0</v>
          </cell>
          <cell r="GL918">
            <v>1</v>
          </cell>
          <cell r="GM918" t="e">
            <v>#REF!</v>
          </cell>
          <cell r="GN918">
            <v>0</v>
          </cell>
          <cell r="GO918">
            <v>0</v>
          </cell>
          <cell r="GP918">
            <v>0</v>
          </cell>
        </row>
        <row r="919">
          <cell r="Y919" t="str">
            <v>地二</v>
          </cell>
          <cell r="Z919" t="str">
            <v>地高</v>
          </cell>
          <cell r="AA919" t="str">
            <v>地高</v>
          </cell>
          <cell r="AK919" t="e">
            <v>#REF!</v>
          </cell>
          <cell r="BI919">
            <v>2</v>
          </cell>
          <cell r="BT919">
            <v>0</v>
          </cell>
          <cell r="DZ919">
            <v>0</v>
          </cell>
          <cell r="EA919">
            <v>0</v>
          </cell>
          <cell r="EB919">
            <v>0</v>
          </cell>
          <cell r="EC919">
            <v>0</v>
          </cell>
          <cell r="ED919">
            <v>0</v>
          </cell>
          <cell r="EF919">
            <v>0</v>
          </cell>
          <cell r="EG919">
            <v>0</v>
          </cell>
          <cell r="EH919">
            <v>0</v>
          </cell>
          <cell r="EI919">
            <v>0</v>
          </cell>
          <cell r="EJ919">
            <v>0</v>
          </cell>
          <cell r="EK919" t="e">
            <v>#REF!</v>
          </cell>
          <cell r="EL919" t="e">
            <v>#REF!</v>
          </cell>
          <cell r="EM919" t="e">
            <v>#REF!</v>
          </cell>
          <cell r="EO919">
            <v>0</v>
          </cell>
          <cell r="EP919">
            <v>1</v>
          </cell>
          <cell r="EQ919">
            <v>0</v>
          </cell>
          <cell r="FA919">
            <v>0</v>
          </cell>
          <cell r="FB919">
            <v>0</v>
          </cell>
          <cell r="FD919">
            <v>0</v>
          </cell>
          <cell r="FE919">
            <v>1</v>
          </cell>
          <cell r="FF919">
            <v>1</v>
          </cell>
          <cell r="FG919">
            <v>0</v>
          </cell>
          <cell r="FH919">
            <v>2</v>
          </cell>
          <cell r="FI919">
            <v>0</v>
          </cell>
          <cell r="FJ919">
            <v>0</v>
          </cell>
          <cell r="FK919">
            <v>0</v>
          </cell>
          <cell r="FL919">
            <v>0</v>
          </cell>
          <cell r="FO919">
            <v>0</v>
          </cell>
          <cell r="FQ919">
            <v>0</v>
          </cell>
          <cell r="FR919">
            <v>0</v>
          </cell>
          <cell r="FS919">
            <v>0</v>
          </cell>
          <cell r="FT919">
            <v>0</v>
          </cell>
          <cell r="FU919">
            <v>0</v>
          </cell>
          <cell r="FV919">
            <v>0</v>
          </cell>
          <cell r="FW919">
            <v>0</v>
          </cell>
          <cell r="FX919" t="e">
            <v>#REF!</v>
          </cell>
          <cell r="FZ919">
            <v>0</v>
          </cell>
          <cell r="GB919">
            <v>0</v>
          </cell>
          <cell r="GC919">
            <v>0</v>
          </cell>
          <cell r="GD919">
            <v>0</v>
          </cell>
          <cell r="GE919">
            <v>0</v>
          </cell>
          <cell r="GF919">
            <v>0</v>
          </cell>
          <cell r="GG919" t="e">
            <v>#REF!</v>
          </cell>
          <cell r="GH919" t="e">
            <v>#REF!</v>
          </cell>
          <cell r="GI919">
            <v>0</v>
          </cell>
          <cell r="GJ919">
            <v>0</v>
          </cell>
          <cell r="GK919">
            <v>0</v>
          </cell>
          <cell r="GL919">
            <v>1</v>
          </cell>
          <cell r="GM919" t="e">
            <v>#REF!</v>
          </cell>
          <cell r="GN919">
            <v>0</v>
          </cell>
          <cell r="GO919">
            <v>0</v>
          </cell>
          <cell r="GP919">
            <v>0</v>
          </cell>
        </row>
        <row r="920">
          <cell r="Y920" t="str">
            <v>一次</v>
          </cell>
          <cell r="Z920" t="str">
            <v>一般</v>
          </cell>
          <cell r="AA920" t="str">
            <v>一般</v>
          </cell>
          <cell r="AK920" t="e">
            <v>#REF!</v>
          </cell>
          <cell r="BI920">
            <v>1</v>
          </cell>
          <cell r="BT920">
            <v>0</v>
          </cell>
          <cell r="DZ920">
            <v>0</v>
          </cell>
          <cell r="EA920">
            <v>0</v>
          </cell>
          <cell r="EB920">
            <v>0</v>
          </cell>
          <cell r="EC920">
            <v>0</v>
          </cell>
          <cell r="ED920">
            <v>0</v>
          </cell>
          <cell r="EF920">
            <v>0</v>
          </cell>
          <cell r="EG920">
            <v>0</v>
          </cell>
          <cell r="EH920">
            <v>0</v>
          </cell>
          <cell r="EI920">
            <v>0</v>
          </cell>
          <cell r="EJ920">
            <v>0</v>
          </cell>
          <cell r="EK920" t="e">
            <v>#REF!</v>
          </cell>
          <cell r="EL920" t="e">
            <v>#REF!</v>
          </cell>
          <cell r="EM920" t="e">
            <v>#REF!</v>
          </cell>
          <cell r="EO920">
            <v>0</v>
          </cell>
          <cell r="EP920">
            <v>0</v>
          </cell>
          <cell r="EQ920">
            <v>0</v>
          </cell>
          <cell r="FA920">
            <v>0</v>
          </cell>
          <cell r="FB920">
            <v>0</v>
          </cell>
          <cell r="FD920">
            <v>0</v>
          </cell>
          <cell r="FE920">
            <v>1</v>
          </cell>
          <cell r="FF920">
            <v>1</v>
          </cell>
          <cell r="FG920">
            <v>0</v>
          </cell>
          <cell r="FH920">
            <v>0</v>
          </cell>
          <cell r="FI920">
            <v>0</v>
          </cell>
          <cell r="FJ920">
            <v>0</v>
          </cell>
          <cell r="FK920">
            <v>0</v>
          </cell>
          <cell r="FL920">
            <v>0</v>
          </cell>
          <cell r="FO920">
            <v>0</v>
          </cell>
          <cell r="FQ920">
            <v>0</v>
          </cell>
          <cell r="FR920">
            <v>0</v>
          </cell>
          <cell r="FS920">
            <v>0</v>
          </cell>
          <cell r="FT920">
            <v>0</v>
          </cell>
          <cell r="FU920">
            <v>0</v>
          </cell>
          <cell r="FV920">
            <v>1</v>
          </cell>
          <cell r="FW920">
            <v>0</v>
          </cell>
          <cell r="FX920" t="e">
            <v>#REF!</v>
          </cell>
          <cell r="FZ920">
            <v>0</v>
          </cell>
          <cell r="GB920">
            <v>0</v>
          </cell>
          <cell r="GC920">
            <v>0</v>
          </cell>
          <cell r="GD920">
            <v>0</v>
          </cell>
          <cell r="GE920">
            <v>0</v>
          </cell>
          <cell r="GF920">
            <v>0</v>
          </cell>
          <cell r="GG920" t="e">
            <v>#REF!</v>
          </cell>
          <cell r="GH920" t="e">
            <v>#REF!</v>
          </cell>
          <cell r="GI920">
            <v>0</v>
          </cell>
          <cell r="GJ920">
            <v>0</v>
          </cell>
          <cell r="GK920">
            <v>0</v>
          </cell>
          <cell r="GL920">
            <v>0</v>
          </cell>
          <cell r="GM920" t="e">
            <v>#REF!</v>
          </cell>
          <cell r="GN920">
            <v>0</v>
          </cell>
          <cell r="GO920">
            <v>0</v>
          </cell>
          <cell r="GP920">
            <v>0</v>
          </cell>
        </row>
        <row r="921">
          <cell r="Y921" t="str">
            <v>二次</v>
          </cell>
          <cell r="Z921" t="str">
            <v>一般</v>
          </cell>
          <cell r="AA921" t="str">
            <v>一般</v>
          </cell>
          <cell r="AK921" t="e">
            <v>#REF!</v>
          </cell>
          <cell r="BI921">
            <v>1</v>
          </cell>
          <cell r="BT921">
            <v>0.16</v>
          </cell>
          <cell r="DZ921">
            <v>0</v>
          </cell>
          <cell r="EA921">
            <v>0</v>
          </cell>
          <cell r="EB921">
            <v>0</v>
          </cell>
          <cell r="EC921">
            <v>0</v>
          </cell>
          <cell r="ED921">
            <v>0</v>
          </cell>
          <cell r="EF921">
            <v>0</v>
          </cell>
          <cell r="EG921">
            <v>0</v>
          </cell>
          <cell r="EH921">
            <v>0</v>
          </cell>
          <cell r="EI921">
            <v>0</v>
          </cell>
          <cell r="EJ921">
            <v>0</v>
          </cell>
          <cell r="EK921" t="e">
            <v>#REF!</v>
          </cell>
          <cell r="EL921" t="e">
            <v>#REF!</v>
          </cell>
          <cell r="EM921" t="e">
            <v>#REF!</v>
          </cell>
          <cell r="EO921">
            <v>0</v>
          </cell>
          <cell r="EP921">
            <v>0</v>
          </cell>
          <cell r="EQ921">
            <v>0</v>
          </cell>
          <cell r="FA921">
            <v>0</v>
          </cell>
          <cell r="FB921">
            <v>0</v>
          </cell>
          <cell r="FD921">
            <v>0</v>
          </cell>
          <cell r="FE921">
            <v>1</v>
          </cell>
          <cell r="FF921">
            <v>0</v>
          </cell>
          <cell r="FG921">
            <v>0</v>
          </cell>
          <cell r="FH921">
            <v>0</v>
          </cell>
          <cell r="FI921">
            <v>0</v>
          </cell>
          <cell r="FJ921">
            <v>0</v>
          </cell>
          <cell r="FK921">
            <v>0</v>
          </cell>
          <cell r="FL921">
            <v>0</v>
          </cell>
          <cell r="FO921">
            <v>0</v>
          </cell>
          <cell r="FQ921">
            <v>0</v>
          </cell>
          <cell r="FR921">
            <v>0</v>
          </cell>
          <cell r="FS921">
            <v>0</v>
          </cell>
          <cell r="FT921">
            <v>0</v>
          </cell>
          <cell r="FU921">
            <v>0</v>
          </cell>
          <cell r="FV921">
            <v>0</v>
          </cell>
          <cell r="FW921">
            <v>0</v>
          </cell>
          <cell r="FX921" t="e">
            <v>#REF!</v>
          </cell>
          <cell r="FZ921">
            <v>0</v>
          </cell>
          <cell r="GB921">
            <v>0</v>
          </cell>
          <cell r="GC921">
            <v>0</v>
          </cell>
          <cell r="GD921">
            <v>0</v>
          </cell>
          <cell r="GE921">
            <v>0</v>
          </cell>
          <cell r="GF921">
            <v>0</v>
          </cell>
          <cell r="GG921" t="e">
            <v>#REF!</v>
          </cell>
          <cell r="GH921" t="e">
            <v>#REF!</v>
          </cell>
          <cell r="GI921">
            <v>0</v>
          </cell>
          <cell r="GJ921">
            <v>0</v>
          </cell>
          <cell r="GK921">
            <v>0</v>
          </cell>
          <cell r="GL921">
            <v>0</v>
          </cell>
          <cell r="GM921" t="e">
            <v>#REF!</v>
          </cell>
          <cell r="GN921">
            <v>0</v>
          </cell>
          <cell r="GO921">
            <v>0</v>
          </cell>
          <cell r="GP921">
            <v>0</v>
          </cell>
        </row>
        <row r="922">
          <cell r="Y922" t="str">
            <v>二次</v>
          </cell>
          <cell r="Z922" t="str">
            <v>一般</v>
          </cell>
          <cell r="AA922" t="str">
            <v>一般</v>
          </cell>
          <cell r="AK922" t="e">
            <v>#REF!</v>
          </cell>
          <cell r="BI922">
            <v>2</v>
          </cell>
          <cell r="BT922">
            <v>0.19</v>
          </cell>
          <cell r="DZ922">
            <v>1</v>
          </cell>
          <cell r="EA922">
            <v>1</v>
          </cell>
          <cell r="EB922">
            <v>1</v>
          </cell>
          <cell r="EC922">
            <v>0</v>
          </cell>
          <cell r="ED922">
            <v>0</v>
          </cell>
          <cell r="EF922">
            <v>0</v>
          </cell>
          <cell r="EG922">
            <v>1</v>
          </cell>
          <cell r="EH922">
            <v>0</v>
          </cell>
          <cell r="EI922">
            <v>0</v>
          </cell>
          <cell r="EJ922">
            <v>1</v>
          </cell>
          <cell r="EK922" t="e">
            <v>#REF!</v>
          </cell>
          <cell r="EL922" t="e">
            <v>#REF!</v>
          </cell>
          <cell r="EM922" t="e">
            <v>#REF!</v>
          </cell>
          <cell r="EO922">
            <v>0</v>
          </cell>
          <cell r="EP922">
            <v>0</v>
          </cell>
          <cell r="EQ922">
            <v>0</v>
          </cell>
          <cell r="FA922">
            <v>1</v>
          </cell>
          <cell r="FB922">
            <v>0</v>
          </cell>
          <cell r="FD922">
            <v>0</v>
          </cell>
          <cell r="FE922">
            <v>0</v>
          </cell>
          <cell r="FF922">
            <v>0</v>
          </cell>
          <cell r="FG922">
            <v>0</v>
          </cell>
          <cell r="FH922">
            <v>1</v>
          </cell>
          <cell r="FI922">
            <v>0</v>
          </cell>
          <cell r="FJ922">
            <v>0</v>
          </cell>
          <cell r="FK922">
            <v>0</v>
          </cell>
          <cell r="FL922">
            <v>0</v>
          </cell>
          <cell r="FO922">
            <v>0</v>
          </cell>
          <cell r="FQ922">
            <v>0</v>
          </cell>
          <cell r="FR922">
            <v>0</v>
          </cell>
          <cell r="FS922">
            <v>0</v>
          </cell>
          <cell r="FT922">
            <v>0</v>
          </cell>
          <cell r="FU922">
            <v>0</v>
          </cell>
          <cell r="FV922">
            <v>0</v>
          </cell>
          <cell r="FW922">
            <v>0</v>
          </cell>
          <cell r="FX922" t="e">
            <v>#REF!</v>
          </cell>
          <cell r="FZ922">
            <v>1</v>
          </cell>
          <cell r="GB922">
            <v>1</v>
          </cell>
          <cell r="GC922">
            <v>0</v>
          </cell>
          <cell r="GD922">
            <v>0</v>
          </cell>
          <cell r="GE922">
            <v>0</v>
          </cell>
          <cell r="GF922">
            <v>1</v>
          </cell>
          <cell r="GG922" t="e">
            <v>#REF!</v>
          </cell>
          <cell r="GH922" t="e">
            <v>#REF!</v>
          </cell>
          <cell r="GI922">
            <v>0</v>
          </cell>
          <cell r="GJ922">
            <v>0</v>
          </cell>
          <cell r="GK922">
            <v>0</v>
          </cell>
          <cell r="GL922">
            <v>0</v>
          </cell>
          <cell r="GM922" t="e">
            <v>#REF!</v>
          </cell>
          <cell r="GN922">
            <v>0</v>
          </cell>
          <cell r="GO922">
            <v>0</v>
          </cell>
          <cell r="GP922">
            <v>0</v>
          </cell>
        </row>
        <row r="923">
          <cell r="Y923" t="str">
            <v>二次</v>
          </cell>
          <cell r="Z923" t="str">
            <v>一般</v>
          </cell>
          <cell r="AA923" t="str">
            <v>一般</v>
          </cell>
          <cell r="AK923" t="e">
            <v>#REF!</v>
          </cell>
          <cell r="BI923">
            <v>2</v>
          </cell>
          <cell r="BT923">
            <v>0.25</v>
          </cell>
          <cell r="DZ923">
            <v>1</v>
          </cell>
          <cell r="EA923">
            <v>1</v>
          </cell>
          <cell r="EB923">
            <v>1</v>
          </cell>
          <cell r="EC923">
            <v>0</v>
          </cell>
          <cell r="ED923">
            <v>0</v>
          </cell>
          <cell r="EF923">
            <v>0</v>
          </cell>
          <cell r="EG923">
            <v>1</v>
          </cell>
          <cell r="EH923">
            <v>0</v>
          </cell>
          <cell r="EI923">
            <v>0</v>
          </cell>
          <cell r="EJ923">
            <v>0</v>
          </cell>
          <cell r="EK923" t="e">
            <v>#REF!</v>
          </cell>
          <cell r="EL923" t="e">
            <v>#REF!</v>
          </cell>
          <cell r="EM923" t="e">
            <v>#REF!</v>
          </cell>
          <cell r="EO923">
            <v>0</v>
          </cell>
          <cell r="EP923">
            <v>0</v>
          </cell>
          <cell r="EQ923">
            <v>0</v>
          </cell>
          <cell r="FA923">
            <v>1</v>
          </cell>
          <cell r="FB923">
            <v>0</v>
          </cell>
          <cell r="FD923">
            <v>0</v>
          </cell>
          <cell r="FE923">
            <v>0</v>
          </cell>
          <cell r="FF923">
            <v>0</v>
          </cell>
          <cell r="FG923">
            <v>0</v>
          </cell>
          <cell r="FH923">
            <v>1</v>
          </cell>
          <cell r="FI923">
            <v>0</v>
          </cell>
          <cell r="FJ923">
            <v>0</v>
          </cell>
          <cell r="FK923">
            <v>0</v>
          </cell>
          <cell r="FL923">
            <v>0</v>
          </cell>
          <cell r="FO923">
            <v>0</v>
          </cell>
          <cell r="FQ923">
            <v>0</v>
          </cell>
          <cell r="FR923">
            <v>0</v>
          </cell>
          <cell r="FS923">
            <v>0</v>
          </cell>
          <cell r="FT923">
            <v>0</v>
          </cell>
          <cell r="FU923">
            <v>0</v>
          </cell>
          <cell r="FV923">
            <v>0</v>
          </cell>
          <cell r="FW923">
            <v>0</v>
          </cell>
          <cell r="FX923" t="e">
            <v>#REF!</v>
          </cell>
          <cell r="FZ923">
            <v>1</v>
          </cell>
          <cell r="GB923">
            <v>1</v>
          </cell>
          <cell r="GC923">
            <v>0</v>
          </cell>
          <cell r="GD923">
            <v>0</v>
          </cell>
          <cell r="GE923">
            <v>0</v>
          </cell>
          <cell r="GF923">
            <v>1</v>
          </cell>
          <cell r="GG923" t="e">
            <v>#REF!</v>
          </cell>
          <cell r="GH923" t="e">
            <v>#REF!</v>
          </cell>
          <cell r="GI923">
            <v>0</v>
          </cell>
          <cell r="GJ923">
            <v>0</v>
          </cell>
          <cell r="GK923">
            <v>0</v>
          </cell>
          <cell r="GL923">
            <v>0</v>
          </cell>
          <cell r="GM923" t="e">
            <v>#REF!</v>
          </cell>
          <cell r="GN923">
            <v>0</v>
          </cell>
          <cell r="GO923">
            <v>0</v>
          </cell>
          <cell r="GP923">
            <v>0</v>
          </cell>
        </row>
        <row r="924">
          <cell r="Y924" t="str">
            <v>二次</v>
          </cell>
          <cell r="Z924" t="str">
            <v>一般</v>
          </cell>
          <cell r="AA924" t="str">
            <v>一般</v>
          </cell>
          <cell r="AK924" t="e">
            <v>#REF!</v>
          </cell>
          <cell r="BI924">
            <v>2</v>
          </cell>
          <cell r="BT924">
            <v>0.16</v>
          </cell>
          <cell r="DZ924">
            <v>0</v>
          </cell>
          <cell r="EA924">
            <v>0</v>
          </cell>
          <cell r="EB924">
            <v>0</v>
          </cell>
          <cell r="EC924">
            <v>0</v>
          </cell>
          <cell r="ED924">
            <v>0</v>
          </cell>
          <cell r="EF924">
            <v>0</v>
          </cell>
          <cell r="EG924">
            <v>0</v>
          </cell>
          <cell r="EH924">
            <v>0</v>
          </cell>
          <cell r="EI924">
            <v>0</v>
          </cell>
          <cell r="EJ924">
            <v>0</v>
          </cell>
          <cell r="EK924" t="e">
            <v>#REF!</v>
          </cell>
          <cell r="EL924" t="e">
            <v>#REF!</v>
          </cell>
          <cell r="EM924" t="e">
            <v>#REF!</v>
          </cell>
          <cell r="EO924">
            <v>0</v>
          </cell>
          <cell r="EP924">
            <v>0</v>
          </cell>
          <cell r="EQ924">
            <v>0</v>
          </cell>
          <cell r="FA924">
            <v>0</v>
          </cell>
          <cell r="FB924">
            <v>0</v>
          </cell>
          <cell r="FD924">
            <v>0</v>
          </cell>
          <cell r="FE924">
            <v>1</v>
          </cell>
          <cell r="FF924">
            <v>0</v>
          </cell>
          <cell r="FG924">
            <v>0</v>
          </cell>
          <cell r="FH924">
            <v>1</v>
          </cell>
          <cell r="FI924">
            <v>0</v>
          </cell>
          <cell r="FJ924">
            <v>0</v>
          </cell>
          <cell r="FK924">
            <v>0</v>
          </cell>
          <cell r="FL924">
            <v>0</v>
          </cell>
          <cell r="FO924">
            <v>0</v>
          </cell>
          <cell r="FQ924">
            <v>0</v>
          </cell>
          <cell r="FR924">
            <v>0</v>
          </cell>
          <cell r="FS924">
            <v>0</v>
          </cell>
          <cell r="FT924">
            <v>0</v>
          </cell>
          <cell r="FU924">
            <v>0</v>
          </cell>
          <cell r="FV924">
            <v>0</v>
          </cell>
          <cell r="FW924">
            <v>0</v>
          </cell>
          <cell r="FX924" t="e">
            <v>#REF!</v>
          </cell>
          <cell r="FZ924">
            <v>1</v>
          </cell>
          <cell r="GB924">
            <v>1</v>
          </cell>
          <cell r="GC924">
            <v>0</v>
          </cell>
          <cell r="GD924">
            <v>0</v>
          </cell>
          <cell r="GE924">
            <v>0</v>
          </cell>
          <cell r="GF924">
            <v>1</v>
          </cell>
          <cell r="GG924" t="e">
            <v>#REF!</v>
          </cell>
          <cell r="GH924" t="e">
            <v>#REF!</v>
          </cell>
          <cell r="GI924">
            <v>0</v>
          </cell>
          <cell r="GJ924">
            <v>0</v>
          </cell>
          <cell r="GK924">
            <v>0</v>
          </cell>
          <cell r="GL924">
            <v>0</v>
          </cell>
          <cell r="GM924" t="e">
            <v>#REF!</v>
          </cell>
          <cell r="GN924">
            <v>0</v>
          </cell>
          <cell r="GO924">
            <v>0</v>
          </cell>
          <cell r="GP924">
            <v>0</v>
          </cell>
        </row>
        <row r="925">
          <cell r="Y925" t="str">
            <v>二次</v>
          </cell>
          <cell r="Z925" t="str">
            <v>一般</v>
          </cell>
          <cell r="AA925" t="str">
            <v>一般</v>
          </cell>
          <cell r="AK925" t="e">
            <v>#REF!</v>
          </cell>
          <cell r="BI925">
            <v>1</v>
          </cell>
          <cell r="BT925">
            <v>0.23</v>
          </cell>
          <cell r="DZ925">
            <v>1</v>
          </cell>
          <cell r="EA925">
            <v>1</v>
          </cell>
          <cell r="EB925">
            <v>1</v>
          </cell>
          <cell r="EC925">
            <v>0</v>
          </cell>
          <cell r="ED925">
            <v>0</v>
          </cell>
          <cell r="EF925">
            <v>0</v>
          </cell>
          <cell r="EG925">
            <v>1</v>
          </cell>
          <cell r="EH925">
            <v>0</v>
          </cell>
          <cell r="EI925">
            <v>0</v>
          </cell>
          <cell r="EJ925">
            <v>0</v>
          </cell>
          <cell r="EK925" t="e">
            <v>#REF!</v>
          </cell>
          <cell r="EL925" t="e">
            <v>#REF!</v>
          </cell>
          <cell r="EM925" t="e">
            <v>#REF!</v>
          </cell>
          <cell r="EO925">
            <v>0</v>
          </cell>
          <cell r="EP925">
            <v>0</v>
          </cell>
          <cell r="EQ925">
            <v>0</v>
          </cell>
          <cell r="FA925">
            <v>1</v>
          </cell>
          <cell r="FB925">
            <v>0</v>
          </cell>
          <cell r="FD925">
            <v>0</v>
          </cell>
          <cell r="FE925">
            <v>0</v>
          </cell>
          <cell r="FF925">
            <v>0</v>
          </cell>
          <cell r="FG925">
            <v>0</v>
          </cell>
          <cell r="FH925">
            <v>0</v>
          </cell>
          <cell r="FI925">
            <v>0</v>
          </cell>
          <cell r="FJ925">
            <v>0</v>
          </cell>
          <cell r="FK925">
            <v>0</v>
          </cell>
          <cell r="FL925">
            <v>0</v>
          </cell>
          <cell r="FO925">
            <v>0</v>
          </cell>
          <cell r="FQ925">
            <v>0</v>
          </cell>
          <cell r="FR925">
            <v>0</v>
          </cell>
          <cell r="FS925">
            <v>0</v>
          </cell>
          <cell r="FT925">
            <v>0</v>
          </cell>
          <cell r="FU925">
            <v>0</v>
          </cell>
          <cell r="FV925">
            <v>0</v>
          </cell>
          <cell r="FW925">
            <v>0</v>
          </cell>
          <cell r="FX925" t="e">
            <v>#REF!</v>
          </cell>
          <cell r="FZ925">
            <v>1</v>
          </cell>
          <cell r="GB925">
            <v>1</v>
          </cell>
          <cell r="GC925">
            <v>1</v>
          </cell>
          <cell r="GD925">
            <v>0</v>
          </cell>
          <cell r="GE925">
            <v>0</v>
          </cell>
          <cell r="GF925">
            <v>1</v>
          </cell>
          <cell r="GG925" t="e">
            <v>#REF!</v>
          </cell>
          <cell r="GH925" t="e">
            <v>#REF!</v>
          </cell>
          <cell r="GI925">
            <v>0</v>
          </cell>
          <cell r="GJ925">
            <v>0</v>
          </cell>
          <cell r="GK925">
            <v>0</v>
          </cell>
          <cell r="GL925">
            <v>0</v>
          </cell>
          <cell r="GM925" t="e">
            <v>#REF!</v>
          </cell>
          <cell r="GN925">
            <v>0</v>
          </cell>
          <cell r="GO925">
            <v>0</v>
          </cell>
          <cell r="GP925">
            <v>0</v>
          </cell>
        </row>
        <row r="926">
          <cell r="Y926" t="str">
            <v>二次</v>
          </cell>
          <cell r="Z926" t="str">
            <v>一般</v>
          </cell>
          <cell r="AA926" t="str">
            <v>一般</v>
          </cell>
          <cell r="AK926" t="e">
            <v>#REF!</v>
          </cell>
          <cell r="BI926">
            <v>1</v>
          </cell>
          <cell r="BT926">
            <v>0.16</v>
          </cell>
          <cell r="DZ926">
            <v>0</v>
          </cell>
          <cell r="EA926">
            <v>0</v>
          </cell>
          <cell r="EB926">
            <v>0</v>
          </cell>
          <cell r="EC926">
            <v>0</v>
          </cell>
          <cell r="ED926">
            <v>0</v>
          </cell>
          <cell r="EF926">
            <v>0</v>
          </cell>
          <cell r="EG926">
            <v>0</v>
          </cell>
          <cell r="EH926">
            <v>0</v>
          </cell>
          <cell r="EI926">
            <v>0</v>
          </cell>
          <cell r="EJ926">
            <v>0</v>
          </cell>
          <cell r="EK926" t="e">
            <v>#REF!</v>
          </cell>
          <cell r="EL926" t="e">
            <v>#REF!</v>
          </cell>
          <cell r="EM926" t="e">
            <v>#REF!</v>
          </cell>
          <cell r="EO926">
            <v>0</v>
          </cell>
          <cell r="EP926">
            <v>0</v>
          </cell>
          <cell r="EQ926">
            <v>0</v>
          </cell>
          <cell r="FA926">
            <v>0</v>
          </cell>
          <cell r="FB926">
            <v>0</v>
          </cell>
          <cell r="FD926">
            <v>0</v>
          </cell>
          <cell r="FE926">
            <v>1</v>
          </cell>
          <cell r="FF926">
            <v>0</v>
          </cell>
          <cell r="FG926">
            <v>0</v>
          </cell>
          <cell r="FH926">
            <v>0</v>
          </cell>
          <cell r="FI926">
            <v>0</v>
          </cell>
          <cell r="FJ926">
            <v>0</v>
          </cell>
          <cell r="FK926">
            <v>0</v>
          </cell>
          <cell r="FL926">
            <v>0</v>
          </cell>
          <cell r="FO926">
            <v>0</v>
          </cell>
          <cell r="FQ926">
            <v>0</v>
          </cell>
          <cell r="FR926">
            <v>0</v>
          </cell>
          <cell r="FS926">
            <v>0</v>
          </cell>
          <cell r="FT926">
            <v>0</v>
          </cell>
          <cell r="FU926">
            <v>0</v>
          </cell>
          <cell r="FV926">
            <v>0</v>
          </cell>
          <cell r="FW926">
            <v>0</v>
          </cell>
          <cell r="FX926" t="e">
            <v>#REF!</v>
          </cell>
          <cell r="FZ926">
            <v>1</v>
          </cell>
          <cell r="GB926">
            <v>1</v>
          </cell>
          <cell r="GC926">
            <v>0</v>
          </cell>
          <cell r="GD926">
            <v>0</v>
          </cell>
          <cell r="GE926">
            <v>1</v>
          </cell>
          <cell r="GF926">
            <v>0</v>
          </cell>
          <cell r="GG926" t="e">
            <v>#REF!</v>
          </cell>
          <cell r="GH926" t="e">
            <v>#REF!</v>
          </cell>
          <cell r="GI926">
            <v>0</v>
          </cell>
          <cell r="GJ926">
            <v>0</v>
          </cell>
          <cell r="GK926">
            <v>0</v>
          </cell>
          <cell r="GL926">
            <v>0</v>
          </cell>
          <cell r="GM926" t="e">
            <v>#REF!</v>
          </cell>
          <cell r="GN926">
            <v>0</v>
          </cell>
          <cell r="GO926">
            <v>0</v>
          </cell>
          <cell r="GP926">
            <v>0</v>
          </cell>
        </row>
        <row r="927">
          <cell r="Y927" t="str">
            <v>二次</v>
          </cell>
          <cell r="Z927" t="str">
            <v>一般</v>
          </cell>
          <cell r="AA927" t="str">
            <v>一般</v>
          </cell>
          <cell r="AK927" t="e">
            <v>#REF!</v>
          </cell>
          <cell r="BI927">
            <v>2</v>
          </cell>
          <cell r="BT927">
            <v>0.24</v>
          </cell>
          <cell r="DZ927">
            <v>0</v>
          </cell>
          <cell r="EA927">
            <v>0</v>
          </cell>
          <cell r="EB927">
            <v>0</v>
          </cell>
          <cell r="EC927">
            <v>0</v>
          </cell>
          <cell r="ED927">
            <v>1</v>
          </cell>
          <cell r="EF927">
            <v>1</v>
          </cell>
          <cell r="EG927">
            <v>1</v>
          </cell>
          <cell r="EH927">
            <v>0</v>
          </cell>
          <cell r="EI927">
            <v>1</v>
          </cell>
          <cell r="EJ927">
            <v>0</v>
          </cell>
          <cell r="EK927" t="e">
            <v>#REF!</v>
          </cell>
          <cell r="EL927" t="e">
            <v>#REF!</v>
          </cell>
          <cell r="EM927" t="e">
            <v>#REF!</v>
          </cell>
          <cell r="EO927">
            <v>0</v>
          </cell>
          <cell r="EP927">
            <v>0</v>
          </cell>
          <cell r="EQ927">
            <v>0</v>
          </cell>
          <cell r="FA927">
            <v>0</v>
          </cell>
          <cell r="FB927">
            <v>0</v>
          </cell>
          <cell r="FD927">
            <v>0</v>
          </cell>
          <cell r="FE927">
            <v>1</v>
          </cell>
          <cell r="FF927">
            <v>0</v>
          </cell>
          <cell r="FG927">
            <v>0</v>
          </cell>
          <cell r="FH927">
            <v>1</v>
          </cell>
          <cell r="FI927">
            <v>0</v>
          </cell>
          <cell r="FJ927">
            <v>0</v>
          </cell>
          <cell r="FK927">
            <v>0</v>
          </cell>
          <cell r="FL927">
            <v>0</v>
          </cell>
          <cell r="FO927">
            <v>0</v>
          </cell>
          <cell r="FQ927">
            <v>0</v>
          </cell>
          <cell r="FR927">
            <v>0</v>
          </cell>
          <cell r="FS927">
            <v>0</v>
          </cell>
          <cell r="FT927">
            <v>0</v>
          </cell>
          <cell r="FU927">
            <v>0</v>
          </cell>
          <cell r="FV927">
            <v>0</v>
          </cell>
          <cell r="FW927">
            <v>0</v>
          </cell>
          <cell r="FX927" t="e">
            <v>#REF!</v>
          </cell>
          <cell r="FZ927">
            <v>1</v>
          </cell>
          <cell r="GB927">
            <v>1</v>
          </cell>
          <cell r="GC927">
            <v>0</v>
          </cell>
          <cell r="GD927">
            <v>0</v>
          </cell>
          <cell r="GE927">
            <v>0</v>
          </cell>
          <cell r="GF927">
            <v>1</v>
          </cell>
          <cell r="GG927" t="e">
            <v>#REF!</v>
          </cell>
          <cell r="GH927" t="e">
            <v>#REF!</v>
          </cell>
          <cell r="GI927">
            <v>0</v>
          </cell>
          <cell r="GJ927">
            <v>0</v>
          </cell>
          <cell r="GK927">
            <v>0</v>
          </cell>
          <cell r="GL927">
            <v>0</v>
          </cell>
          <cell r="GM927" t="e">
            <v>#REF!</v>
          </cell>
          <cell r="GN927">
            <v>0</v>
          </cell>
          <cell r="GO927">
            <v>0</v>
          </cell>
          <cell r="GP927">
            <v>0</v>
          </cell>
        </row>
        <row r="928">
          <cell r="Y928" t="str">
            <v>二次</v>
          </cell>
          <cell r="Z928" t="str">
            <v>一般</v>
          </cell>
          <cell r="AA928" t="str">
            <v>一般</v>
          </cell>
          <cell r="AK928" t="e">
            <v>#REF!</v>
          </cell>
          <cell r="BI928">
            <v>1</v>
          </cell>
          <cell r="BT928">
            <v>0.27</v>
          </cell>
          <cell r="DZ928">
            <v>1</v>
          </cell>
          <cell r="EA928">
            <v>1</v>
          </cell>
          <cell r="EB928">
            <v>1</v>
          </cell>
          <cell r="EC928">
            <v>0</v>
          </cell>
          <cell r="ED928">
            <v>0</v>
          </cell>
          <cell r="EF928">
            <v>0</v>
          </cell>
          <cell r="EG928">
            <v>1</v>
          </cell>
          <cell r="EH928">
            <v>0</v>
          </cell>
          <cell r="EI928">
            <v>0</v>
          </cell>
          <cell r="EJ928">
            <v>0</v>
          </cell>
          <cell r="EK928" t="e">
            <v>#REF!</v>
          </cell>
          <cell r="EL928" t="e">
            <v>#REF!</v>
          </cell>
          <cell r="EM928" t="e">
            <v>#REF!</v>
          </cell>
          <cell r="EO928">
            <v>0</v>
          </cell>
          <cell r="EP928">
            <v>0</v>
          </cell>
          <cell r="EQ928">
            <v>0</v>
          </cell>
          <cell r="FA928">
            <v>1</v>
          </cell>
          <cell r="FB928">
            <v>0</v>
          </cell>
          <cell r="FD928">
            <v>0</v>
          </cell>
          <cell r="FE928">
            <v>0</v>
          </cell>
          <cell r="FF928">
            <v>0</v>
          </cell>
          <cell r="FG928">
            <v>0</v>
          </cell>
          <cell r="FH928">
            <v>0</v>
          </cell>
          <cell r="FI928">
            <v>0</v>
          </cell>
          <cell r="FJ928">
            <v>0</v>
          </cell>
          <cell r="FK928">
            <v>0</v>
          </cell>
          <cell r="FL928">
            <v>0</v>
          </cell>
          <cell r="FO928">
            <v>0</v>
          </cell>
          <cell r="FQ928">
            <v>0</v>
          </cell>
          <cell r="FR928">
            <v>0</v>
          </cell>
          <cell r="FS928">
            <v>0</v>
          </cell>
          <cell r="FT928">
            <v>0</v>
          </cell>
          <cell r="FU928">
            <v>0</v>
          </cell>
          <cell r="FV928">
            <v>0</v>
          </cell>
          <cell r="FW928">
            <v>0</v>
          </cell>
          <cell r="FX928" t="e">
            <v>#REF!</v>
          </cell>
          <cell r="FZ928">
            <v>0</v>
          </cell>
          <cell r="GB928">
            <v>0</v>
          </cell>
          <cell r="GC928">
            <v>0</v>
          </cell>
          <cell r="GD928">
            <v>0</v>
          </cell>
          <cell r="GE928">
            <v>0</v>
          </cell>
          <cell r="GF928">
            <v>1</v>
          </cell>
          <cell r="GG928" t="e">
            <v>#REF!</v>
          </cell>
          <cell r="GH928" t="e">
            <v>#REF!</v>
          </cell>
          <cell r="GI928">
            <v>0</v>
          </cell>
          <cell r="GJ928">
            <v>0</v>
          </cell>
          <cell r="GK928">
            <v>0</v>
          </cell>
          <cell r="GL928">
            <v>0</v>
          </cell>
          <cell r="GM928" t="e">
            <v>#REF!</v>
          </cell>
          <cell r="GN928">
            <v>0</v>
          </cell>
          <cell r="GO928">
            <v>0</v>
          </cell>
          <cell r="GP928">
            <v>0</v>
          </cell>
        </row>
        <row r="929">
          <cell r="Y929" t="str">
            <v>二次</v>
          </cell>
          <cell r="Z929" t="str">
            <v>一般</v>
          </cell>
          <cell r="AA929" t="str">
            <v>一般</v>
          </cell>
          <cell r="AK929" t="e">
            <v>#REF!</v>
          </cell>
          <cell r="BI929">
            <v>1</v>
          </cell>
          <cell r="BT929">
            <v>0.27</v>
          </cell>
          <cell r="DZ929">
            <v>1</v>
          </cell>
          <cell r="EA929">
            <v>1</v>
          </cell>
          <cell r="EB929">
            <v>1</v>
          </cell>
          <cell r="EC929">
            <v>0</v>
          </cell>
          <cell r="ED929">
            <v>0</v>
          </cell>
          <cell r="EF929">
            <v>0</v>
          </cell>
          <cell r="EG929">
            <v>1</v>
          </cell>
          <cell r="EH929">
            <v>0</v>
          </cell>
          <cell r="EI929">
            <v>0</v>
          </cell>
          <cell r="EJ929">
            <v>0</v>
          </cell>
          <cell r="EK929" t="e">
            <v>#REF!</v>
          </cell>
          <cell r="EL929" t="e">
            <v>#REF!</v>
          </cell>
          <cell r="EM929" t="e">
            <v>#REF!</v>
          </cell>
          <cell r="EO929">
            <v>0</v>
          </cell>
          <cell r="EP929">
            <v>0</v>
          </cell>
          <cell r="EQ929">
            <v>0</v>
          </cell>
          <cell r="FA929">
            <v>1</v>
          </cell>
          <cell r="FB929">
            <v>0</v>
          </cell>
          <cell r="FD929">
            <v>0</v>
          </cell>
          <cell r="FE929">
            <v>0</v>
          </cell>
          <cell r="FF929">
            <v>0</v>
          </cell>
          <cell r="FG929">
            <v>1</v>
          </cell>
          <cell r="FH929">
            <v>0</v>
          </cell>
          <cell r="FI929">
            <v>0</v>
          </cell>
          <cell r="FJ929">
            <v>0</v>
          </cell>
          <cell r="FK929">
            <v>0</v>
          </cell>
          <cell r="FL929">
            <v>0</v>
          </cell>
          <cell r="FO929">
            <v>0</v>
          </cell>
          <cell r="FQ929">
            <v>0</v>
          </cell>
          <cell r="FR929">
            <v>0</v>
          </cell>
          <cell r="FS929">
            <v>0</v>
          </cell>
          <cell r="FT929">
            <v>0</v>
          </cell>
          <cell r="FU929">
            <v>0</v>
          </cell>
          <cell r="FV929">
            <v>0</v>
          </cell>
          <cell r="FW929">
            <v>0</v>
          </cell>
          <cell r="FX929" t="e">
            <v>#REF!</v>
          </cell>
          <cell r="FZ929">
            <v>0</v>
          </cell>
          <cell r="GB929">
            <v>0</v>
          </cell>
          <cell r="GC929">
            <v>0</v>
          </cell>
          <cell r="GD929">
            <v>0</v>
          </cell>
          <cell r="GE929">
            <v>0</v>
          </cell>
          <cell r="GF929">
            <v>1</v>
          </cell>
          <cell r="GG929" t="e">
            <v>#REF!</v>
          </cell>
          <cell r="GH929" t="e">
            <v>#REF!</v>
          </cell>
          <cell r="GI929">
            <v>0</v>
          </cell>
          <cell r="GJ929">
            <v>0</v>
          </cell>
          <cell r="GK929">
            <v>0</v>
          </cell>
          <cell r="GL929">
            <v>0</v>
          </cell>
          <cell r="GM929" t="e">
            <v>#REF!</v>
          </cell>
          <cell r="GN929">
            <v>0</v>
          </cell>
          <cell r="GO929">
            <v>0</v>
          </cell>
          <cell r="GP929">
            <v>0</v>
          </cell>
        </row>
        <row r="930">
          <cell r="Y930" t="str">
            <v>二次</v>
          </cell>
          <cell r="Z930" t="str">
            <v>一般</v>
          </cell>
          <cell r="AA930" t="str">
            <v>一般</v>
          </cell>
          <cell r="AK930" t="e">
            <v>#REF!</v>
          </cell>
          <cell r="BI930">
            <v>4</v>
          </cell>
          <cell r="BT930">
            <v>0.39</v>
          </cell>
          <cell r="DZ930">
            <v>0</v>
          </cell>
          <cell r="EA930">
            <v>0</v>
          </cell>
          <cell r="EB930">
            <v>0</v>
          </cell>
          <cell r="EC930">
            <v>0</v>
          </cell>
          <cell r="ED930">
            <v>0</v>
          </cell>
          <cell r="EF930">
            <v>0</v>
          </cell>
          <cell r="EG930">
            <v>0</v>
          </cell>
          <cell r="EH930">
            <v>0</v>
          </cell>
          <cell r="EI930">
            <v>0</v>
          </cell>
          <cell r="EJ930">
            <v>0</v>
          </cell>
          <cell r="EK930" t="e">
            <v>#REF!</v>
          </cell>
          <cell r="EL930" t="e">
            <v>#REF!</v>
          </cell>
          <cell r="EM930" t="e">
            <v>#REF!</v>
          </cell>
          <cell r="EO930">
            <v>0</v>
          </cell>
          <cell r="EP930">
            <v>0</v>
          </cell>
          <cell r="EQ930">
            <v>0</v>
          </cell>
          <cell r="FA930">
            <v>0</v>
          </cell>
          <cell r="FB930">
            <v>0</v>
          </cell>
          <cell r="FD930">
            <v>0</v>
          </cell>
          <cell r="FE930">
            <v>0</v>
          </cell>
          <cell r="FF930">
            <v>0</v>
          </cell>
          <cell r="FG930">
            <v>0</v>
          </cell>
          <cell r="FH930">
            <v>0</v>
          </cell>
          <cell r="FI930">
            <v>0</v>
          </cell>
          <cell r="FJ930">
            <v>0</v>
          </cell>
          <cell r="FK930">
            <v>0</v>
          </cell>
          <cell r="FL930">
            <v>0</v>
          </cell>
          <cell r="FO930">
            <v>1</v>
          </cell>
          <cell r="FQ930">
            <v>0</v>
          </cell>
          <cell r="FR930">
            <v>0</v>
          </cell>
          <cell r="FS930">
            <v>0</v>
          </cell>
          <cell r="FT930">
            <v>0</v>
          </cell>
          <cell r="FU930">
            <v>0</v>
          </cell>
          <cell r="FV930">
            <v>0</v>
          </cell>
          <cell r="FW930">
            <v>0</v>
          </cell>
          <cell r="FX930" t="e">
            <v>#REF!</v>
          </cell>
          <cell r="FZ930">
            <v>0</v>
          </cell>
          <cell r="GB930">
            <v>0</v>
          </cell>
          <cell r="GC930">
            <v>0</v>
          </cell>
          <cell r="GD930">
            <v>1</v>
          </cell>
          <cell r="GE930">
            <v>0</v>
          </cell>
          <cell r="GF930">
            <v>1</v>
          </cell>
          <cell r="GG930" t="e">
            <v>#REF!</v>
          </cell>
          <cell r="GH930" t="e">
            <v>#REF!</v>
          </cell>
          <cell r="GI930">
            <v>0</v>
          </cell>
          <cell r="GJ930">
            <v>0</v>
          </cell>
          <cell r="GK930">
            <v>0</v>
          </cell>
          <cell r="GL930">
            <v>0</v>
          </cell>
          <cell r="GM930" t="e">
            <v>#REF!</v>
          </cell>
          <cell r="GN930">
            <v>0</v>
          </cell>
          <cell r="GO930">
            <v>0</v>
          </cell>
          <cell r="GP930">
            <v>0</v>
          </cell>
        </row>
        <row r="931">
          <cell r="Y931" t="str">
            <v>二次</v>
          </cell>
          <cell r="Z931" t="str">
            <v>一般</v>
          </cell>
          <cell r="AA931" t="str">
            <v>一般</v>
          </cell>
          <cell r="AK931" t="e">
            <v>#REF!</v>
          </cell>
          <cell r="BI931">
            <v>4</v>
          </cell>
          <cell r="BT931">
            <v>0.28000000000000003</v>
          </cell>
          <cell r="DZ931">
            <v>0</v>
          </cell>
          <cell r="EA931">
            <v>0</v>
          </cell>
          <cell r="EB931">
            <v>0</v>
          </cell>
          <cell r="EC931">
            <v>0</v>
          </cell>
          <cell r="ED931">
            <v>0</v>
          </cell>
          <cell r="EF931">
            <v>0</v>
          </cell>
          <cell r="EG931">
            <v>0</v>
          </cell>
          <cell r="EH931">
            <v>0</v>
          </cell>
          <cell r="EI931">
            <v>0</v>
          </cell>
          <cell r="EJ931">
            <v>0</v>
          </cell>
          <cell r="EK931" t="e">
            <v>#REF!</v>
          </cell>
          <cell r="EL931" t="e">
            <v>#REF!</v>
          </cell>
          <cell r="EM931" t="e">
            <v>#REF!</v>
          </cell>
          <cell r="EO931">
            <v>0</v>
          </cell>
          <cell r="EP931">
            <v>0</v>
          </cell>
          <cell r="EQ931">
            <v>0</v>
          </cell>
          <cell r="FA931">
            <v>0</v>
          </cell>
          <cell r="FB931">
            <v>0</v>
          </cell>
          <cell r="FD931">
            <v>0</v>
          </cell>
          <cell r="FE931">
            <v>0</v>
          </cell>
          <cell r="FF931">
            <v>0</v>
          </cell>
          <cell r="FG931">
            <v>0</v>
          </cell>
          <cell r="FH931">
            <v>0</v>
          </cell>
          <cell r="FI931">
            <v>0</v>
          </cell>
          <cell r="FJ931">
            <v>0</v>
          </cell>
          <cell r="FK931">
            <v>0</v>
          </cell>
          <cell r="FL931">
            <v>0</v>
          </cell>
          <cell r="FO931">
            <v>1</v>
          </cell>
          <cell r="FQ931">
            <v>0</v>
          </cell>
          <cell r="FR931">
            <v>0</v>
          </cell>
          <cell r="FS931">
            <v>0</v>
          </cell>
          <cell r="FT931">
            <v>0</v>
          </cell>
          <cell r="FU931">
            <v>0</v>
          </cell>
          <cell r="FV931">
            <v>0</v>
          </cell>
          <cell r="FW931">
            <v>0</v>
          </cell>
          <cell r="FX931" t="e">
            <v>#REF!</v>
          </cell>
          <cell r="FZ931">
            <v>0</v>
          </cell>
          <cell r="GB931">
            <v>0</v>
          </cell>
          <cell r="GC931">
            <v>0</v>
          </cell>
          <cell r="GD931">
            <v>0</v>
          </cell>
          <cell r="GE931">
            <v>0</v>
          </cell>
          <cell r="GF931">
            <v>1</v>
          </cell>
          <cell r="GG931" t="e">
            <v>#REF!</v>
          </cell>
          <cell r="GH931" t="e">
            <v>#REF!</v>
          </cell>
          <cell r="GI931">
            <v>0</v>
          </cell>
          <cell r="GJ931">
            <v>0</v>
          </cell>
          <cell r="GK931">
            <v>0</v>
          </cell>
          <cell r="GL931">
            <v>0</v>
          </cell>
          <cell r="GM931" t="e">
            <v>#REF!</v>
          </cell>
          <cell r="GN931">
            <v>0</v>
          </cell>
          <cell r="GO931">
            <v>0</v>
          </cell>
          <cell r="GP931">
            <v>0</v>
          </cell>
        </row>
        <row r="932">
          <cell r="Y932" t="str">
            <v>二次</v>
          </cell>
          <cell r="Z932" t="str">
            <v>一般</v>
          </cell>
          <cell r="AA932" t="str">
            <v>一般</v>
          </cell>
          <cell r="AK932" t="e">
            <v>#REF!</v>
          </cell>
          <cell r="BI932">
            <v>2</v>
          </cell>
          <cell r="BT932">
            <v>0.21</v>
          </cell>
          <cell r="DZ932">
            <v>0</v>
          </cell>
          <cell r="EA932">
            <v>0</v>
          </cell>
          <cell r="EB932">
            <v>0</v>
          </cell>
          <cell r="EC932">
            <v>0</v>
          </cell>
          <cell r="ED932">
            <v>0</v>
          </cell>
          <cell r="EF932">
            <v>0</v>
          </cell>
          <cell r="EG932">
            <v>0</v>
          </cell>
          <cell r="EH932">
            <v>0</v>
          </cell>
          <cell r="EI932">
            <v>0</v>
          </cell>
          <cell r="EJ932">
            <v>0</v>
          </cell>
          <cell r="EK932" t="e">
            <v>#REF!</v>
          </cell>
          <cell r="EL932" t="e">
            <v>#REF!</v>
          </cell>
          <cell r="EM932" t="e">
            <v>#REF!</v>
          </cell>
          <cell r="EO932">
            <v>0</v>
          </cell>
          <cell r="EP932">
            <v>0</v>
          </cell>
          <cell r="EQ932">
            <v>0</v>
          </cell>
          <cell r="FA932">
            <v>0</v>
          </cell>
          <cell r="FB932">
            <v>0</v>
          </cell>
          <cell r="FD932">
            <v>0</v>
          </cell>
          <cell r="FE932">
            <v>1</v>
          </cell>
          <cell r="FF932">
            <v>0</v>
          </cell>
          <cell r="FG932">
            <v>0</v>
          </cell>
          <cell r="FH932">
            <v>1</v>
          </cell>
          <cell r="FI932">
            <v>0</v>
          </cell>
          <cell r="FJ932">
            <v>0</v>
          </cell>
          <cell r="FK932">
            <v>0</v>
          </cell>
          <cell r="FL932">
            <v>0</v>
          </cell>
          <cell r="FO932">
            <v>0</v>
          </cell>
          <cell r="FQ932">
            <v>0</v>
          </cell>
          <cell r="FR932">
            <v>0</v>
          </cell>
          <cell r="FS932">
            <v>0</v>
          </cell>
          <cell r="FT932">
            <v>0</v>
          </cell>
          <cell r="FU932">
            <v>0</v>
          </cell>
          <cell r="FV932">
            <v>0</v>
          </cell>
          <cell r="FW932">
            <v>0</v>
          </cell>
          <cell r="FX932" t="e">
            <v>#REF!</v>
          </cell>
          <cell r="FZ932">
            <v>1</v>
          </cell>
          <cell r="GB932">
            <v>1</v>
          </cell>
          <cell r="GC932">
            <v>0</v>
          </cell>
          <cell r="GD932">
            <v>0</v>
          </cell>
          <cell r="GE932">
            <v>0</v>
          </cell>
          <cell r="GF932">
            <v>1</v>
          </cell>
          <cell r="GG932" t="e">
            <v>#REF!</v>
          </cell>
          <cell r="GH932" t="e">
            <v>#REF!</v>
          </cell>
          <cell r="GI932">
            <v>0</v>
          </cell>
          <cell r="GJ932">
            <v>0</v>
          </cell>
          <cell r="GK932">
            <v>0</v>
          </cell>
          <cell r="GL932">
            <v>0</v>
          </cell>
          <cell r="GM932" t="e">
            <v>#REF!</v>
          </cell>
          <cell r="GN932">
            <v>0</v>
          </cell>
          <cell r="GO932">
            <v>0</v>
          </cell>
          <cell r="GP932">
            <v>0</v>
          </cell>
        </row>
        <row r="933">
          <cell r="Y933" t="str">
            <v>B</v>
          </cell>
          <cell r="Z933" t="str">
            <v>高規格</v>
          </cell>
          <cell r="AA933" t="str">
            <v>高規格</v>
          </cell>
          <cell r="AK933" t="e">
            <v>#REF!</v>
          </cell>
          <cell r="BI933">
            <v>2</v>
          </cell>
          <cell r="BT933">
            <v>0</v>
          </cell>
          <cell r="DZ933">
            <v>1</v>
          </cell>
          <cell r="EA933">
            <v>0</v>
          </cell>
          <cell r="EB933">
            <v>1</v>
          </cell>
          <cell r="EC933">
            <v>0</v>
          </cell>
          <cell r="ED933">
            <v>1</v>
          </cell>
          <cell r="EF933">
            <v>0</v>
          </cell>
          <cell r="EG933">
            <v>1</v>
          </cell>
          <cell r="EH933">
            <v>0</v>
          </cell>
          <cell r="EI933">
            <v>0</v>
          </cell>
          <cell r="EJ933">
            <v>0</v>
          </cell>
          <cell r="EK933" t="e">
            <v>#REF!</v>
          </cell>
          <cell r="EL933" t="e">
            <v>#REF!</v>
          </cell>
          <cell r="EM933" t="e">
            <v>#REF!</v>
          </cell>
          <cell r="EO933">
            <v>0</v>
          </cell>
          <cell r="EP933">
            <v>1</v>
          </cell>
          <cell r="EQ933">
            <v>0</v>
          </cell>
          <cell r="FA933">
            <v>1</v>
          </cell>
          <cell r="FB933">
            <v>0</v>
          </cell>
          <cell r="FD933">
            <v>0</v>
          </cell>
          <cell r="FE933">
            <v>0</v>
          </cell>
          <cell r="FF933">
            <v>0</v>
          </cell>
          <cell r="FG933">
            <v>0</v>
          </cell>
          <cell r="FH933">
            <v>0</v>
          </cell>
          <cell r="FI933">
            <v>0</v>
          </cell>
          <cell r="FJ933">
            <v>0</v>
          </cell>
          <cell r="FK933">
            <v>0</v>
          </cell>
          <cell r="FL933">
            <v>0</v>
          </cell>
          <cell r="FO933">
            <v>0</v>
          </cell>
          <cell r="FQ933">
            <v>0</v>
          </cell>
          <cell r="FR933">
            <v>0</v>
          </cell>
          <cell r="FS933">
            <v>0</v>
          </cell>
          <cell r="FT933">
            <v>0</v>
          </cell>
          <cell r="FU933">
            <v>0</v>
          </cell>
          <cell r="FV933">
            <v>0</v>
          </cell>
          <cell r="FW933">
            <v>0</v>
          </cell>
          <cell r="FX933" t="e">
            <v>#REF!</v>
          </cell>
          <cell r="FZ933">
            <v>0</v>
          </cell>
          <cell r="GB933">
            <v>1</v>
          </cell>
          <cell r="GC933">
            <v>0</v>
          </cell>
          <cell r="GD933">
            <v>0</v>
          </cell>
          <cell r="GE933">
            <v>0</v>
          </cell>
          <cell r="GF933">
            <v>0</v>
          </cell>
          <cell r="GG933" t="e">
            <v>#REF!</v>
          </cell>
          <cell r="GH933" t="e">
            <v>#REF!</v>
          </cell>
          <cell r="GI933">
            <v>0</v>
          </cell>
          <cell r="GJ933">
            <v>0</v>
          </cell>
          <cell r="GK933">
            <v>0</v>
          </cell>
          <cell r="GL933">
            <v>0</v>
          </cell>
          <cell r="GM933" t="e">
            <v>#REF!</v>
          </cell>
          <cell r="GN933">
            <v>0</v>
          </cell>
          <cell r="GO933">
            <v>0</v>
          </cell>
          <cell r="GP933">
            <v>0</v>
          </cell>
        </row>
        <row r="934">
          <cell r="Y934" t="str">
            <v>B</v>
          </cell>
          <cell r="Z934" t="str">
            <v>高規格</v>
          </cell>
          <cell r="AA934" t="str">
            <v>高規格</v>
          </cell>
          <cell r="AK934" t="e">
            <v>#REF!</v>
          </cell>
          <cell r="BI934">
            <v>2</v>
          </cell>
          <cell r="BT934">
            <v>0</v>
          </cell>
          <cell r="DZ934">
            <v>1</v>
          </cell>
          <cell r="EA934">
            <v>0</v>
          </cell>
          <cell r="EB934">
            <v>1</v>
          </cell>
          <cell r="EC934">
            <v>0</v>
          </cell>
          <cell r="ED934">
            <v>1</v>
          </cell>
          <cell r="EF934">
            <v>0</v>
          </cell>
          <cell r="EG934">
            <v>1</v>
          </cell>
          <cell r="EH934">
            <v>0</v>
          </cell>
          <cell r="EI934">
            <v>0</v>
          </cell>
          <cell r="EJ934">
            <v>0</v>
          </cell>
          <cell r="EK934" t="e">
            <v>#REF!</v>
          </cell>
          <cell r="EL934" t="e">
            <v>#REF!</v>
          </cell>
          <cell r="EM934" t="e">
            <v>#REF!</v>
          </cell>
          <cell r="EO934">
            <v>0</v>
          </cell>
          <cell r="EP934">
            <v>1</v>
          </cell>
          <cell r="EQ934">
            <v>0</v>
          </cell>
          <cell r="FA934">
            <v>1</v>
          </cell>
          <cell r="FB934">
            <v>0</v>
          </cell>
          <cell r="FD934">
            <v>0</v>
          </cell>
          <cell r="FE934">
            <v>0</v>
          </cell>
          <cell r="FF934">
            <v>0</v>
          </cell>
          <cell r="FG934">
            <v>0</v>
          </cell>
          <cell r="FH934">
            <v>0</v>
          </cell>
          <cell r="FI934">
            <v>0</v>
          </cell>
          <cell r="FJ934">
            <v>0</v>
          </cell>
          <cell r="FK934">
            <v>0</v>
          </cell>
          <cell r="FL934">
            <v>0</v>
          </cell>
          <cell r="FO934">
            <v>0</v>
          </cell>
          <cell r="FQ934">
            <v>0</v>
          </cell>
          <cell r="FR934">
            <v>0</v>
          </cell>
          <cell r="FS934">
            <v>0</v>
          </cell>
          <cell r="FT934">
            <v>0</v>
          </cell>
          <cell r="FU934">
            <v>0</v>
          </cell>
          <cell r="FV934">
            <v>0</v>
          </cell>
          <cell r="FW934">
            <v>0</v>
          </cell>
          <cell r="FX934" t="e">
            <v>#REF!</v>
          </cell>
          <cell r="FZ934">
            <v>0</v>
          </cell>
          <cell r="GB934">
            <v>1</v>
          </cell>
          <cell r="GC934">
            <v>0</v>
          </cell>
          <cell r="GD934">
            <v>0</v>
          </cell>
          <cell r="GE934">
            <v>0</v>
          </cell>
          <cell r="GF934">
            <v>0</v>
          </cell>
          <cell r="GG934" t="e">
            <v>#REF!</v>
          </cell>
          <cell r="GH934" t="e">
            <v>#REF!</v>
          </cell>
          <cell r="GI934">
            <v>0</v>
          </cell>
          <cell r="GJ934">
            <v>0</v>
          </cell>
          <cell r="GK934">
            <v>0</v>
          </cell>
          <cell r="GL934">
            <v>0</v>
          </cell>
          <cell r="GM934" t="e">
            <v>#REF!</v>
          </cell>
          <cell r="GN934">
            <v>0</v>
          </cell>
          <cell r="GO934">
            <v>0</v>
          </cell>
          <cell r="GP934">
            <v>0</v>
          </cell>
        </row>
        <row r="935">
          <cell r="Y935" t="str">
            <v>B</v>
          </cell>
          <cell r="Z935" t="str">
            <v>高規格</v>
          </cell>
          <cell r="AA935" t="str">
            <v>高規格</v>
          </cell>
          <cell r="AK935" t="e">
            <v>#REF!</v>
          </cell>
          <cell r="BI935">
            <v>2</v>
          </cell>
          <cell r="BT935">
            <v>0</v>
          </cell>
          <cell r="DZ935">
            <v>1</v>
          </cell>
          <cell r="EA935">
            <v>0</v>
          </cell>
          <cell r="EB935">
            <v>1</v>
          </cell>
          <cell r="EC935">
            <v>0</v>
          </cell>
          <cell r="ED935">
            <v>1</v>
          </cell>
          <cell r="EF935">
            <v>0</v>
          </cell>
          <cell r="EG935">
            <v>1</v>
          </cell>
          <cell r="EH935">
            <v>0</v>
          </cell>
          <cell r="EI935">
            <v>0</v>
          </cell>
          <cell r="EJ935">
            <v>0</v>
          </cell>
          <cell r="EK935" t="e">
            <v>#REF!</v>
          </cell>
          <cell r="EL935" t="e">
            <v>#REF!</v>
          </cell>
          <cell r="EM935" t="e">
            <v>#REF!</v>
          </cell>
          <cell r="EO935">
            <v>0</v>
          </cell>
          <cell r="EP935">
            <v>1</v>
          </cell>
          <cell r="EQ935">
            <v>0</v>
          </cell>
          <cell r="FA935">
            <v>1</v>
          </cell>
          <cell r="FB935">
            <v>0</v>
          </cell>
          <cell r="FD935">
            <v>0</v>
          </cell>
          <cell r="FE935">
            <v>0</v>
          </cell>
          <cell r="FF935">
            <v>0</v>
          </cell>
          <cell r="FG935">
            <v>0</v>
          </cell>
          <cell r="FH935">
            <v>0</v>
          </cell>
          <cell r="FI935">
            <v>0</v>
          </cell>
          <cell r="FJ935">
            <v>0</v>
          </cell>
          <cell r="FK935">
            <v>0</v>
          </cell>
          <cell r="FL935">
            <v>0</v>
          </cell>
          <cell r="FO935">
            <v>0</v>
          </cell>
          <cell r="FQ935">
            <v>0</v>
          </cell>
          <cell r="FR935">
            <v>0</v>
          </cell>
          <cell r="FS935">
            <v>0</v>
          </cell>
          <cell r="FT935">
            <v>0</v>
          </cell>
          <cell r="FU935">
            <v>0</v>
          </cell>
          <cell r="FV935">
            <v>0</v>
          </cell>
          <cell r="FW935">
            <v>0</v>
          </cell>
          <cell r="FX935" t="e">
            <v>#REF!</v>
          </cell>
          <cell r="FZ935">
            <v>0</v>
          </cell>
          <cell r="GB935">
            <v>1</v>
          </cell>
          <cell r="GC935">
            <v>0</v>
          </cell>
          <cell r="GD935">
            <v>0</v>
          </cell>
          <cell r="GE935">
            <v>0</v>
          </cell>
          <cell r="GF935">
            <v>0</v>
          </cell>
          <cell r="GG935" t="e">
            <v>#REF!</v>
          </cell>
          <cell r="GH935" t="e">
            <v>#REF!</v>
          </cell>
          <cell r="GI935">
            <v>0</v>
          </cell>
          <cell r="GJ935">
            <v>0</v>
          </cell>
          <cell r="GK935">
            <v>0</v>
          </cell>
          <cell r="GL935">
            <v>0</v>
          </cell>
          <cell r="GM935" t="e">
            <v>#REF!</v>
          </cell>
          <cell r="GN935">
            <v>0</v>
          </cell>
          <cell r="GO935">
            <v>0</v>
          </cell>
          <cell r="GP935">
            <v>0</v>
          </cell>
        </row>
        <row r="936">
          <cell r="Y936" t="str">
            <v>B</v>
          </cell>
          <cell r="Z936" t="str">
            <v>高規格</v>
          </cell>
          <cell r="AA936" t="str">
            <v>高規格</v>
          </cell>
          <cell r="AK936" t="e">
            <v>#REF!</v>
          </cell>
          <cell r="BI936">
            <v>2</v>
          </cell>
          <cell r="BT936">
            <v>0</v>
          </cell>
          <cell r="DZ936">
            <v>1</v>
          </cell>
          <cell r="EA936">
            <v>0</v>
          </cell>
          <cell r="EB936">
            <v>1</v>
          </cell>
          <cell r="EC936">
            <v>0</v>
          </cell>
          <cell r="ED936">
            <v>1</v>
          </cell>
          <cell r="EF936">
            <v>0</v>
          </cell>
          <cell r="EG936">
            <v>1</v>
          </cell>
          <cell r="EH936">
            <v>0</v>
          </cell>
          <cell r="EI936">
            <v>0</v>
          </cell>
          <cell r="EJ936">
            <v>0</v>
          </cell>
          <cell r="EK936" t="e">
            <v>#REF!</v>
          </cell>
          <cell r="EL936" t="e">
            <v>#REF!</v>
          </cell>
          <cell r="EM936" t="e">
            <v>#REF!</v>
          </cell>
          <cell r="EO936">
            <v>0</v>
          </cell>
          <cell r="EP936">
            <v>1</v>
          </cell>
          <cell r="EQ936">
            <v>0</v>
          </cell>
          <cell r="FA936">
            <v>1</v>
          </cell>
          <cell r="FB936">
            <v>0</v>
          </cell>
          <cell r="FD936">
            <v>0</v>
          </cell>
          <cell r="FE936">
            <v>0</v>
          </cell>
          <cell r="FF936">
            <v>0</v>
          </cell>
          <cell r="FG936">
            <v>0</v>
          </cell>
          <cell r="FH936">
            <v>0</v>
          </cell>
          <cell r="FI936">
            <v>0</v>
          </cell>
          <cell r="FJ936">
            <v>0</v>
          </cell>
          <cell r="FK936">
            <v>0</v>
          </cell>
          <cell r="FL936">
            <v>0</v>
          </cell>
          <cell r="FO936">
            <v>0</v>
          </cell>
          <cell r="FQ936">
            <v>0</v>
          </cell>
          <cell r="FR936">
            <v>0</v>
          </cell>
          <cell r="FS936">
            <v>0</v>
          </cell>
          <cell r="FT936">
            <v>0</v>
          </cell>
          <cell r="FU936">
            <v>0</v>
          </cell>
          <cell r="FV936">
            <v>0</v>
          </cell>
          <cell r="FW936">
            <v>0</v>
          </cell>
          <cell r="FX936" t="e">
            <v>#REF!</v>
          </cell>
          <cell r="FZ936">
            <v>0</v>
          </cell>
          <cell r="GB936">
            <v>1</v>
          </cell>
          <cell r="GC936">
            <v>0</v>
          </cell>
          <cell r="GD936">
            <v>0</v>
          </cell>
          <cell r="GE936">
            <v>0</v>
          </cell>
          <cell r="GF936">
            <v>0</v>
          </cell>
          <cell r="GG936" t="e">
            <v>#REF!</v>
          </cell>
          <cell r="GH936" t="e">
            <v>#REF!</v>
          </cell>
          <cell r="GI936">
            <v>0</v>
          </cell>
          <cell r="GJ936">
            <v>0</v>
          </cell>
          <cell r="GK936">
            <v>0</v>
          </cell>
          <cell r="GL936">
            <v>0</v>
          </cell>
          <cell r="GM936" t="e">
            <v>#REF!</v>
          </cell>
          <cell r="GN936">
            <v>0</v>
          </cell>
          <cell r="GO936">
            <v>0</v>
          </cell>
          <cell r="GP936">
            <v>0</v>
          </cell>
        </row>
        <row r="937">
          <cell r="Y937" t="str">
            <v>B</v>
          </cell>
          <cell r="Z937" t="str">
            <v>高規格</v>
          </cell>
          <cell r="AA937" t="str">
            <v>一般</v>
          </cell>
          <cell r="AK937" t="e">
            <v>#REF!</v>
          </cell>
          <cell r="BI937">
            <v>1</v>
          </cell>
          <cell r="BT937">
            <v>0.32</v>
          </cell>
          <cell r="DZ937">
            <v>1</v>
          </cell>
          <cell r="EA937">
            <v>0</v>
          </cell>
          <cell r="EB937">
            <v>1</v>
          </cell>
          <cell r="EC937">
            <v>0</v>
          </cell>
          <cell r="ED937">
            <v>0</v>
          </cell>
          <cell r="EF937">
            <v>0</v>
          </cell>
          <cell r="EG937">
            <v>1</v>
          </cell>
          <cell r="EH937">
            <v>0</v>
          </cell>
          <cell r="EI937">
            <v>0</v>
          </cell>
          <cell r="EJ937">
            <v>0</v>
          </cell>
          <cell r="EK937" t="e">
            <v>#REF!</v>
          </cell>
          <cell r="EL937" t="e">
            <v>#REF!</v>
          </cell>
          <cell r="EM937" t="e">
            <v>#REF!</v>
          </cell>
          <cell r="EO937">
            <v>0</v>
          </cell>
          <cell r="EP937">
            <v>1</v>
          </cell>
          <cell r="EQ937">
            <v>0</v>
          </cell>
          <cell r="FA937">
            <v>1</v>
          </cell>
          <cell r="FB937">
            <v>0</v>
          </cell>
          <cell r="FD937">
            <v>0</v>
          </cell>
          <cell r="FE937">
            <v>0</v>
          </cell>
          <cell r="FF937">
            <v>0</v>
          </cell>
          <cell r="FG937">
            <v>0</v>
          </cell>
          <cell r="FH937">
            <v>0</v>
          </cell>
          <cell r="FI937">
            <v>0</v>
          </cell>
          <cell r="FJ937">
            <v>0</v>
          </cell>
          <cell r="FK937">
            <v>0</v>
          </cell>
          <cell r="FL937">
            <v>0</v>
          </cell>
          <cell r="FO937">
            <v>0</v>
          </cell>
          <cell r="FQ937">
            <v>0</v>
          </cell>
          <cell r="FR937">
            <v>0</v>
          </cell>
          <cell r="FS937">
            <v>0</v>
          </cell>
          <cell r="FT937">
            <v>0</v>
          </cell>
          <cell r="FU937">
            <v>0</v>
          </cell>
          <cell r="FV937">
            <v>0</v>
          </cell>
          <cell r="FW937">
            <v>0</v>
          </cell>
          <cell r="FX937" t="e">
            <v>#REF!</v>
          </cell>
          <cell r="FZ937">
            <v>0</v>
          </cell>
          <cell r="GB937">
            <v>1</v>
          </cell>
          <cell r="GC937">
            <v>0</v>
          </cell>
          <cell r="GD937">
            <v>0</v>
          </cell>
          <cell r="GE937">
            <v>1</v>
          </cell>
          <cell r="GF937">
            <v>1</v>
          </cell>
          <cell r="GG937" t="e">
            <v>#REF!</v>
          </cell>
          <cell r="GH937" t="e">
            <v>#REF!</v>
          </cell>
          <cell r="GI937">
            <v>0</v>
          </cell>
          <cell r="GJ937">
            <v>0</v>
          </cell>
          <cell r="GK937">
            <v>0</v>
          </cell>
          <cell r="GL937">
            <v>0</v>
          </cell>
          <cell r="GM937" t="e">
            <v>#REF!</v>
          </cell>
          <cell r="GN937">
            <v>0</v>
          </cell>
          <cell r="GO937">
            <v>0</v>
          </cell>
          <cell r="GP937">
            <v>0</v>
          </cell>
        </row>
        <row r="938">
          <cell r="Y938" t="str">
            <v>二次</v>
          </cell>
          <cell r="Z938" t="str">
            <v>一般</v>
          </cell>
          <cell r="AA938" t="str">
            <v>一般</v>
          </cell>
          <cell r="AK938" t="e">
            <v>#REF!</v>
          </cell>
          <cell r="BI938">
            <v>4</v>
          </cell>
          <cell r="BT938">
            <v>0.61</v>
          </cell>
          <cell r="DZ938">
            <v>0</v>
          </cell>
          <cell r="EA938">
            <v>0</v>
          </cell>
          <cell r="EB938">
            <v>0</v>
          </cell>
          <cell r="EC938">
            <v>0</v>
          </cell>
          <cell r="ED938">
            <v>0</v>
          </cell>
          <cell r="EF938">
            <v>0</v>
          </cell>
          <cell r="EG938">
            <v>0</v>
          </cell>
          <cell r="EH938">
            <v>0</v>
          </cell>
          <cell r="EI938">
            <v>0</v>
          </cell>
          <cell r="EJ938">
            <v>0</v>
          </cell>
          <cell r="EK938" t="e">
            <v>#REF!</v>
          </cell>
          <cell r="EL938" t="e">
            <v>#REF!</v>
          </cell>
          <cell r="EM938" t="e">
            <v>#REF!</v>
          </cell>
          <cell r="EO938">
            <v>0</v>
          </cell>
          <cell r="EP938">
            <v>0</v>
          </cell>
          <cell r="EQ938">
            <v>0</v>
          </cell>
          <cell r="FA938">
            <v>0</v>
          </cell>
          <cell r="FB938">
            <v>0</v>
          </cell>
          <cell r="FD938">
            <v>0</v>
          </cell>
          <cell r="FE938">
            <v>0</v>
          </cell>
          <cell r="FF938">
            <v>0</v>
          </cell>
          <cell r="FG938">
            <v>0</v>
          </cell>
          <cell r="FH938">
            <v>0</v>
          </cell>
          <cell r="FI938">
            <v>0</v>
          </cell>
          <cell r="FJ938">
            <v>0</v>
          </cell>
          <cell r="FK938">
            <v>0</v>
          </cell>
          <cell r="FL938">
            <v>0</v>
          </cell>
          <cell r="FO938">
            <v>1</v>
          </cell>
          <cell r="FQ938">
            <v>0</v>
          </cell>
          <cell r="FR938">
            <v>0</v>
          </cell>
          <cell r="FS938">
            <v>0</v>
          </cell>
          <cell r="FT938">
            <v>0</v>
          </cell>
          <cell r="FU938">
            <v>0</v>
          </cell>
          <cell r="FV938">
            <v>0</v>
          </cell>
          <cell r="FW938">
            <v>0</v>
          </cell>
          <cell r="FX938" t="e">
            <v>#REF!</v>
          </cell>
          <cell r="FZ938">
            <v>0</v>
          </cell>
          <cell r="GB938">
            <v>0</v>
          </cell>
          <cell r="GC938">
            <v>0</v>
          </cell>
          <cell r="GD938">
            <v>0</v>
          </cell>
          <cell r="GE938">
            <v>0</v>
          </cell>
          <cell r="GF938">
            <v>1</v>
          </cell>
          <cell r="GG938" t="e">
            <v>#REF!</v>
          </cell>
          <cell r="GH938" t="e">
            <v>#REF!</v>
          </cell>
          <cell r="GI938">
            <v>0</v>
          </cell>
          <cell r="GJ938">
            <v>0</v>
          </cell>
          <cell r="GK938">
            <v>0</v>
          </cell>
          <cell r="GL938">
            <v>0</v>
          </cell>
          <cell r="GM938" t="e">
            <v>#REF!</v>
          </cell>
          <cell r="GN938">
            <v>0</v>
          </cell>
          <cell r="GO938">
            <v>0</v>
          </cell>
          <cell r="GP938">
            <v>0</v>
          </cell>
        </row>
        <row r="939">
          <cell r="Y939" t="str">
            <v>地二</v>
          </cell>
          <cell r="Z939" t="str">
            <v>地高</v>
          </cell>
          <cell r="AA939" t="str">
            <v>地高</v>
          </cell>
          <cell r="AK939" t="e">
            <v>#REF!</v>
          </cell>
          <cell r="BI939">
            <v>2</v>
          </cell>
          <cell r="BT939">
            <v>0</v>
          </cell>
          <cell r="DZ939">
            <v>0</v>
          </cell>
          <cell r="EA939">
            <v>0</v>
          </cell>
          <cell r="EB939">
            <v>0</v>
          </cell>
          <cell r="EC939">
            <v>0</v>
          </cell>
          <cell r="ED939">
            <v>1</v>
          </cell>
          <cell r="EF939">
            <v>1</v>
          </cell>
          <cell r="EG939">
            <v>1</v>
          </cell>
          <cell r="EH939">
            <v>0</v>
          </cell>
          <cell r="EI939">
            <v>0</v>
          </cell>
          <cell r="EJ939">
            <v>0</v>
          </cell>
          <cell r="EK939" t="e">
            <v>#REF!</v>
          </cell>
          <cell r="EL939" t="e">
            <v>#REF!</v>
          </cell>
          <cell r="EM939" t="e">
            <v>#REF!</v>
          </cell>
          <cell r="EO939">
            <v>0</v>
          </cell>
          <cell r="EP939">
            <v>1</v>
          </cell>
          <cell r="EQ939">
            <v>0</v>
          </cell>
          <cell r="FA939">
            <v>0</v>
          </cell>
          <cell r="FB939">
            <v>0</v>
          </cell>
          <cell r="FD939">
            <v>0</v>
          </cell>
          <cell r="FE939">
            <v>1</v>
          </cell>
          <cell r="FF939">
            <v>1</v>
          </cell>
          <cell r="FG939">
            <v>0</v>
          </cell>
          <cell r="FH939">
            <v>2</v>
          </cell>
          <cell r="FI939">
            <v>0</v>
          </cell>
          <cell r="FJ939">
            <v>0</v>
          </cell>
          <cell r="FK939">
            <v>0</v>
          </cell>
          <cell r="FL939">
            <v>0</v>
          </cell>
          <cell r="FO939">
            <v>0</v>
          </cell>
          <cell r="FQ939">
            <v>0</v>
          </cell>
          <cell r="FR939">
            <v>0</v>
          </cell>
          <cell r="FS939">
            <v>0</v>
          </cell>
          <cell r="FT939">
            <v>0</v>
          </cell>
          <cell r="FU939">
            <v>0</v>
          </cell>
          <cell r="FV939">
            <v>0</v>
          </cell>
          <cell r="FW939">
            <v>0</v>
          </cell>
          <cell r="FX939" t="e">
            <v>#REF!</v>
          </cell>
          <cell r="FZ939">
            <v>0</v>
          </cell>
          <cell r="GB939">
            <v>1</v>
          </cell>
          <cell r="GC939">
            <v>0</v>
          </cell>
          <cell r="GD939">
            <v>0</v>
          </cell>
          <cell r="GE939">
            <v>0</v>
          </cell>
          <cell r="GF939">
            <v>0</v>
          </cell>
          <cell r="GG939" t="e">
            <v>#REF!</v>
          </cell>
          <cell r="GH939" t="e">
            <v>#REF!</v>
          </cell>
          <cell r="GI939">
            <v>0</v>
          </cell>
          <cell r="GJ939">
            <v>0</v>
          </cell>
          <cell r="GK939">
            <v>0</v>
          </cell>
          <cell r="GL939">
            <v>0</v>
          </cell>
          <cell r="GM939" t="e">
            <v>#REF!</v>
          </cell>
          <cell r="GN939">
            <v>0</v>
          </cell>
          <cell r="GO939">
            <v>0</v>
          </cell>
          <cell r="GP939">
            <v>0</v>
          </cell>
        </row>
        <row r="940">
          <cell r="Y940" t="str">
            <v>地二</v>
          </cell>
          <cell r="Z940" t="str">
            <v>地高</v>
          </cell>
          <cell r="AA940" t="str">
            <v>地高</v>
          </cell>
          <cell r="AK940" t="e">
            <v>#REF!</v>
          </cell>
          <cell r="BI940">
            <v>2</v>
          </cell>
          <cell r="BT940">
            <v>0</v>
          </cell>
          <cell r="DZ940">
            <v>0</v>
          </cell>
          <cell r="EA940">
            <v>0</v>
          </cell>
          <cell r="EB940">
            <v>0</v>
          </cell>
          <cell r="EC940">
            <v>0</v>
          </cell>
          <cell r="ED940">
            <v>0</v>
          </cell>
          <cell r="EF940">
            <v>0</v>
          </cell>
          <cell r="EG940">
            <v>0</v>
          </cell>
          <cell r="EH940">
            <v>0</v>
          </cell>
          <cell r="EI940">
            <v>0</v>
          </cell>
          <cell r="EJ940">
            <v>0</v>
          </cell>
          <cell r="EK940" t="e">
            <v>#REF!</v>
          </cell>
          <cell r="EL940" t="e">
            <v>#REF!</v>
          </cell>
          <cell r="EM940" t="e">
            <v>#REF!</v>
          </cell>
          <cell r="EO940">
            <v>0</v>
          </cell>
          <cell r="EP940">
            <v>1</v>
          </cell>
          <cell r="EQ940">
            <v>0</v>
          </cell>
          <cell r="FA940">
            <v>0</v>
          </cell>
          <cell r="FB940">
            <v>0</v>
          </cell>
          <cell r="FD940">
            <v>0</v>
          </cell>
          <cell r="FE940">
            <v>1</v>
          </cell>
          <cell r="FF940">
            <v>1</v>
          </cell>
          <cell r="FG940">
            <v>0</v>
          </cell>
          <cell r="FH940">
            <v>2</v>
          </cell>
          <cell r="FI940">
            <v>0</v>
          </cell>
          <cell r="FJ940">
            <v>0</v>
          </cell>
          <cell r="FK940">
            <v>0</v>
          </cell>
          <cell r="FL940">
            <v>0</v>
          </cell>
          <cell r="FO940">
            <v>0</v>
          </cell>
          <cell r="FQ940">
            <v>0</v>
          </cell>
          <cell r="FR940">
            <v>0</v>
          </cell>
          <cell r="FS940">
            <v>0</v>
          </cell>
          <cell r="FT940">
            <v>0</v>
          </cell>
          <cell r="FU940">
            <v>0</v>
          </cell>
          <cell r="FV940">
            <v>0</v>
          </cell>
          <cell r="FW940">
            <v>0</v>
          </cell>
          <cell r="FX940" t="e">
            <v>#REF!</v>
          </cell>
          <cell r="FZ940">
            <v>0</v>
          </cell>
          <cell r="GB940">
            <v>1</v>
          </cell>
          <cell r="GC940">
            <v>0</v>
          </cell>
          <cell r="GD940">
            <v>0</v>
          </cell>
          <cell r="GE940">
            <v>0</v>
          </cell>
          <cell r="GF940">
            <v>0</v>
          </cell>
          <cell r="GG940" t="e">
            <v>#REF!</v>
          </cell>
          <cell r="GH940" t="e">
            <v>#REF!</v>
          </cell>
          <cell r="GI940">
            <v>0</v>
          </cell>
          <cell r="GJ940">
            <v>0</v>
          </cell>
          <cell r="GK940">
            <v>0</v>
          </cell>
          <cell r="GL940">
            <v>0</v>
          </cell>
          <cell r="GM940" t="e">
            <v>#REF!</v>
          </cell>
          <cell r="GN940">
            <v>0</v>
          </cell>
          <cell r="GO940">
            <v>0</v>
          </cell>
          <cell r="GP940">
            <v>0</v>
          </cell>
        </row>
        <row r="941">
          <cell r="Y941" t="str">
            <v>地二</v>
          </cell>
          <cell r="Z941" t="str">
            <v>地高</v>
          </cell>
          <cell r="AA941" t="str">
            <v>地高</v>
          </cell>
          <cell r="AK941" t="e">
            <v>#REF!</v>
          </cell>
          <cell r="BI941">
            <v>2</v>
          </cell>
          <cell r="BT941">
            <v>0</v>
          </cell>
          <cell r="DZ941">
            <v>0</v>
          </cell>
          <cell r="EA941">
            <v>0</v>
          </cell>
          <cell r="EB941">
            <v>0</v>
          </cell>
          <cell r="EC941">
            <v>0</v>
          </cell>
          <cell r="ED941">
            <v>0</v>
          </cell>
          <cell r="EF941">
            <v>0</v>
          </cell>
          <cell r="EG941">
            <v>0</v>
          </cell>
          <cell r="EH941">
            <v>0</v>
          </cell>
          <cell r="EI941">
            <v>0</v>
          </cell>
          <cell r="EJ941">
            <v>0</v>
          </cell>
          <cell r="EK941" t="e">
            <v>#REF!</v>
          </cell>
          <cell r="EL941" t="e">
            <v>#REF!</v>
          </cell>
          <cell r="EM941" t="e">
            <v>#REF!</v>
          </cell>
          <cell r="EO941">
            <v>0</v>
          </cell>
          <cell r="EP941">
            <v>1</v>
          </cell>
          <cell r="EQ941">
            <v>0</v>
          </cell>
          <cell r="FA941">
            <v>0</v>
          </cell>
          <cell r="FB941">
            <v>0</v>
          </cell>
          <cell r="FD941">
            <v>0</v>
          </cell>
          <cell r="FE941">
            <v>1</v>
          </cell>
          <cell r="FF941">
            <v>1</v>
          </cell>
          <cell r="FG941">
            <v>0</v>
          </cell>
          <cell r="FH941">
            <v>2</v>
          </cell>
          <cell r="FI941">
            <v>0</v>
          </cell>
          <cell r="FJ941">
            <v>0</v>
          </cell>
          <cell r="FK941">
            <v>0</v>
          </cell>
          <cell r="FL941">
            <v>0</v>
          </cell>
          <cell r="FO941">
            <v>0</v>
          </cell>
          <cell r="FQ941">
            <v>0</v>
          </cell>
          <cell r="FR941">
            <v>0</v>
          </cell>
          <cell r="FS941">
            <v>0</v>
          </cell>
          <cell r="FT941">
            <v>0</v>
          </cell>
          <cell r="FU941">
            <v>0</v>
          </cell>
          <cell r="FV941">
            <v>0</v>
          </cell>
          <cell r="FW941">
            <v>0</v>
          </cell>
          <cell r="FX941" t="e">
            <v>#REF!</v>
          </cell>
          <cell r="FZ941">
            <v>0</v>
          </cell>
          <cell r="GB941">
            <v>1</v>
          </cell>
          <cell r="GC941">
            <v>0</v>
          </cell>
          <cell r="GD941">
            <v>0</v>
          </cell>
          <cell r="GE941">
            <v>0</v>
          </cell>
          <cell r="GF941">
            <v>0</v>
          </cell>
          <cell r="GG941" t="e">
            <v>#REF!</v>
          </cell>
          <cell r="GH941" t="e">
            <v>#REF!</v>
          </cell>
          <cell r="GI941">
            <v>0</v>
          </cell>
          <cell r="GJ941">
            <v>0</v>
          </cell>
          <cell r="GK941">
            <v>0</v>
          </cell>
          <cell r="GL941">
            <v>0</v>
          </cell>
          <cell r="GM941" t="e">
            <v>#REF!</v>
          </cell>
          <cell r="GN941">
            <v>0</v>
          </cell>
          <cell r="GO941">
            <v>0</v>
          </cell>
          <cell r="GP941">
            <v>0</v>
          </cell>
        </row>
        <row r="942">
          <cell r="Y942" t="str">
            <v>二次</v>
          </cell>
          <cell r="Z942" t="str">
            <v>一般</v>
          </cell>
          <cell r="AA942" t="str">
            <v>一般</v>
          </cell>
          <cell r="AK942" t="e">
            <v>#REF!</v>
          </cell>
          <cell r="BI942">
            <v>1</v>
          </cell>
          <cell r="BT942">
            <v>0.28000000000000003</v>
          </cell>
          <cell r="DZ942">
            <v>1</v>
          </cell>
          <cell r="EA942">
            <v>1</v>
          </cell>
          <cell r="EB942">
            <v>0</v>
          </cell>
          <cell r="EC942">
            <v>0</v>
          </cell>
          <cell r="ED942">
            <v>0</v>
          </cell>
          <cell r="EF942">
            <v>0</v>
          </cell>
          <cell r="EG942">
            <v>1</v>
          </cell>
          <cell r="EH942">
            <v>0</v>
          </cell>
          <cell r="EI942">
            <v>1</v>
          </cell>
          <cell r="EJ942">
            <v>0</v>
          </cell>
          <cell r="EK942" t="e">
            <v>#REF!</v>
          </cell>
          <cell r="EL942" t="e">
            <v>#REF!</v>
          </cell>
          <cell r="EM942" t="e">
            <v>#REF!</v>
          </cell>
          <cell r="EO942">
            <v>0</v>
          </cell>
          <cell r="EP942">
            <v>0</v>
          </cell>
          <cell r="EQ942">
            <v>0</v>
          </cell>
          <cell r="FA942">
            <v>1</v>
          </cell>
          <cell r="FB942">
            <v>0</v>
          </cell>
          <cell r="FD942">
            <v>0</v>
          </cell>
          <cell r="FE942">
            <v>0</v>
          </cell>
          <cell r="FF942">
            <v>0</v>
          </cell>
          <cell r="FG942">
            <v>0</v>
          </cell>
          <cell r="FH942">
            <v>0</v>
          </cell>
          <cell r="FI942">
            <v>0</v>
          </cell>
          <cell r="FJ942">
            <v>0</v>
          </cell>
          <cell r="FK942">
            <v>0</v>
          </cell>
          <cell r="FL942">
            <v>0</v>
          </cell>
          <cell r="FO942">
            <v>0</v>
          </cell>
          <cell r="FQ942">
            <v>0</v>
          </cell>
          <cell r="FR942">
            <v>0</v>
          </cell>
          <cell r="FS942">
            <v>0</v>
          </cell>
          <cell r="FT942">
            <v>0</v>
          </cell>
          <cell r="FU942">
            <v>0</v>
          </cell>
          <cell r="FV942">
            <v>0</v>
          </cell>
          <cell r="FW942">
            <v>0</v>
          </cell>
          <cell r="FX942" t="e">
            <v>#REF!</v>
          </cell>
          <cell r="FZ942">
            <v>0</v>
          </cell>
          <cell r="GB942">
            <v>0</v>
          </cell>
          <cell r="GC942">
            <v>0</v>
          </cell>
          <cell r="GD942">
            <v>0</v>
          </cell>
          <cell r="GE942">
            <v>0</v>
          </cell>
          <cell r="GF942">
            <v>1</v>
          </cell>
          <cell r="GG942" t="e">
            <v>#REF!</v>
          </cell>
          <cell r="GH942" t="e">
            <v>#REF!</v>
          </cell>
          <cell r="GI942">
            <v>0</v>
          </cell>
          <cell r="GJ942">
            <v>0</v>
          </cell>
          <cell r="GK942">
            <v>0</v>
          </cell>
          <cell r="GL942">
            <v>0</v>
          </cell>
          <cell r="GM942" t="e">
            <v>#REF!</v>
          </cell>
          <cell r="GN942">
            <v>0</v>
          </cell>
          <cell r="GO942">
            <v>0</v>
          </cell>
          <cell r="GP942">
            <v>0</v>
          </cell>
        </row>
        <row r="943">
          <cell r="Y943" t="str">
            <v>二次</v>
          </cell>
          <cell r="Z943" t="str">
            <v>一般</v>
          </cell>
          <cell r="AA943" t="str">
            <v>一般</v>
          </cell>
          <cell r="AK943" t="e">
            <v>#REF!</v>
          </cell>
          <cell r="BI943">
            <v>2</v>
          </cell>
          <cell r="BT943">
            <v>0.16</v>
          </cell>
          <cell r="DZ943">
            <v>0</v>
          </cell>
          <cell r="EA943">
            <v>0</v>
          </cell>
          <cell r="EB943">
            <v>0</v>
          </cell>
          <cell r="EC943">
            <v>0</v>
          </cell>
          <cell r="ED943">
            <v>0</v>
          </cell>
          <cell r="EF943">
            <v>0</v>
          </cell>
          <cell r="EG943">
            <v>0</v>
          </cell>
          <cell r="EH943">
            <v>0</v>
          </cell>
          <cell r="EI943">
            <v>0</v>
          </cell>
          <cell r="EJ943">
            <v>0</v>
          </cell>
          <cell r="EK943" t="e">
            <v>#REF!</v>
          </cell>
          <cell r="EL943" t="e">
            <v>#REF!</v>
          </cell>
          <cell r="EM943" t="e">
            <v>#REF!</v>
          </cell>
          <cell r="EO943">
            <v>0</v>
          </cell>
          <cell r="EP943">
            <v>0</v>
          </cell>
          <cell r="EQ943">
            <v>0</v>
          </cell>
          <cell r="FA943">
            <v>0</v>
          </cell>
          <cell r="FB943">
            <v>0</v>
          </cell>
          <cell r="FD943">
            <v>0</v>
          </cell>
          <cell r="FE943">
            <v>1</v>
          </cell>
          <cell r="FF943">
            <v>0</v>
          </cell>
          <cell r="FG943">
            <v>0</v>
          </cell>
          <cell r="FH943">
            <v>1</v>
          </cell>
          <cell r="FI943">
            <v>0</v>
          </cell>
          <cell r="FJ943">
            <v>0</v>
          </cell>
          <cell r="FK943">
            <v>0</v>
          </cell>
          <cell r="FL943">
            <v>0</v>
          </cell>
          <cell r="FO943">
            <v>0</v>
          </cell>
          <cell r="FQ943">
            <v>0</v>
          </cell>
          <cell r="FR943">
            <v>0</v>
          </cell>
          <cell r="FS943">
            <v>0</v>
          </cell>
          <cell r="FT943">
            <v>0</v>
          </cell>
          <cell r="FU943">
            <v>0</v>
          </cell>
          <cell r="FV943">
            <v>0</v>
          </cell>
          <cell r="FW943">
            <v>0</v>
          </cell>
          <cell r="FX943" t="e">
            <v>#REF!</v>
          </cell>
          <cell r="FZ943">
            <v>1</v>
          </cell>
          <cell r="GB943">
            <v>1</v>
          </cell>
          <cell r="GC943">
            <v>0</v>
          </cell>
          <cell r="GD943">
            <v>0</v>
          </cell>
          <cell r="GE943">
            <v>0</v>
          </cell>
          <cell r="GF943">
            <v>1</v>
          </cell>
          <cell r="GG943" t="e">
            <v>#REF!</v>
          </cell>
          <cell r="GH943" t="e">
            <v>#REF!</v>
          </cell>
          <cell r="GI943">
            <v>0</v>
          </cell>
          <cell r="GJ943">
            <v>0</v>
          </cell>
          <cell r="GK943">
            <v>0</v>
          </cell>
          <cell r="GL943">
            <v>0</v>
          </cell>
          <cell r="GM943" t="e">
            <v>#REF!</v>
          </cell>
          <cell r="GN943">
            <v>0</v>
          </cell>
          <cell r="GO943">
            <v>0</v>
          </cell>
          <cell r="GP943">
            <v>0</v>
          </cell>
        </row>
        <row r="944">
          <cell r="Y944" t="str">
            <v>二次</v>
          </cell>
          <cell r="Z944" t="str">
            <v>一般</v>
          </cell>
          <cell r="AA944" t="str">
            <v>一般</v>
          </cell>
          <cell r="AK944" t="e">
            <v>#REF!</v>
          </cell>
          <cell r="BI944">
            <v>1</v>
          </cell>
          <cell r="BT944">
            <v>0.27</v>
          </cell>
          <cell r="DZ944">
            <v>0</v>
          </cell>
          <cell r="EA944">
            <v>0</v>
          </cell>
          <cell r="EB944">
            <v>0</v>
          </cell>
          <cell r="EC944">
            <v>0</v>
          </cell>
          <cell r="ED944">
            <v>0</v>
          </cell>
          <cell r="EF944">
            <v>0</v>
          </cell>
          <cell r="EG944">
            <v>0</v>
          </cell>
          <cell r="EH944">
            <v>0</v>
          </cell>
          <cell r="EI944">
            <v>1</v>
          </cell>
          <cell r="EJ944">
            <v>0</v>
          </cell>
          <cell r="EK944" t="e">
            <v>#REF!</v>
          </cell>
          <cell r="EL944" t="e">
            <v>#REF!</v>
          </cell>
          <cell r="EM944" t="e">
            <v>#REF!</v>
          </cell>
          <cell r="EO944">
            <v>0</v>
          </cell>
          <cell r="EP944">
            <v>0</v>
          </cell>
          <cell r="EQ944">
            <v>0</v>
          </cell>
          <cell r="FA944">
            <v>0</v>
          </cell>
          <cell r="FB944">
            <v>0</v>
          </cell>
          <cell r="FD944">
            <v>0</v>
          </cell>
          <cell r="FE944">
            <v>1</v>
          </cell>
          <cell r="FF944">
            <v>0</v>
          </cell>
          <cell r="FG944">
            <v>0</v>
          </cell>
          <cell r="FH944">
            <v>0</v>
          </cell>
          <cell r="FI944">
            <v>0</v>
          </cell>
          <cell r="FJ944">
            <v>0</v>
          </cell>
          <cell r="FK944">
            <v>0</v>
          </cell>
          <cell r="FL944">
            <v>0</v>
          </cell>
          <cell r="FO944">
            <v>0</v>
          </cell>
          <cell r="FQ944">
            <v>0</v>
          </cell>
          <cell r="FR944">
            <v>0</v>
          </cell>
          <cell r="FS944">
            <v>0</v>
          </cell>
          <cell r="FT944">
            <v>0</v>
          </cell>
          <cell r="FU944">
            <v>0</v>
          </cell>
          <cell r="FV944">
            <v>0</v>
          </cell>
          <cell r="FW944">
            <v>0</v>
          </cell>
          <cell r="FX944" t="e">
            <v>#REF!</v>
          </cell>
          <cell r="FZ944">
            <v>1</v>
          </cell>
          <cell r="GB944">
            <v>1</v>
          </cell>
          <cell r="GC944">
            <v>0</v>
          </cell>
          <cell r="GD944">
            <v>0</v>
          </cell>
          <cell r="GE944">
            <v>1</v>
          </cell>
          <cell r="GF944">
            <v>1</v>
          </cell>
          <cell r="GG944" t="e">
            <v>#REF!</v>
          </cell>
          <cell r="GH944" t="e">
            <v>#REF!</v>
          </cell>
          <cell r="GI944">
            <v>0</v>
          </cell>
          <cell r="GJ944">
            <v>0</v>
          </cell>
          <cell r="GK944">
            <v>0</v>
          </cell>
          <cell r="GL944">
            <v>0</v>
          </cell>
          <cell r="GM944" t="e">
            <v>#REF!</v>
          </cell>
          <cell r="GN944">
            <v>0</v>
          </cell>
          <cell r="GO944">
            <v>0</v>
          </cell>
          <cell r="GP944">
            <v>0</v>
          </cell>
        </row>
        <row r="945">
          <cell r="Y945" t="str">
            <v>二次</v>
          </cell>
          <cell r="Z945" t="str">
            <v>一般</v>
          </cell>
          <cell r="AA945" t="str">
            <v>一般</v>
          </cell>
          <cell r="AK945" t="e">
            <v>#REF!</v>
          </cell>
          <cell r="BI945">
            <v>2</v>
          </cell>
          <cell r="BT945">
            <v>0.28000000000000003</v>
          </cell>
          <cell r="DZ945">
            <v>0</v>
          </cell>
          <cell r="EA945">
            <v>0</v>
          </cell>
          <cell r="EB945">
            <v>0</v>
          </cell>
          <cell r="EC945">
            <v>0</v>
          </cell>
          <cell r="ED945">
            <v>0</v>
          </cell>
          <cell r="EF945">
            <v>0</v>
          </cell>
          <cell r="EG945">
            <v>0</v>
          </cell>
          <cell r="EH945">
            <v>0</v>
          </cell>
          <cell r="EI945">
            <v>0</v>
          </cell>
          <cell r="EJ945">
            <v>0</v>
          </cell>
          <cell r="EK945" t="e">
            <v>#REF!</v>
          </cell>
          <cell r="EL945" t="e">
            <v>#REF!</v>
          </cell>
          <cell r="EM945" t="e">
            <v>#REF!</v>
          </cell>
          <cell r="EO945">
            <v>0</v>
          </cell>
          <cell r="EP945">
            <v>0</v>
          </cell>
          <cell r="EQ945">
            <v>0</v>
          </cell>
          <cell r="FA945">
            <v>0</v>
          </cell>
          <cell r="FB945">
            <v>0</v>
          </cell>
          <cell r="FD945">
            <v>0</v>
          </cell>
          <cell r="FE945">
            <v>1</v>
          </cell>
          <cell r="FF945">
            <v>0</v>
          </cell>
          <cell r="FG945">
            <v>0</v>
          </cell>
          <cell r="FH945">
            <v>1</v>
          </cell>
          <cell r="FI945">
            <v>0</v>
          </cell>
          <cell r="FJ945">
            <v>0</v>
          </cell>
          <cell r="FK945">
            <v>0</v>
          </cell>
          <cell r="FL945">
            <v>0</v>
          </cell>
          <cell r="FO945">
            <v>0</v>
          </cell>
          <cell r="FQ945">
            <v>0</v>
          </cell>
          <cell r="FR945">
            <v>0</v>
          </cell>
          <cell r="FS945">
            <v>0</v>
          </cell>
          <cell r="FT945">
            <v>0</v>
          </cell>
          <cell r="FU945">
            <v>0</v>
          </cell>
          <cell r="FV945">
            <v>0</v>
          </cell>
          <cell r="FW945">
            <v>0</v>
          </cell>
          <cell r="FX945" t="e">
            <v>#REF!</v>
          </cell>
          <cell r="FZ945">
            <v>0</v>
          </cell>
          <cell r="GB945">
            <v>0</v>
          </cell>
          <cell r="GC945">
            <v>0</v>
          </cell>
          <cell r="GD945">
            <v>0</v>
          </cell>
          <cell r="GE945">
            <v>0</v>
          </cell>
          <cell r="GF945">
            <v>1</v>
          </cell>
          <cell r="GG945" t="e">
            <v>#REF!</v>
          </cell>
          <cell r="GH945" t="e">
            <v>#REF!</v>
          </cell>
          <cell r="GI945">
            <v>0</v>
          </cell>
          <cell r="GJ945">
            <v>0</v>
          </cell>
          <cell r="GK945">
            <v>0</v>
          </cell>
          <cell r="GL945">
            <v>0</v>
          </cell>
          <cell r="GM945" t="e">
            <v>#REF!</v>
          </cell>
          <cell r="GN945">
            <v>0</v>
          </cell>
          <cell r="GO945">
            <v>0</v>
          </cell>
          <cell r="GP945">
            <v>0</v>
          </cell>
        </row>
        <row r="946">
          <cell r="Y946" t="str">
            <v>B</v>
          </cell>
          <cell r="Z946" t="str">
            <v>高規格</v>
          </cell>
          <cell r="AA946" t="str">
            <v>高規格</v>
          </cell>
          <cell r="AK946" t="e">
            <v>#REF!</v>
          </cell>
          <cell r="BI946">
            <v>2</v>
          </cell>
          <cell r="BT946">
            <v>0</v>
          </cell>
          <cell r="DZ946">
            <v>0</v>
          </cell>
          <cell r="EA946">
            <v>0</v>
          </cell>
          <cell r="EB946">
            <v>0</v>
          </cell>
          <cell r="EC946">
            <v>0</v>
          </cell>
          <cell r="ED946">
            <v>1</v>
          </cell>
          <cell r="EF946">
            <v>0</v>
          </cell>
          <cell r="EG946">
            <v>1</v>
          </cell>
          <cell r="EH946">
            <v>0</v>
          </cell>
          <cell r="EI946">
            <v>0</v>
          </cell>
          <cell r="EJ946">
            <v>0</v>
          </cell>
          <cell r="EK946" t="e">
            <v>#REF!</v>
          </cell>
          <cell r="EL946" t="e">
            <v>#REF!</v>
          </cell>
          <cell r="EM946" t="e">
            <v>#REF!</v>
          </cell>
          <cell r="EO946">
            <v>0</v>
          </cell>
          <cell r="EP946">
            <v>1</v>
          </cell>
          <cell r="EQ946">
            <v>0</v>
          </cell>
          <cell r="FA946">
            <v>0</v>
          </cell>
          <cell r="FB946">
            <v>0</v>
          </cell>
          <cell r="FD946">
            <v>0</v>
          </cell>
          <cell r="FE946">
            <v>1</v>
          </cell>
          <cell r="FF946">
            <v>0</v>
          </cell>
          <cell r="FG946">
            <v>0</v>
          </cell>
          <cell r="FH946">
            <v>0</v>
          </cell>
          <cell r="FI946">
            <v>0</v>
          </cell>
          <cell r="FJ946">
            <v>0</v>
          </cell>
          <cell r="FK946">
            <v>0</v>
          </cell>
          <cell r="FL946">
            <v>0</v>
          </cell>
          <cell r="FO946">
            <v>0</v>
          </cell>
          <cell r="FQ946">
            <v>0</v>
          </cell>
          <cell r="FR946">
            <v>0</v>
          </cell>
          <cell r="FS946">
            <v>0</v>
          </cell>
          <cell r="FT946">
            <v>0</v>
          </cell>
          <cell r="FU946">
            <v>0</v>
          </cell>
          <cell r="FV946">
            <v>0</v>
          </cell>
          <cell r="FW946">
            <v>0</v>
          </cell>
          <cell r="FX946" t="e">
            <v>#REF!</v>
          </cell>
          <cell r="FZ946">
            <v>0</v>
          </cell>
          <cell r="GB946">
            <v>1</v>
          </cell>
          <cell r="GC946">
            <v>0</v>
          </cell>
          <cell r="GD946">
            <v>0</v>
          </cell>
          <cell r="GE946">
            <v>0</v>
          </cell>
          <cell r="GF946">
            <v>0</v>
          </cell>
          <cell r="GG946" t="e">
            <v>#REF!</v>
          </cell>
          <cell r="GH946" t="e">
            <v>#REF!</v>
          </cell>
          <cell r="GI946">
            <v>0</v>
          </cell>
          <cell r="GJ946">
            <v>0</v>
          </cell>
          <cell r="GK946">
            <v>0</v>
          </cell>
          <cell r="GL946">
            <v>0</v>
          </cell>
          <cell r="GM946" t="e">
            <v>#REF!</v>
          </cell>
          <cell r="GN946">
            <v>0</v>
          </cell>
          <cell r="GO946">
            <v>0</v>
          </cell>
          <cell r="GP946">
            <v>0</v>
          </cell>
        </row>
        <row r="947">
          <cell r="Y947" t="str">
            <v>B</v>
          </cell>
          <cell r="Z947" t="str">
            <v>高規格</v>
          </cell>
          <cell r="AA947" t="str">
            <v>高規格</v>
          </cell>
          <cell r="AK947" t="e">
            <v>#REF!</v>
          </cell>
          <cell r="BI947">
            <v>2</v>
          </cell>
          <cell r="BT947">
            <v>0</v>
          </cell>
          <cell r="DZ947">
            <v>1</v>
          </cell>
          <cell r="EA947">
            <v>0</v>
          </cell>
          <cell r="EB947">
            <v>1</v>
          </cell>
          <cell r="EC947">
            <v>0</v>
          </cell>
          <cell r="ED947">
            <v>1</v>
          </cell>
          <cell r="EF947">
            <v>0</v>
          </cell>
          <cell r="EG947">
            <v>1</v>
          </cell>
          <cell r="EH947">
            <v>0</v>
          </cell>
          <cell r="EI947">
            <v>1</v>
          </cell>
          <cell r="EJ947">
            <v>0</v>
          </cell>
          <cell r="EK947" t="e">
            <v>#REF!</v>
          </cell>
          <cell r="EL947" t="e">
            <v>#REF!</v>
          </cell>
          <cell r="EM947" t="e">
            <v>#REF!</v>
          </cell>
          <cell r="EO947">
            <v>0</v>
          </cell>
          <cell r="EP947">
            <v>0</v>
          </cell>
          <cell r="EQ947">
            <v>0</v>
          </cell>
          <cell r="FA947">
            <v>1</v>
          </cell>
          <cell r="FB947">
            <v>0</v>
          </cell>
          <cell r="FD947">
            <v>0</v>
          </cell>
          <cell r="FE947">
            <v>0</v>
          </cell>
          <cell r="FF947">
            <v>0</v>
          </cell>
          <cell r="FG947">
            <v>0</v>
          </cell>
          <cell r="FH947">
            <v>0</v>
          </cell>
          <cell r="FI947">
            <v>0</v>
          </cell>
          <cell r="FJ947">
            <v>0</v>
          </cell>
          <cell r="FK947">
            <v>0</v>
          </cell>
          <cell r="FL947">
            <v>0</v>
          </cell>
          <cell r="FO947">
            <v>0</v>
          </cell>
          <cell r="FQ947">
            <v>0</v>
          </cell>
          <cell r="FR947">
            <v>0</v>
          </cell>
          <cell r="FS947">
            <v>0</v>
          </cell>
          <cell r="FT947">
            <v>0</v>
          </cell>
          <cell r="FU947">
            <v>0</v>
          </cell>
          <cell r="FV947">
            <v>0</v>
          </cell>
          <cell r="FW947">
            <v>0</v>
          </cell>
          <cell r="FX947" t="e">
            <v>#REF!</v>
          </cell>
          <cell r="FZ947">
            <v>0</v>
          </cell>
          <cell r="GB947">
            <v>1</v>
          </cell>
          <cell r="GC947">
            <v>0</v>
          </cell>
          <cell r="GD947">
            <v>0</v>
          </cell>
          <cell r="GE947">
            <v>0</v>
          </cell>
          <cell r="GF947">
            <v>0</v>
          </cell>
          <cell r="GG947" t="e">
            <v>#REF!</v>
          </cell>
          <cell r="GH947" t="e">
            <v>#REF!</v>
          </cell>
          <cell r="GI947">
            <v>0</v>
          </cell>
          <cell r="GJ947">
            <v>0</v>
          </cell>
          <cell r="GK947">
            <v>0</v>
          </cell>
          <cell r="GL947">
            <v>0</v>
          </cell>
          <cell r="GM947" t="e">
            <v>#REF!</v>
          </cell>
          <cell r="GN947">
            <v>0</v>
          </cell>
          <cell r="GO947">
            <v>0</v>
          </cell>
          <cell r="GP947">
            <v>0</v>
          </cell>
        </row>
        <row r="948">
          <cell r="Y948" t="str">
            <v>B</v>
          </cell>
          <cell r="Z948" t="str">
            <v>高規格</v>
          </cell>
          <cell r="AA948" t="str">
            <v>高規格</v>
          </cell>
          <cell r="AK948" t="e">
            <v>#REF!</v>
          </cell>
          <cell r="BI948">
            <v>2</v>
          </cell>
          <cell r="BT948">
            <v>0</v>
          </cell>
          <cell r="DZ948">
            <v>1</v>
          </cell>
          <cell r="EA948">
            <v>0</v>
          </cell>
          <cell r="EB948">
            <v>1</v>
          </cell>
          <cell r="EC948">
            <v>0</v>
          </cell>
          <cell r="ED948">
            <v>1</v>
          </cell>
          <cell r="EF948">
            <v>0</v>
          </cell>
          <cell r="EG948">
            <v>1</v>
          </cell>
          <cell r="EH948">
            <v>0</v>
          </cell>
          <cell r="EI948">
            <v>0</v>
          </cell>
          <cell r="EJ948">
            <v>0</v>
          </cell>
          <cell r="EK948" t="e">
            <v>#REF!</v>
          </cell>
          <cell r="EL948" t="e">
            <v>#REF!</v>
          </cell>
          <cell r="EM948" t="e">
            <v>#REF!</v>
          </cell>
          <cell r="EO948">
            <v>0</v>
          </cell>
          <cell r="EP948">
            <v>1</v>
          </cell>
          <cell r="EQ948">
            <v>0</v>
          </cell>
          <cell r="FA948">
            <v>1</v>
          </cell>
          <cell r="FB948">
            <v>0</v>
          </cell>
          <cell r="FD948">
            <v>0</v>
          </cell>
          <cell r="FE948">
            <v>0</v>
          </cell>
          <cell r="FF948">
            <v>0</v>
          </cell>
          <cell r="FG948">
            <v>0</v>
          </cell>
          <cell r="FH948">
            <v>0</v>
          </cell>
          <cell r="FI948">
            <v>0</v>
          </cell>
          <cell r="FJ948">
            <v>0</v>
          </cell>
          <cell r="FK948">
            <v>0</v>
          </cell>
          <cell r="FL948">
            <v>0</v>
          </cell>
          <cell r="FO948">
            <v>0</v>
          </cell>
          <cell r="FQ948">
            <v>0</v>
          </cell>
          <cell r="FR948">
            <v>0</v>
          </cell>
          <cell r="FS948">
            <v>0</v>
          </cell>
          <cell r="FT948">
            <v>0</v>
          </cell>
          <cell r="FU948">
            <v>0</v>
          </cell>
          <cell r="FV948">
            <v>0</v>
          </cell>
          <cell r="FW948">
            <v>0</v>
          </cell>
          <cell r="FX948" t="e">
            <v>#REF!</v>
          </cell>
          <cell r="FZ948">
            <v>1</v>
          </cell>
          <cell r="GB948">
            <v>1</v>
          </cell>
          <cell r="GC948">
            <v>1</v>
          </cell>
          <cell r="GD948">
            <v>0</v>
          </cell>
          <cell r="GE948">
            <v>0</v>
          </cell>
          <cell r="GF948">
            <v>0</v>
          </cell>
          <cell r="GG948" t="e">
            <v>#REF!</v>
          </cell>
          <cell r="GH948" t="e">
            <v>#REF!</v>
          </cell>
          <cell r="GI948">
            <v>0</v>
          </cell>
          <cell r="GJ948">
            <v>0</v>
          </cell>
          <cell r="GK948">
            <v>0</v>
          </cell>
          <cell r="GL948">
            <v>0</v>
          </cell>
          <cell r="GM948" t="e">
            <v>#REF!</v>
          </cell>
          <cell r="GN948">
            <v>0</v>
          </cell>
          <cell r="GO948">
            <v>0</v>
          </cell>
          <cell r="GP948">
            <v>0</v>
          </cell>
        </row>
        <row r="949">
          <cell r="Y949" t="str">
            <v>A'</v>
          </cell>
          <cell r="Z949" t="str">
            <v>高規格</v>
          </cell>
          <cell r="AA949" t="str">
            <v>一般</v>
          </cell>
          <cell r="AK949" t="e">
            <v>#REF!</v>
          </cell>
          <cell r="BI949">
            <v>1</v>
          </cell>
          <cell r="BT949">
            <v>0.33</v>
          </cell>
          <cell r="DZ949">
            <v>1</v>
          </cell>
          <cell r="EA949">
            <v>1</v>
          </cell>
          <cell r="EB949">
            <v>0</v>
          </cell>
          <cell r="EC949">
            <v>0</v>
          </cell>
          <cell r="ED949">
            <v>0</v>
          </cell>
          <cell r="EF949">
            <v>0</v>
          </cell>
          <cell r="EG949">
            <v>1</v>
          </cell>
          <cell r="EH949">
            <v>0</v>
          </cell>
          <cell r="EI949">
            <v>1</v>
          </cell>
          <cell r="EJ949">
            <v>0</v>
          </cell>
          <cell r="EK949" t="e">
            <v>#REF!</v>
          </cell>
          <cell r="EL949" t="e">
            <v>#REF!</v>
          </cell>
          <cell r="EM949" t="e">
            <v>#REF!</v>
          </cell>
          <cell r="EO949">
            <v>0</v>
          </cell>
          <cell r="EP949">
            <v>0</v>
          </cell>
          <cell r="EQ949">
            <v>0</v>
          </cell>
          <cell r="FA949">
            <v>1</v>
          </cell>
          <cell r="FB949">
            <v>0</v>
          </cell>
          <cell r="FD949">
            <v>0</v>
          </cell>
          <cell r="FE949">
            <v>0</v>
          </cell>
          <cell r="FF949">
            <v>0</v>
          </cell>
          <cell r="FG949">
            <v>0</v>
          </cell>
          <cell r="FH949">
            <v>0</v>
          </cell>
          <cell r="FI949">
            <v>0</v>
          </cell>
          <cell r="FJ949">
            <v>0</v>
          </cell>
          <cell r="FK949">
            <v>0</v>
          </cell>
          <cell r="FL949">
            <v>0</v>
          </cell>
          <cell r="FO949">
            <v>0</v>
          </cell>
          <cell r="FQ949">
            <v>0</v>
          </cell>
          <cell r="FR949">
            <v>0</v>
          </cell>
          <cell r="FS949">
            <v>0</v>
          </cell>
          <cell r="FT949">
            <v>0</v>
          </cell>
          <cell r="FU949">
            <v>0</v>
          </cell>
          <cell r="FV949">
            <v>0</v>
          </cell>
          <cell r="FW949">
            <v>0</v>
          </cell>
          <cell r="FX949" t="e">
            <v>#REF!</v>
          </cell>
          <cell r="FZ949">
            <v>0</v>
          </cell>
          <cell r="GB949">
            <v>1</v>
          </cell>
          <cell r="GC949">
            <v>0</v>
          </cell>
          <cell r="GD949">
            <v>1</v>
          </cell>
          <cell r="GE949">
            <v>1</v>
          </cell>
          <cell r="GF949">
            <v>1</v>
          </cell>
          <cell r="GG949" t="e">
            <v>#REF!</v>
          </cell>
          <cell r="GH949" t="e">
            <v>#REF!</v>
          </cell>
          <cell r="GI949">
            <v>0</v>
          </cell>
          <cell r="GJ949">
            <v>0</v>
          </cell>
          <cell r="GK949">
            <v>0</v>
          </cell>
          <cell r="GL949">
            <v>0</v>
          </cell>
          <cell r="GM949" t="e">
            <v>#REF!</v>
          </cell>
          <cell r="GN949">
            <v>0</v>
          </cell>
          <cell r="GO949">
            <v>0</v>
          </cell>
          <cell r="GP949">
            <v>0</v>
          </cell>
        </row>
        <row r="950">
          <cell r="Y950" t="str">
            <v>A'</v>
          </cell>
          <cell r="Z950" t="str">
            <v>高規格</v>
          </cell>
          <cell r="AA950" t="str">
            <v>一般</v>
          </cell>
          <cell r="AK950" t="e">
            <v>#REF!</v>
          </cell>
          <cell r="BI950">
            <v>1</v>
          </cell>
          <cell r="BT950">
            <v>0.16</v>
          </cell>
          <cell r="DZ950">
            <v>1</v>
          </cell>
          <cell r="EA950">
            <v>0</v>
          </cell>
          <cell r="EB950">
            <v>1</v>
          </cell>
          <cell r="EC950">
            <v>0</v>
          </cell>
          <cell r="ED950">
            <v>0</v>
          </cell>
          <cell r="EF950">
            <v>0</v>
          </cell>
          <cell r="EG950">
            <v>1</v>
          </cell>
          <cell r="EH950">
            <v>0</v>
          </cell>
          <cell r="EI950">
            <v>1</v>
          </cell>
          <cell r="EJ950">
            <v>0</v>
          </cell>
          <cell r="EK950" t="e">
            <v>#REF!</v>
          </cell>
          <cell r="EL950" t="e">
            <v>#REF!</v>
          </cell>
          <cell r="EM950" t="e">
            <v>#REF!</v>
          </cell>
          <cell r="EO950">
            <v>0</v>
          </cell>
          <cell r="EP950">
            <v>0</v>
          </cell>
          <cell r="EQ950">
            <v>0</v>
          </cell>
          <cell r="FA950">
            <v>1</v>
          </cell>
          <cell r="FB950">
            <v>0</v>
          </cell>
          <cell r="FD950">
            <v>0</v>
          </cell>
          <cell r="FE950">
            <v>0</v>
          </cell>
          <cell r="FF950">
            <v>0</v>
          </cell>
          <cell r="FG950">
            <v>0</v>
          </cell>
          <cell r="FH950">
            <v>0</v>
          </cell>
          <cell r="FI950">
            <v>0</v>
          </cell>
          <cell r="FJ950">
            <v>0</v>
          </cell>
          <cell r="FK950">
            <v>0</v>
          </cell>
          <cell r="FL950">
            <v>0</v>
          </cell>
          <cell r="FO950">
            <v>0</v>
          </cell>
          <cell r="FQ950">
            <v>0</v>
          </cell>
          <cell r="FR950">
            <v>0</v>
          </cell>
          <cell r="FS950">
            <v>0</v>
          </cell>
          <cell r="FT950">
            <v>0</v>
          </cell>
          <cell r="FU950">
            <v>0</v>
          </cell>
          <cell r="FV950">
            <v>0</v>
          </cell>
          <cell r="FW950">
            <v>0</v>
          </cell>
          <cell r="FX950" t="e">
            <v>#REF!</v>
          </cell>
          <cell r="FZ950">
            <v>1</v>
          </cell>
          <cell r="GB950">
            <v>1</v>
          </cell>
          <cell r="GC950">
            <v>1</v>
          </cell>
          <cell r="GD950">
            <v>0</v>
          </cell>
          <cell r="GE950">
            <v>0</v>
          </cell>
          <cell r="GF950">
            <v>0</v>
          </cell>
          <cell r="GG950" t="e">
            <v>#REF!</v>
          </cell>
          <cell r="GH950" t="e">
            <v>#REF!</v>
          </cell>
          <cell r="GI950">
            <v>0</v>
          </cell>
          <cell r="GJ950">
            <v>0</v>
          </cell>
          <cell r="GK950">
            <v>0</v>
          </cell>
          <cell r="GL950">
            <v>0</v>
          </cell>
          <cell r="GM950" t="e">
            <v>#REF!</v>
          </cell>
          <cell r="GN950">
            <v>0</v>
          </cell>
          <cell r="GO950">
            <v>0</v>
          </cell>
          <cell r="GP950">
            <v>0</v>
          </cell>
        </row>
        <row r="951">
          <cell r="Y951" t="str">
            <v>地二</v>
          </cell>
          <cell r="Z951" t="str">
            <v>地高</v>
          </cell>
          <cell r="AA951" t="str">
            <v>地高</v>
          </cell>
          <cell r="AK951" t="e">
            <v>#REF!</v>
          </cell>
          <cell r="BI951">
            <v>1</v>
          </cell>
          <cell r="BT951">
            <v>0.24</v>
          </cell>
          <cell r="DZ951">
            <v>0</v>
          </cell>
          <cell r="EA951">
            <v>0</v>
          </cell>
          <cell r="EB951">
            <v>0</v>
          </cell>
          <cell r="EC951">
            <v>0</v>
          </cell>
          <cell r="ED951">
            <v>0</v>
          </cell>
          <cell r="EF951">
            <v>0</v>
          </cell>
          <cell r="EG951">
            <v>0</v>
          </cell>
          <cell r="EH951">
            <v>0</v>
          </cell>
          <cell r="EI951">
            <v>1</v>
          </cell>
          <cell r="EJ951">
            <v>0</v>
          </cell>
          <cell r="EK951" t="e">
            <v>#REF!</v>
          </cell>
          <cell r="EL951" t="e">
            <v>#REF!</v>
          </cell>
          <cell r="EM951" t="e">
            <v>#REF!</v>
          </cell>
          <cell r="EO951">
            <v>0</v>
          </cell>
          <cell r="EP951">
            <v>0</v>
          </cell>
          <cell r="EQ951">
            <v>0</v>
          </cell>
          <cell r="FA951">
            <v>0</v>
          </cell>
          <cell r="FB951">
            <v>0</v>
          </cell>
          <cell r="FD951">
            <v>0</v>
          </cell>
          <cell r="FE951">
            <v>1</v>
          </cell>
          <cell r="FF951">
            <v>0</v>
          </cell>
          <cell r="FG951">
            <v>0</v>
          </cell>
          <cell r="FH951">
            <v>1</v>
          </cell>
          <cell r="FI951">
            <v>0</v>
          </cell>
          <cell r="FJ951">
            <v>0</v>
          </cell>
          <cell r="FK951">
            <v>0</v>
          </cell>
          <cell r="FL951">
            <v>0</v>
          </cell>
          <cell r="FO951">
            <v>0</v>
          </cell>
          <cell r="FQ951">
            <v>0</v>
          </cell>
          <cell r="FR951">
            <v>0</v>
          </cell>
          <cell r="FS951">
            <v>0</v>
          </cell>
          <cell r="FT951">
            <v>0</v>
          </cell>
          <cell r="FU951">
            <v>0</v>
          </cell>
          <cell r="FV951">
            <v>0</v>
          </cell>
          <cell r="FW951">
            <v>0</v>
          </cell>
          <cell r="FX951" t="e">
            <v>#REF!</v>
          </cell>
          <cell r="FZ951">
            <v>1</v>
          </cell>
          <cell r="GB951">
            <v>1</v>
          </cell>
          <cell r="GC951">
            <v>1</v>
          </cell>
          <cell r="GD951">
            <v>0</v>
          </cell>
          <cell r="GE951">
            <v>0</v>
          </cell>
          <cell r="GF951">
            <v>1</v>
          </cell>
          <cell r="GG951" t="e">
            <v>#REF!</v>
          </cell>
          <cell r="GH951" t="e">
            <v>#REF!</v>
          </cell>
          <cell r="GI951">
            <v>0</v>
          </cell>
          <cell r="GJ951">
            <v>0</v>
          </cell>
          <cell r="GK951">
            <v>0</v>
          </cell>
          <cell r="GL951">
            <v>0</v>
          </cell>
          <cell r="GM951" t="e">
            <v>#REF!</v>
          </cell>
          <cell r="GN951">
            <v>0</v>
          </cell>
          <cell r="GO951">
            <v>0</v>
          </cell>
          <cell r="GP951">
            <v>0</v>
          </cell>
        </row>
        <row r="952">
          <cell r="Y952" t="str">
            <v>二次</v>
          </cell>
          <cell r="Z952" t="str">
            <v>一般</v>
          </cell>
          <cell r="AA952" t="str">
            <v>一般</v>
          </cell>
          <cell r="AK952" t="e">
            <v>#REF!</v>
          </cell>
          <cell r="BI952">
            <v>1</v>
          </cell>
          <cell r="BT952">
            <v>0.16</v>
          </cell>
          <cell r="DZ952">
            <v>1</v>
          </cell>
          <cell r="EA952">
            <v>0</v>
          </cell>
          <cell r="EB952">
            <v>1</v>
          </cell>
          <cell r="EC952">
            <v>0</v>
          </cell>
          <cell r="ED952">
            <v>0</v>
          </cell>
          <cell r="EF952">
            <v>0</v>
          </cell>
          <cell r="EG952">
            <v>1</v>
          </cell>
          <cell r="EH952">
            <v>0</v>
          </cell>
          <cell r="EI952">
            <v>0</v>
          </cell>
          <cell r="EJ952">
            <v>0</v>
          </cell>
          <cell r="EK952" t="e">
            <v>#REF!</v>
          </cell>
          <cell r="EL952" t="e">
            <v>#REF!</v>
          </cell>
          <cell r="EM952" t="e">
            <v>#REF!</v>
          </cell>
          <cell r="EO952">
            <v>0</v>
          </cell>
          <cell r="EP952">
            <v>0</v>
          </cell>
          <cell r="EQ952">
            <v>0</v>
          </cell>
          <cell r="FA952">
            <v>1</v>
          </cell>
          <cell r="FB952">
            <v>0</v>
          </cell>
          <cell r="FD952">
            <v>0</v>
          </cell>
          <cell r="FE952">
            <v>0</v>
          </cell>
          <cell r="FF952">
            <v>0</v>
          </cell>
          <cell r="FG952">
            <v>0</v>
          </cell>
          <cell r="FH952">
            <v>0</v>
          </cell>
          <cell r="FI952">
            <v>0</v>
          </cell>
          <cell r="FJ952">
            <v>0</v>
          </cell>
          <cell r="FK952">
            <v>0</v>
          </cell>
          <cell r="FL952">
            <v>0</v>
          </cell>
          <cell r="FO952">
            <v>0</v>
          </cell>
          <cell r="FQ952">
            <v>0</v>
          </cell>
          <cell r="FR952">
            <v>0</v>
          </cell>
          <cell r="FS952">
            <v>0</v>
          </cell>
          <cell r="FT952">
            <v>0</v>
          </cell>
          <cell r="FU952">
            <v>0</v>
          </cell>
          <cell r="FV952">
            <v>0</v>
          </cell>
          <cell r="FW952">
            <v>0</v>
          </cell>
          <cell r="FX952" t="e">
            <v>#REF!</v>
          </cell>
          <cell r="FZ952">
            <v>1</v>
          </cell>
          <cell r="GB952">
            <v>1</v>
          </cell>
          <cell r="GC952">
            <v>0</v>
          </cell>
          <cell r="GD952">
            <v>0</v>
          </cell>
          <cell r="GE952">
            <v>0</v>
          </cell>
          <cell r="GF952">
            <v>1</v>
          </cell>
          <cell r="GG952" t="e">
            <v>#REF!</v>
          </cell>
          <cell r="GH952" t="e">
            <v>#REF!</v>
          </cell>
          <cell r="GI952">
            <v>0</v>
          </cell>
          <cell r="GJ952">
            <v>0</v>
          </cell>
          <cell r="GK952">
            <v>0</v>
          </cell>
          <cell r="GL952">
            <v>0</v>
          </cell>
          <cell r="GM952" t="e">
            <v>#REF!</v>
          </cell>
          <cell r="GN952">
            <v>0</v>
          </cell>
          <cell r="GO952">
            <v>0</v>
          </cell>
          <cell r="GP952">
            <v>0</v>
          </cell>
        </row>
        <row r="953">
          <cell r="Y953" t="str">
            <v>地二</v>
          </cell>
          <cell r="Z953" t="str">
            <v>地高</v>
          </cell>
          <cell r="AA953" t="str">
            <v>地高</v>
          </cell>
          <cell r="AK953" t="e">
            <v>#REF!</v>
          </cell>
          <cell r="BI953">
            <v>2</v>
          </cell>
          <cell r="BT953">
            <v>0</v>
          </cell>
          <cell r="DZ953">
            <v>0</v>
          </cell>
          <cell r="EA953">
            <v>0</v>
          </cell>
          <cell r="EB953">
            <v>0</v>
          </cell>
          <cell r="EC953">
            <v>0</v>
          </cell>
          <cell r="ED953">
            <v>0</v>
          </cell>
          <cell r="EF953">
            <v>0</v>
          </cell>
          <cell r="EG953">
            <v>0</v>
          </cell>
          <cell r="EH953">
            <v>0</v>
          </cell>
          <cell r="EI953">
            <v>0</v>
          </cell>
          <cell r="EJ953">
            <v>0</v>
          </cell>
          <cell r="EK953" t="e">
            <v>#REF!</v>
          </cell>
          <cell r="EL953" t="e">
            <v>#REF!</v>
          </cell>
          <cell r="EM953" t="e">
            <v>#REF!</v>
          </cell>
          <cell r="EO953">
            <v>0</v>
          </cell>
          <cell r="EP953">
            <v>1</v>
          </cell>
          <cell r="EQ953">
            <v>0</v>
          </cell>
          <cell r="FA953">
            <v>0</v>
          </cell>
          <cell r="FB953">
            <v>0</v>
          </cell>
          <cell r="FD953">
            <v>0</v>
          </cell>
          <cell r="FE953">
            <v>1</v>
          </cell>
          <cell r="FF953">
            <v>0</v>
          </cell>
          <cell r="FG953">
            <v>0</v>
          </cell>
          <cell r="FH953">
            <v>2</v>
          </cell>
          <cell r="FI953">
            <v>0</v>
          </cell>
          <cell r="FJ953">
            <v>0</v>
          </cell>
          <cell r="FK953">
            <v>0</v>
          </cell>
          <cell r="FL953">
            <v>0</v>
          </cell>
          <cell r="FO953">
            <v>0</v>
          </cell>
          <cell r="FQ953">
            <v>0</v>
          </cell>
          <cell r="FR953">
            <v>0</v>
          </cell>
          <cell r="FS953">
            <v>0</v>
          </cell>
          <cell r="FT953">
            <v>0</v>
          </cell>
          <cell r="FU953">
            <v>0</v>
          </cell>
          <cell r="FV953">
            <v>0</v>
          </cell>
          <cell r="FW953">
            <v>0</v>
          </cell>
          <cell r="FX953" t="e">
            <v>#REF!</v>
          </cell>
          <cell r="FZ953">
            <v>0</v>
          </cell>
          <cell r="GB953">
            <v>1</v>
          </cell>
          <cell r="GC953">
            <v>0</v>
          </cell>
          <cell r="GD953">
            <v>0</v>
          </cell>
          <cell r="GE953">
            <v>0</v>
          </cell>
          <cell r="GF953">
            <v>0</v>
          </cell>
          <cell r="GG953" t="e">
            <v>#REF!</v>
          </cell>
          <cell r="GH953" t="e">
            <v>#REF!</v>
          </cell>
          <cell r="GI953">
            <v>0</v>
          </cell>
          <cell r="GJ953">
            <v>0</v>
          </cell>
          <cell r="GK953">
            <v>0</v>
          </cell>
          <cell r="GL953">
            <v>0</v>
          </cell>
          <cell r="GM953" t="e">
            <v>#REF!</v>
          </cell>
          <cell r="GN953">
            <v>0</v>
          </cell>
          <cell r="GO953">
            <v>0</v>
          </cell>
          <cell r="GP953">
            <v>0</v>
          </cell>
        </row>
        <row r="954">
          <cell r="Y954" t="str">
            <v>地二</v>
          </cell>
          <cell r="Z954" t="str">
            <v>地高</v>
          </cell>
          <cell r="AA954" t="str">
            <v>地高</v>
          </cell>
          <cell r="AK954" t="e">
            <v>#REF!</v>
          </cell>
          <cell r="BI954">
            <v>2</v>
          </cell>
          <cell r="BT954">
            <v>0.25</v>
          </cell>
          <cell r="DZ954">
            <v>1</v>
          </cell>
          <cell r="EA954">
            <v>1</v>
          </cell>
          <cell r="EB954">
            <v>1</v>
          </cell>
          <cell r="EC954">
            <v>0</v>
          </cell>
          <cell r="ED954">
            <v>0</v>
          </cell>
          <cell r="EF954">
            <v>0</v>
          </cell>
          <cell r="EG954">
            <v>1</v>
          </cell>
          <cell r="EH954">
            <v>0</v>
          </cell>
          <cell r="EI954">
            <v>0</v>
          </cell>
          <cell r="EJ954">
            <v>1</v>
          </cell>
          <cell r="EK954" t="e">
            <v>#REF!</v>
          </cell>
          <cell r="EL954" t="e">
            <v>#REF!</v>
          </cell>
          <cell r="EM954" t="e">
            <v>#REF!</v>
          </cell>
          <cell r="EO954">
            <v>0</v>
          </cell>
          <cell r="EP954">
            <v>1</v>
          </cell>
          <cell r="EQ954">
            <v>0</v>
          </cell>
          <cell r="FA954">
            <v>1</v>
          </cell>
          <cell r="FB954">
            <v>0</v>
          </cell>
          <cell r="FD954">
            <v>0</v>
          </cell>
          <cell r="FE954">
            <v>0</v>
          </cell>
          <cell r="FF954">
            <v>0</v>
          </cell>
          <cell r="FG954">
            <v>0</v>
          </cell>
          <cell r="FH954">
            <v>2</v>
          </cell>
          <cell r="FI954">
            <v>0</v>
          </cell>
          <cell r="FJ954">
            <v>0</v>
          </cell>
          <cell r="FK954">
            <v>0</v>
          </cell>
          <cell r="FL954">
            <v>0</v>
          </cell>
          <cell r="FO954">
            <v>0</v>
          </cell>
          <cell r="FQ954">
            <v>0</v>
          </cell>
          <cell r="FR954">
            <v>0</v>
          </cell>
          <cell r="FS954">
            <v>0</v>
          </cell>
          <cell r="FT954">
            <v>0</v>
          </cell>
          <cell r="FU954">
            <v>0</v>
          </cell>
          <cell r="FV954">
            <v>0</v>
          </cell>
          <cell r="FW954">
            <v>0</v>
          </cell>
          <cell r="FX954" t="e">
            <v>#REF!</v>
          </cell>
          <cell r="FZ954">
            <v>0</v>
          </cell>
          <cell r="GB954">
            <v>1</v>
          </cell>
          <cell r="GC954">
            <v>0</v>
          </cell>
          <cell r="GD954">
            <v>0</v>
          </cell>
          <cell r="GE954">
            <v>0</v>
          </cell>
          <cell r="GF954">
            <v>1</v>
          </cell>
          <cell r="GG954" t="e">
            <v>#REF!</v>
          </cell>
          <cell r="GH954" t="e">
            <v>#REF!</v>
          </cell>
          <cell r="GI954">
            <v>0</v>
          </cell>
          <cell r="GJ954">
            <v>0</v>
          </cell>
          <cell r="GK954">
            <v>0</v>
          </cell>
          <cell r="GL954">
            <v>0</v>
          </cell>
          <cell r="GM954" t="e">
            <v>#REF!</v>
          </cell>
          <cell r="GN954">
            <v>0</v>
          </cell>
          <cell r="GO954">
            <v>0</v>
          </cell>
          <cell r="GP954">
            <v>0</v>
          </cell>
        </row>
        <row r="955">
          <cell r="Y955" t="str">
            <v>地二</v>
          </cell>
          <cell r="Z955" t="str">
            <v>地高</v>
          </cell>
          <cell r="AA955" t="str">
            <v>地高</v>
          </cell>
          <cell r="AK955" t="e">
            <v>#REF!</v>
          </cell>
          <cell r="BI955">
            <v>2</v>
          </cell>
          <cell r="BT955">
            <v>0.12</v>
          </cell>
          <cell r="DZ955">
            <v>1</v>
          </cell>
          <cell r="EA955">
            <v>1</v>
          </cell>
          <cell r="EB955">
            <v>1</v>
          </cell>
          <cell r="EC955">
            <v>0</v>
          </cell>
          <cell r="ED955">
            <v>1</v>
          </cell>
          <cell r="EF955">
            <v>1</v>
          </cell>
          <cell r="EG955">
            <v>1</v>
          </cell>
          <cell r="EH955">
            <v>0</v>
          </cell>
          <cell r="EI955">
            <v>1</v>
          </cell>
          <cell r="EJ955">
            <v>1</v>
          </cell>
          <cell r="EK955" t="e">
            <v>#REF!</v>
          </cell>
          <cell r="EL955" t="e">
            <v>#REF!</v>
          </cell>
          <cell r="EM955" t="e">
            <v>#REF!</v>
          </cell>
          <cell r="EO955">
            <v>1</v>
          </cell>
          <cell r="EP955">
            <v>0</v>
          </cell>
          <cell r="EQ955">
            <v>0</v>
          </cell>
          <cell r="FA955">
            <v>1</v>
          </cell>
          <cell r="FB955">
            <v>0</v>
          </cell>
          <cell r="FD955">
            <v>0</v>
          </cell>
          <cell r="FE955">
            <v>0</v>
          </cell>
          <cell r="FF955">
            <v>0</v>
          </cell>
          <cell r="FG955">
            <v>0</v>
          </cell>
          <cell r="FH955">
            <v>2</v>
          </cell>
          <cell r="FI955">
            <v>0</v>
          </cell>
          <cell r="FJ955">
            <v>0</v>
          </cell>
          <cell r="FK955">
            <v>0</v>
          </cell>
          <cell r="FL955">
            <v>0</v>
          </cell>
          <cell r="FO955">
            <v>0</v>
          </cell>
          <cell r="FQ955">
            <v>0</v>
          </cell>
          <cell r="FR955">
            <v>0</v>
          </cell>
          <cell r="FS955">
            <v>0</v>
          </cell>
          <cell r="FT955">
            <v>0</v>
          </cell>
          <cell r="FU955">
            <v>0</v>
          </cell>
          <cell r="FV955">
            <v>0</v>
          </cell>
          <cell r="FW955">
            <v>0</v>
          </cell>
          <cell r="FX955" t="e">
            <v>#REF!</v>
          </cell>
          <cell r="FZ955">
            <v>0</v>
          </cell>
          <cell r="GB955">
            <v>1</v>
          </cell>
          <cell r="GC955">
            <v>0</v>
          </cell>
          <cell r="GD955">
            <v>0</v>
          </cell>
          <cell r="GE955">
            <v>0</v>
          </cell>
          <cell r="GF955">
            <v>1</v>
          </cell>
          <cell r="GG955" t="e">
            <v>#REF!</v>
          </cell>
          <cell r="GH955" t="e">
            <v>#REF!</v>
          </cell>
          <cell r="GI955">
            <v>0</v>
          </cell>
          <cell r="GJ955">
            <v>0</v>
          </cell>
          <cell r="GK955">
            <v>0</v>
          </cell>
          <cell r="GL955">
            <v>0</v>
          </cell>
          <cell r="GM955" t="e">
            <v>#REF!</v>
          </cell>
          <cell r="GN955">
            <v>0</v>
          </cell>
          <cell r="GO955">
            <v>0</v>
          </cell>
          <cell r="GP955">
            <v>0</v>
          </cell>
        </row>
        <row r="956">
          <cell r="Y956" t="str">
            <v>二次</v>
          </cell>
          <cell r="Z956" t="str">
            <v>一般</v>
          </cell>
          <cell r="AA956" t="str">
            <v>一般</v>
          </cell>
          <cell r="AK956" t="e">
            <v>#REF!</v>
          </cell>
          <cell r="BI956">
            <v>2</v>
          </cell>
          <cell r="BT956">
            <v>0.24</v>
          </cell>
          <cell r="DZ956">
            <v>0</v>
          </cell>
          <cell r="EA956">
            <v>0</v>
          </cell>
          <cell r="EB956">
            <v>0</v>
          </cell>
          <cell r="EC956">
            <v>0</v>
          </cell>
          <cell r="ED956">
            <v>0</v>
          </cell>
          <cell r="EF956">
            <v>0</v>
          </cell>
          <cell r="EG956">
            <v>0</v>
          </cell>
          <cell r="EH956">
            <v>0</v>
          </cell>
          <cell r="EI956">
            <v>0</v>
          </cell>
          <cell r="EJ956">
            <v>0</v>
          </cell>
          <cell r="EK956" t="e">
            <v>#REF!</v>
          </cell>
          <cell r="EL956" t="e">
            <v>#REF!</v>
          </cell>
          <cell r="EM956" t="e">
            <v>#REF!</v>
          </cell>
          <cell r="EO956">
            <v>0</v>
          </cell>
          <cell r="EP956">
            <v>0</v>
          </cell>
          <cell r="EQ956">
            <v>0</v>
          </cell>
          <cell r="FA956">
            <v>0</v>
          </cell>
          <cell r="FB956">
            <v>0</v>
          </cell>
          <cell r="FD956">
            <v>0</v>
          </cell>
          <cell r="FE956">
            <v>1</v>
          </cell>
          <cell r="FF956">
            <v>0</v>
          </cell>
          <cell r="FG956">
            <v>0</v>
          </cell>
          <cell r="FH956">
            <v>1</v>
          </cell>
          <cell r="FI956">
            <v>0</v>
          </cell>
          <cell r="FJ956">
            <v>0</v>
          </cell>
          <cell r="FK956">
            <v>0</v>
          </cell>
          <cell r="FL956">
            <v>0</v>
          </cell>
          <cell r="FO956">
            <v>0</v>
          </cell>
          <cell r="FQ956">
            <v>0</v>
          </cell>
          <cell r="FR956">
            <v>0</v>
          </cell>
          <cell r="FS956">
            <v>0</v>
          </cell>
          <cell r="FT956">
            <v>0</v>
          </cell>
          <cell r="FU956">
            <v>0</v>
          </cell>
          <cell r="FV956">
            <v>0</v>
          </cell>
          <cell r="FW956">
            <v>0</v>
          </cell>
          <cell r="FX956" t="e">
            <v>#REF!</v>
          </cell>
          <cell r="FZ956">
            <v>0</v>
          </cell>
          <cell r="GB956">
            <v>0</v>
          </cell>
          <cell r="GC956">
            <v>0</v>
          </cell>
          <cell r="GD956">
            <v>0</v>
          </cell>
          <cell r="GE956">
            <v>0</v>
          </cell>
          <cell r="GF956">
            <v>1</v>
          </cell>
          <cell r="GG956" t="e">
            <v>#REF!</v>
          </cell>
          <cell r="GH956" t="e">
            <v>#REF!</v>
          </cell>
          <cell r="GI956">
            <v>0</v>
          </cell>
          <cell r="GJ956">
            <v>0</v>
          </cell>
          <cell r="GK956">
            <v>0</v>
          </cell>
          <cell r="GL956">
            <v>0</v>
          </cell>
          <cell r="GM956" t="e">
            <v>#REF!</v>
          </cell>
          <cell r="GN956">
            <v>0</v>
          </cell>
          <cell r="GO956">
            <v>0</v>
          </cell>
          <cell r="GP956">
            <v>0</v>
          </cell>
        </row>
        <row r="957">
          <cell r="Y957" t="str">
            <v>地二</v>
          </cell>
          <cell r="Z957" t="str">
            <v>地高</v>
          </cell>
          <cell r="AA957" t="str">
            <v>地高</v>
          </cell>
          <cell r="AK957" t="e">
            <v>#REF!</v>
          </cell>
          <cell r="BI957">
            <v>2</v>
          </cell>
          <cell r="BT957">
            <v>0</v>
          </cell>
          <cell r="DZ957">
            <v>1</v>
          </cell>
          <cell r="EA957">
            <v>1</v>
          </cell>
          <cell r="EB957">
            <v>0</v>
          </cell>
          <cell r="EC957">
            <v>0</v>
          </cell>
          <cell r="ED957">
            <v>0</v>
          </cell>
          <cell r="EF957">
            <v>0</v>
          </cell>
          <cell r="EG957">
            <v>1</v>
          </cell>
          <cell r="EH957">
            <v>0</v>
          </cell>
          <cell r="EI957">
            <v>0</v>
          </cell>
          <cell r="EJ957">
            <v>0</v>
          </cell>
          <cell r="EK957" t="e">
            <v>#REF!</v>
          </cell>
          <cell r="EL957" t="e">
            <v>#REF!</v>
          </cell>
          <cell r="EM957" t="e">
            <v>#REF!</v>
          </cell>
          <cell r="EO957">
            <v>0</v>
          </cell>
          <cell r="EP957">
            <v>1</v>
          </cell>
          <cell r="EQ957">
            <v>0</v>
          </cell>
          <cell r="FA957">
            <v>1</v>
          </cell>
          <cell r="FB957">
            <v>0</v>
          </cell>
          <cell r="FD957">
            <v>0</v>
          </cell>
          <cell r="FE957">
            <v>0</v>
          </cell>
          <cell r="FF957">
            <v>0</v>
          </cell>
          <cell r="FG957">
            <v>0</v>
          </cell>
          <cell r="FH957">
            <v>2</v>
          </cell>
          <cell r="FI957">
            <v>0</v>
          </cell>
          <cell r="FJ957">
            <v>0</v>
          </cell>
          <cell r="FK957">
            <v>0</v>
          </cell>
          <cell r="FL957">
            <v>0</v>
          </cell>
          <cell r="FO957">
            <v>0</v>
          </cell>
          <cell r="FQ957">
            <v>0</v>
          </cell>
          <cell r="FR957">
            <v>0</v>
          </cell>
          <cell r="FS957">
            <v>0</v>
          </cell>
          <cell r="FT957">
            <v>0</v>
          </cell>
          <cell r="FU957">
            <v>0</v>
          </cell>
          <cell r="FV957">
            <v>0</v>
          </cell>
          <cell r="FW957">
            <v>0</v>
          </cell>
          <cell r="FX957" t="e">
            <v>#REF!</v>
          </cell>
          <cell r="FZ957">
            <v>0</v>
          </cell>
          <cell r="GB957">
            <v>1</v>
          </cell>
          <cell r="GC957">
            <v>0</v>
          </cell>
          <cell r="GD957">
            <v>0</v>
          </cell>
          <cell r="GE957">
            <v>0</v>
          </cell>
          <cell r="GF957">
            <v>0</v>
          </cell>
          <cell r="GG957" t="e">
            <v>#REF!</v>
          </cell>
          <cell r="GH957" t="e">
            <v>#REF!</v>
          </cell>
          <cell r="GI957">
            <v>0</v>
          </cell>
          <cell r="GJ957">
            <v>0</v>
          </cell>
          <cell r="GK957">
            <v>0</v>
          </cell>
          <cell r="GL957">
            <v>0</v>
          </cell>
          <cell r="GM957" t="e">
            <v>#REF!</v>
          </cell>
          <cell r="GN957">
            <v>0</v>
          </cell>
          <cell r="GO957">
            <v>0</v>
          </cell>
          <cell r="GP957">
            <v>0</v>
          </cell>
        </row>
        <row r="958">
          <cell r="Y958" t="str">
            <v>地二</v>
          </cell>
          <cell r="Z958" t="str">
            <v>地高</v>
          </cell>
          <cell r="AA958" t="str">
            <v>地高</v>
          </cell>
          <cell r="AK958" t="e">
            <v>#REF!</v>
          </cell>
          <cell r="BI958">
            <v>2</v>
          </cell>
          <cell r="BT958">
            <v>0</v>
          </cell>
          <cell r="DZ958">
            <v>1</v>
          </cell>
          <cell r="EA958">
            <v>0</v>
          </cell>
          <cell r="EB958">
            <v>1</v>
          </cell>
          <cell r="EC958">
            <v>0</v>
          </cell>
          <cell r="ED958">
            <v>0</v>
          </cell>
          <cell r="EF958">
            <v>0</v>
          </cell>
          <cell r="EG958">
            <v>1</v>
          </cell>
          <cell r="EH958">
            <v>0</v>
          </cell>
          <cell r="EI958">
            <v>0</v>
          </cell>
          <cell r="EJ958">
            <v>1</v>
          </cell>
          <cell r="EK958" t="e">
            <v>#REF!</v>
          </cell>
          <cell r="EL958" t="e">
            <v>#REF!</v>
          </cell>
          <cell r="EM958" t="e">
            <v>#REF!</v>
          </cell>
          <cell r="EO958">
            <v>0</v>
          </cell>
          <cell r="EP958">
            <v>1</v>
          </cell>
          <cell r="EQ958">
            <v>0</v>
          </cell>
          <cell r="FA958">
            <v>1</v>
          </cell>
          <cell r="FB958">
            <v>0</v>
          </cell>
          <cell r="FD958">
            <v>0</v>
          </cell>
          <cell r="FE958">
            <v>0</v>
          </cell>
          <cell r="FF958">
            <v>0</v>
          </cell>
          <cell r="FG958">
            <v>0</v>
          </cell>
          <cell r="FH958">
            <v>2</v>
          </cell>
          <cell r="FI958">
            <v>0</v>
          </cell>
          <cell r="FJ958">
            <v>0</v>
          </cell>
          <cell r="FK958">
            <v>0</v>
          </cell>
          <cell r="FL958">
            <v>0</v>
          </cell>
          <cell r="FO958">
            <v>0</v>
          </cell>
          <cell r="FQ958">
            <v>0</v>
          </cell>
          <cell r="FR958">
            <v>0</v>
          </cell>
          <cell r="FS958">
            <v>0</v>
          </cell>
          <cell r="FT958">
            <v>0</v>
          </cell>
          <cell r="FU958">
            <v>0</v>
          </cell>
          <cell r="FV958">
            <v>0</v>
          </cell>
          <cell r="FW958">
            <v>0</v>
          </cell>
          <cell r="FX958" t="e">
            <v>#REF!</v>
          </cell>
          <cell r="FZ958">
            <v>0</v>
          </cell>
          <cell r="GB958">
            <v>1</v>
          </cell>
          <cell r="GC958">
            <v>0</v>
          </cell>
          <cell r="GD958">
            <v>0</v>
          </cell>
          <cell r="GE958">
            <v>0</v>
          </cell>
          <cell r="GF958">
            <v>0</v>
          </cell>
          <cell r="GG958" t="e">
            <v>#REF!</v>
          </cell>
          <cell r="GH958" t="e">
            <v>#REF!</v>
          </cell>
          <cell r="GI958">
            <v>0</v>
          </cell>
          <cell r="GJ958">
            <v>0</v>
          </cell>
          <cell r="GK958">
            <v>0</v>
          </cell>
          <cell r="GL958">
            <v>0</v>
          </cell>
          <cell r="GM958" t="e">
            <v>#REF!</v>
          </cell>
          <cell r="GN958">
            <v>0</v>
          </cell>
          <cell r="GO958">
            <v>0</v>
          </cell>
          <cell r="GP958">
            <v>0</v>
          </cell>
        </row>
        <row r="959">
          <cell r="Y959" t="str">
            <v>地二</v>
          </cell>
          <cell r="Z959" t="str">
            <v>地高</v>
          </cell>
          <cell r="AA959" t="str">
            <v>地高</v>
          </cell>
          <cell r="AK959" t="e">
            <v>#REF!</v>
          </cell>
          <cell r="BI959">
            <v>2</v>
          </cell>
          <cell r="BT959">
            <v>0</v>
          </cell>
          <cell r="DZ959">
            <v>0</v>
          </cell>
          <cell r="EA959">
            <v>0</v>
          </cell>
          <cell r="EB959">
            <v>0</v>
          </cell>
          <cell r="EC959">
            <v>0</v>
          </cell>
          <cell r="ED959">
            <v>0</v>
          </cell>
          <cell r="EF959">
            <v>0</v>
          </cell>
          <cell r="EG959">
            <v>0</v>
          </cell>
          <cell r="EH959">
            <v>0</v>
          </cell>
          <cell r="EI959">
            <v>0</v>
          </cell>
          <cell r="EJ959">
            <v>0</v>
          </cell>
          <cell r="EK959" t="e">
            <v>#REF!</v>
          </cell>
          <cell r="EL959" t="e">
            <v>#REF!</v>
          </cell>
          <cell r="EM959" t="e">
            <v>#REF!</v>
          </cell>
          <cell r="EO959">
            <v>0</v>
          </cell>
          <cell r="EP959">
            <v>1</v>
          </cell>
          <cell r="EQ959">
            <v>0</v>
          </cell>
          <cell r="FA959">
            <v>0</v>
          </cell>
          <cell r="FB959">
            <v>0</v>
          </cell>
          <cell r="FD959">
            <v>0</v>
          </cell>
          <cell r="FE959">
            <v>1</v>
          </cell>
          <cell r="FF959">
            <v>0</v>
          </cell>
          <cell r="FG959">
            <v>0</v>
          </cell>
          <cell r="FH959">
            <v>2</v>
          </cell>
          <cell r="FI959">
            <v>0</v>
          </cell>
          <cell r="FJ959">
            <v>0</v>
          </cell>
          <cell r="FK959">
            <v>0</v>
          </cell>
          <cell r="FL959">
            <v>0</v>
          </cell>
          <cell r="FO959">
            <v>0</v>
          </cell>
          <cell r="FQ959">
            <v>0</v>
          </cell>
          <cell r="FR959">
            <v>0</v>
          </cell>
          <cell r="FS959">
            <v>0</v>
          </cell>
          <cell r="FT959">
            <v>0</v>
          </cell>
          <cell r="FU959">
            <v>0</v>
          </cell>
          <cell r="FV959">
            <v>0</v>
          </cell>
          <cell r="FW959">
            <v>0</v>
          </cell>
          <cell r="FX959" t="e">
            <v>#REF!</v>
          </cell>
          <cell r="FZ959">
            <v>0</v>
          </cell>
          <cell r="GB959">
            <v>0</v>
          </cell>
          <cell r="GC959">
            <v>0</v>
          </cell>
          <cell r="GD959">
            <v>0</v>
          </cell>
          <cell r="GE959">
            <v>0</v>
          </cell>
          <cell r="GF959">
            <v>0</v>
          </cell>
          <cell r="GG959" t="e">
            <v>#REF!</v>
          </cell>
          <cell r="GH959" t="e">
            <v>#REF!</v>
          </cell>
          <cell r="GI959">
            <v>0</v>
          </cell>
          <cell r="GJ959">
            <v>0</v>
          </cell>
          <cell r="GK959">
            <v>0</v>
          </cell>
          <cell r="GL959">
            <v>0</v>
          </cell>
          <cell r="GM959" t="e">
            <v>#REF!</v>
          </cell>
          <cell r="GN959">
            <v>0</v>
          </cell>
          <cell r="GO959">
            <v>0</v>
          </cell>
          <cell r="GP959">
            <v>0</v>
          </cell>
        </row>
        <row r="960">
          <cell r="Y960" t="str">
            <v>二次</v>
          </cell>
          <cell r="Z960" t="str">
            <v>一般</v>
          </cell>
          <cell r="AA960" t="str">
            <v>一般</v>
          </cell>
          <cell r="AK960" t="e">
            <v>#REF!</v>
          </cell>
          <cell r="BI960">
            <v>1</v>
          </cell>
          <cell r="BT960">
            <v>0.24</v>
          </cell>
          <cell r="DZ960">
            <v>1</v>
          </cell>
          <cell r="EA960">
            <v>1</v>
          </cell>
          <cell r="EB960">
            <v>0</v>
          </cell>
          <cell r="EC960">
            <v>0</v>
          </cell>
          <cell r="ED960">
            <v>0</v>
          </cell>
          <cell r="EF960">
            <v>0</v>
          </cell>
          <cell r="EG960">
            <v>1</v>
          </cell>
          <cell r="EH960">
            <v>0</v>
          </cell>
          <cell r="EI960">
            <v>0</v>
          </cell>
          <cell r="EJ960">
            <v>0</v>
          </cell>
          <cell r="EK960" t="e">
            <v>#REF!</v>
          </cell>
          <cell r="EL960" t="e">
            <v>#REF!</v>
          </cell>
          <cell r="EM960" t="e">
            <v>#REF!</v>
          </cell>
          <cell r="EO960">
            <v>0</v>
          </cell>
          <cell r="EP960">
            <v>0</v>
          </cell>
          <cell r="EQ960">
            <v>0</v>
          </cell>
          <cell r="FA960">
            <v>1</v>
          </cell>
          <cell r="FB960">
            <v>0</v>
          </cell>
          <cell r="FD960">
            <v>0</v>
          </cell>
          <cell r="FE960">
            <v>0</v>
          </cell>
          <cell r="FF960">
            <v>0</v>
          </cell>
          <cell r="FG960">
            <v>0</v>
          </cell>
          <cell r="FH960">
            <v>0</v>
          </cell>
          <cell r="FI960">
            <v>0</v>
          </cell>
          <cell r="FJ960">
            <v>0</v>
          </cell>
          <cell r="FK960">
            <v>0</v>
          </cell>
          <cell r="FL960">
            <v>0</v>
          </cell>
          <cell r="FO960">
            <v>0</v>
          </cell>
          <cell r="FQ960">
            <v>0</v>
          </cell>
          <cell r="FR960">
            <v>0</v>
          </cell>
          <cell r="FS960">
            <v>0</v>
          </cell>
          <cell r="FT960">
            <v>0</v>
          </cell>
          <cell r="FU960">
            <v>0</v>
          </cell>
          <cell r="FV960">
            <v>0</v>
          </cell>
          <cell r="FW960">
            <v>0</v>
          </cell>
          <cell r="FX960" t="e">
            <v>#REF!</v>
          </cell>
          <cell r="FZ960">
            <v>1</v>
          </cell>
          <cell r="GB960">
            <v>1</v>
          </cell>
          <cell r="GC960">
            <v>0</v>
          </cell>
          <cell r="GD960">
            <v>0</v>
          </cell>
          <cell r="GE960">
            <v>0</v>
          </cell>
          <cell r="GF960">
            <v>0</v>
          </cell>
          <cell r="GG960" t="e">
            <v>#REF!</v>
          </cell>
          <cell r="GH960" t="e">
            <v>#REF!</v>
          </cell>
          <cell r="GI960">
            <v>0</v>
          </cell>
          <cell r="GJ960">
            <v>0</v>
          </cell>
          <cell r="GK960">
            <v>0</v>
          </cell>
          <cell r="GL960">
            <v>0</v>
          </cell>
          <cell r="GM960" t="e">
            <v>#REF!</v>
          </cell>
          <cell r="GN960">
            <v>0</v>
          </cell>
          <cell r="GO960">
            <v>0</v>
          </cell>
          <cell r="GP960">
            <v>0</v>
          </cell>
        </row>
        <row r="961">
          <cell r="Y961" t="str">
            <v>二次</v>
          </cell>
          <cell r="Z961" t="str">
            <v>一般</v>
          </cell>
          <cell r="AA961" t="str">
            <v>一般</v>
          </cell>
          <cell r="AK961" t="e">
            <v>#REF!</v>
          </cell>
          <cell r="BI961">
            <v>1</v>
          </cell>
          <cell r="BT961">
            <v>0.24</v>
          </cell>
          <cell r="DZ961">
            <v>1</v>
          </cell>
          <cell r="EA961">
            <v>1</v>
          </cell>
          <cell r="EB961">
            <v>0</v>
          </cell>
          <cell r="EC961">
            <v>0</v>
          </cell>
          <cell r="ED961">
            <v>0</v>
          </cell>
          <cell r="EF961">
            <v>0</v>
          </cell>
          <cell r="EG961">
            <v>1</v>
          </cell>
          <cell r="EH961">
            <v>0</v>
          </cell>
          <cell r="EI961">
            <v>1</v>
          </cell>
          <cell r="EJ961">
            <v>0</v>
          </cell>
          <cell r="EK961" t="e">
            <v>#REF!</v>
          </cell>
          <cell r="EL961" t="e">
            <v>#REF!</v>
          </cell>
          <cell r="EM961" t="e">
            <v>#REF!</v>
          </cell>
          <cell r="EO961">
            <v>0</v>
          </cell>
          <cell r="EP961">
            <v>0</v>
          </cell>
          <cell r="EQ961">
            <v>0</v>
          </cell>
          <cell r="FA961">
            <v>1</v>
          </cell>
          <cell r="FB961">
            <v>0</v>
          </cell>
          <cell r="FD961">
            <v>0</v>
          </cell>
          <cell r="FE961">
            <v>0</v>
          </cell>
          <cell r="FF961">
            <v>0</v>
          </cell>
          <cell r="FG961">
            <v>0</v>
          </cell>
          <cell r="FH961">
            <v>0</v>
          </cell>
          <cell r="FI961">
            <v>0</v>
          </cell>
          <cell r="FJ961">
            <v>0</v>
          </cell>
          <cell r="FK961">
            <v>0</v>
          </cell>
          <cell r="FL961">
            <v>0</v>
          </cell>
          <cell r="FO961">
            <v>0</v>
          </cell>
          <cell r="FQ961">
            <v>0</v>
          </cell>
          <cell r="FR961">
            <v>0</v>
          </cell>
          <cell r="FS961">
            <v>0</v>
          </cell>
          <cell r="FT961">
            <v>0</v>
          </cell>
          <cell r="FU961">
            <v>0</v>
          </cell>
          <cell r="FV961">
            <v>0</v>
          </cell>
          <cell r="FW961">
            <v>0</v>
          </cell>
          <cell r="FX961" t="e">
            <v>#REF!</v>
          </cell>
          <cell r="FZ961">
            <v>1</v>
          </cell>
          <cell r="GB961">
            <v>1</v>
          </cell>
          <cell r="GC961">
            <v>0</v>
          </cell>
          <cell r="GD961">
            <v>0</v>
          </cell>
          <cell r="GE961">
            <v>1</v>
          </cell>
          <cell r="GF961">
            <v>1</v>
          </cell>
          <cell r="GG961" t="e">
            <v>#REF!</v>
          </cell>
          <cell r="GH961" t="e">
            <v>#REF!</v>
          </cell>
          <cell r="GI961">
            <v>0</v>
          </cell>
          <cell r="GJ961">
            <v>0</v>
          </cell>
          <cell r="GK961">
            <v>0</v>
          </cell>
          <cell r="GL961">
            <v>0</v>
          </cell>
          <cell r="GM961" t="e">
            <v>#REF!</v>
          </cell>
          <cell r="GN961">
            <v>0</v>
          </cell>
          <cell r="GO961">
            <v>0</v>
          </cell>
          <cell r="GP961">
            <v>0</v>
          </cell>
        </row>
        <row r="962">
          <cell r="Y962" t="str">
            <v>二次</v>
          </cell>
          <cell r="Z962" t="str">
            <v>一般</v>
          </cell>
          <cell r="AA962" t="str">
            <v>一般</v>
          </cell>
          <cell r="AK962" t="e">
            <v>#REF!</v>
          </cell>
          <cell r="BI962">
            <v>2</v>
          </cell>
          <cell r="BT962">
            <v>0.28000000000000003</v>
          </cell>
          <cell r="DZ962">
            <v>1</v>
          </cell>
          <cell r="EA962">
            <v>0</v>
          </cell>
          <cell r="EB962">
            <v>1</v>
          </cell>
          <cell r="EC962">
            <v>0</v>
          </cell>
          <cell r="ED962">
            <v>0</v>
          </cell>
          <cell r="EF962">
            <v>0</v>
          </cell>
          <cell r="EG962">
            <v>1</v>
          </cell>
          <cell r="EH962">
            <v>0</v>
          </cell>
          <cell r="EI962">
            <v>1</v>
          </cell>
          <cell r="EJ962">
            <v>0</v>
          </cell>
          <cell r="EK962" t="e">
            <v>#REF!</v>
          </cell>
          <cell r="EL962" t="e">
            <v>#REF!</v>
          </cell>
          <cell r="EM962" t="e">
            <v>#REF!</v>
          </cell>
          <cell r="EO962">
            <v>0</v>
          </cell>
          <cell r="EP962">
            <v>0</v>
          </cell>
          <cell r="EQ962">
            <v>0</v>
          </cell>
          <cell r="FA962">
            <v>1</v>
          </cell>
          <cell r="FB962">
            <v>0</v>
          </cell>
          <cell r="FD962">
            <v>0</v>
          </cell>
          <cell r="FE962">
            <v>0</v>
          </cell>
          <cell r="FF962">
            <v>0</v>
          </cell>
          <cell r="FG962">
            <v>0</v>
          </cell>
          <cell r="FH962">
            <v>1</v>
          </cell>
          <cell r="FI962">
            <v>0</v>
          </cell>
          <cell r="FJ962">
            <v>0</v>
          </cell>
          <cell r="FK962">
            <v>0</v>
          </cell>
          <cell r="FL962">
            <v>0</v>
          </cell>
          <cell r="FO962">
            <v>0</v>
          </cell>
          <cell r="FQ962">
            <v>0</v>
          </cell>
          <cell r="FR962">
            <v>0</v>
          </cell>
          <cell r="FS962">
            <v>0</v>
          </cell>
          <cell r="FT962">
            <v>0</v>
          </cell>
          <cell r="FU962">
            <v>0</v>
          </cell>
          <cell r="FV962">
            <v>0</v>
          </cell>
          <cell r="FW962">
            <v>0</v>
          </cell>
          <cell r="FX962" t="e">
            <v>#REF!</v>
          </cell>
          <cell r="FZ962">
            <v>1</v>
          </cell>
          <cell r="GB962">
            <v>1</v>
          </cell>
          <cell r="GC962">
            <v>0</v>
          </cell>
          <cell r="GD962">
            <v>0</v>
          </cell>
          <cell r="GE962">
            <v>0</v>
          </cell>
          <cell r="GF962">
            <v>1</v>
          </cell>
          <cell r="GG962" t="e">
            <v>#REF!</v>
          </cell>
          <cell r="GH962" t="e">
            <v>#REF!</v>
          </cell>
          <cell r="GI962">
            <v>0</v>
          </cell>
          <cell r="GJ962">
            <v>0</v>
          </cell>
          <cell r="GK962">
            <v>0</v>
          </cell>
          <cell r="GL962">
            <v>0</v>
          </cell>
          <cell r="GM962" t="e">
            <v>#REF!</v>
          </cell>
          <cell r="GN962">
            <v>0</v>
          </cell>
          <cell r="GO962">
            <v>0</v>
          </cell>
          <cell r="GP962">
            <v>0</v>
          </cell>
        </row>
        <row r="963">
          <cell r="Y963" t="str">
            <v>B</v>
          </cell>
          <cell r="Z963" t="str">
            <v>高規格</v>
          </cell>
          <cell r="AA963" t="str">
            <v>高規格</v>
          </cell>
          <cell r="AK963" t="e">
            <v>#REF!</v>
          </cell>
          <cell r="BI963">
            <v>2</v>
          </cell>
          <cell r="BT963">
            <v>0</v>
          </cell>
          <cell r="DZ963">
            <v>1</v>
          </cell>
          <cell r="EA963">
            <v>0</v>
          </cell>
          <cell r="EB963">
            <v>1</v>
          </cell>
          <cell r="EC963">
            <v>0</v>
          </cell>
          <cell r="ED963">
            <v>1</v>
          </cell>
          <cell r="EF963">
            <v>0</v>
          </cell>
          <cell r="EG963">
            <v>1</v>
          </cell>
          <cell r="EH963">
            <v>0</v>
          </cell>
          <cell r="EI963">
            <v>0</v>
          </cell>
          <cell r="EJ963">
            <v>0</v>
          </cell>
          <cell r="EK963" t="e">
            <v>#REF!</v>
          </cell>
          <cell r="EL963" t="e">
            <v>#REF!</v>
          </cell>
          <cell r="EM963" t="e">
            <v>#REF!</v>
          </cell>
          <cell r="EO963">
            <v>0</v>
          </cell>
          <cell r="EP963">
            <v>1</v>
          </cell>
          <cell r="EQ963">
            <v>0</v>
          </cell>
          <cell r="FA963">
            <v>1</v>
          </cell>
          <cell r="FB963">
            <v>0</v>
          </cell>
          <cell r="FD963">
            <v>0</v>
          </cell>
          <cell r="FE963">
            <v>0</v>
          </cell>
          <cell r="FF963">
            <v>0</v>
          </cell>
          <cell r="FG963">
            <v>0</v>
          </cell>
          <cell r="FH963">
            <v>0</v>
          </cell>
          <cell r="FI963">
            <v>0</v>
          </cell>
          <cell r="FJ963">
            <v>0</v>
          </cell>
          <cell r="FK963">
            <v>0</v>
          </cell>
          <cell r="FL963">
            <v>0</v>
          </cell>
          <cell r="FO963">
            <v>0</v>
          </cell>
          <cell r="FQ963">
            <v>0</v>
          </cell>
          <cell r="FR963">
            <v>0</v>
          </cell>
          <cell r="FS963">
            <v>0</v>
          </cell>
          <cell r="FT963">
            <v>0</v>
          </cell>
          <cell r="FU963">
            <v>0</v>
          </cell>
          <cell r="FV963">
            <v>0</v>
          </cell>
          <cell r="FW963">
            <v>0</v>
          </cell>
          <cell r="FX963" t="e">
            <v>#REF!</v>
          </cell>
          <cell r="FZ963">
            <v>0</v>
          </cell>
          <cell r="GB963">
            <v>1</v>
          </cell>
          <cell r="GC963">
            <v>0</v>
          </cell>
          <cell r="GD963">
            <v>0</v>
          </cell>
          <cell r="GE963">
            <v>0</v>
          </cell>
          <cell r="GF963">
            <v>0</v>
          </cell>
          <cell r="GG963" t="e">
            <v>#REF!</v>
          </cell>
          <cell r="GH963" t="e">
            <v>#REF!</v>
          </cell>
          <cell r="GI963">
            <v>0</v>
          </cell>
          <cell r="GJ963">
            <v>0</v>
          </cell>
          <cell r="GK963">
            <v>0</v>
          </cell>
          <cell r="GL963">
            <v>1</v>
          </cell>
          <cell r="GM963" t="e">
            <v>#REF!</v>
          </cell>
          <cell r="GN963">
            <v>0</v>
          </cell>
          <cell r="GO963">
            <v>0</v>
          </cell>
          <cell r="GP963">
            <v>0</v>
          </cell>
        </row>
        <row r="964">
          <cell r="Y964" t="str">
            <v>B</v>
          </cell>
          <cell r="Z964" t="str">
            <v>高規格</v>
          </cell>
          <cell r="AA964" t="str">
            <v>高規格</v>
          </cell>
          <cell r="AK964" t="e">
            <v>#REF!</v>
          </cell>
          <cell r="BI964">
            <v>2</v>
          </cell>
          <cell r="BT964">
            <v>0</v>
          </cell>
          <cell r="DZ964">
            <v>0</v>
          </cell>
          <cell r="EA964">
            <v>0</v>
          </cell>
          <cell r="EB964">
            <v>0</v>
          </cell>
          <cell r="EC964">
            <v>0</v>
          </cell>
          <cell r="ED964">
            <v>1</v>
          </cell>
          <cell r="EF964">
            <v>0</v>
          </cell>
          <cell r="EG964">
            <v>1</v>
          </cell>
          <cell r="EH964">
            <v>0</v>
          </cell>
          <cell r="EI964">
            <v>0</v>
          </cell>
          <cell r="EJ964">
            <v>0</v>
          </cell>
          <cell r="EK964" t="e">
            <v>#REF!</v>
          </cell>
          <cell r="EL964" t="e">
            <v>#REF!</v>
          </cell>
          <cell r="EM964" t="e">
            <v>#REF!</v>
          </cell>
          <cell r="EO964">
            <v>0</v>
          </cell>
          <cell r="EP964">
            <v>1</v>
          </cell>
          <cell r="EQ964">
            <v>0</v>
          </cell>
          <cell r="FA964">
            <v>0</v>
          </cell>
          <cell r="FB964">
            <v>0</v>
          </cell>
          <cell r="FD964">
            <v>0</v>
          </cell>
          <cell r="FE964">
            <v>1</v>
          </cell>
          <cell r="FF964">
            <v>0</v>
          </cell>
          <cell r="FG964">
            <v>0</v>
          </cell>
          <cell r="FH964">
            <v>0</v>
          </cell>
          <cell r="FI964">
            <v>0</v>
          </cell>
          <cell r="FJ964">
            <v>0</v>
          </cell>
          <cell r="FK964">
            <v>0</v>
          </cell>
          <cell r="FL964">
            <v>0</v>
          </cell>
          <cell r="FO964">
            <v>0</v>
          </cell>
          <cell r="FQ964">
            <v>0</v>
          </cell>
          <cell r="FR964">
            <v>0</v>
          </cell>
          <cell r="FS964">
            <v>0</v>
          </cell>
          <cell r="FT964">
            <v>0</v>
          </cell>
          <cell r="FU964">
            <v>0</v>
          </cell>
          <cell r="FV964">
            <v>0</v>
          </cell>
          <cell r="FW964">
            <v>0</v>
          </cell>
          <cell r="FX964" t="e">
            <v>#REF!</v>
          </cell>
          <cell r="FZ964">
            <v>0</v>
          </cell>
          <cell r="GB964">
            <v>1</v>
          </cell>
          <cell r="GC964">
            <v>0</v>
          </cell>
          <cell r="GD964">
            <v>0</v>
          </cell>
          <cell r="GE964">
            <v>0</v>
          </cell>
          <cell r="GF964">
            <v>0</v>
          </cell>
          <cell r="GG964" t="e">
            <v>#REF!</v>
          </cell>
          <cell r="GH964" t="e">
            <v>#REF!</v>
          </cell>
          <cell r="GI964">
            <v>0</v>
          </cell>
          <cell r="GJ964">
            <v>0</v>
          </cell>
          <cell r="GK964">
            <v>0</v>
          </cell>
          <cell r="GL964">
            <v>0</v>
          </cell>
          <cell r="GM964" t="e">
            <v>#REF!</v>
          </cell>
          <cell r="GN964">
            <v>0</v>
          </cell>
          <cell r="GO964">
            <v>0</v>
          </cell>
          <cell r="GP964">
            <v>0</v>
          </cell>
        </row>
        <row r="965">
          <cell r="Y965" t="str">
            <v>地二</v>
          </cell>
          <cell r="Z965" t="str">
            <v>地高</v>
          </cell>
          <cell r="AA965" t="str">
            <v>地高</v>
          </cell>
          <cell r="AK965" t="e">
            <v>#REF!</v>
          </cell>
          <cell r="BI965">
            <v>2</v>
          </cell>
          <cell r="BT965">
            <v>0</v>
          </cell>
          <cell r="DZ965">
            <v>0</v>
          </cell>
          <cell r="EA965">
            <v>0</v>
          </cell>
          <cell r="EB965">
            <v>0</v>
          </cell>
          <cell r="EC965">
            <v>0</v>
          </cell>
          <cell r="ED965">
            <v>0</v>
          </cell>
          <cell r="EF965">
            <v>0</v>
          </cell>
          <cell r="EG965">
            <v>0</v>
          </cell>
          <cell r="EH965">
            <v>0</v>
          </cell>
          <cell r="EI965">
            <v>0</v>
          </cell>
          <cell r="EJ965">
            <v>0</v>
          </cell>
          <cell r="EK965" t="e">
            <v>#REF!</v>
          </cell>
          <cell r="EL965" t="e">
            <v>#REF!</v>
          </cell>
          <cell r="EM965" t="e">
            <v>#REF!</v>
          </cell>
          <cell r="EO965">
            <v>0</v>
          </cell>
          <cell r="EP965">
            <v>1</v>
          </cell>
          <cell r="EQ965">
            <v>0</v>
          </cell>
          <cell r="FA965">
            <v>0</v>
          </cell>
          <cell r="FB965">
            <v>0</v>
          </cell>
          <cell r="FD965">
            <v>0</v>
          </cell>
          <cell r="FE965">
            <v>1</v>
          </cell>
          <cell r="FF965">
            <v>0</v>
          </cell>
          <cell r="FG965">
            <v>0</v>
          </cell>
          <cell r="FH965">
            <v>2</v>
          </cell>
          <cell r="FI965">
            <v>0</v>
          </cell>
          <cell r="FJ965">
            <v>0</v>
          </cell>
          <cell r="FK965">
            <v>0</v>
          </cell>
          <cell r="FL965">
            <v>0</v>
          </cell>
          <cell r="FO965">
            <v>0</v>
          </cell>
          <cell r="FQ965">
            <v>0</v>
          </cell>
          <cell r="FR965">
            <v>0</v>
          </cell>
          <cell r="FS965">
            <v>0</v>
          </cell>
          <cell r="FT965">
            <v>0</v>
          </cell>
          <cell r="FU965">
            <v>0</v>
          </cell>
          <cell r="FV965">
            <v>0</v>
          </cell>
          <cell r="FW965">
            <v>0</v>
          </cell>
          <cell r="FX965" t="e">
            <v>#REF!</v>
          </cell>
          <cell r="FZ965">
            <v>0</v>
          </cell>
          <cell r="GB965">
            <v>1</v>
          </cell>
          <cell r="GC965">
            <v>0</v>
          </cell>
          <cell r="GD965">
            <v>0</v>
          </cell>
          <cell r="GE965">
            <v>0</v>
          </cell>
          <cell r="GF965">
            <v>0</v>
          </cell>
          <cell r="GG965" t="e">
            <v>#REF!</v>
          </cell>
          <cell r="GH965" t="e">
            <v>#REF!</v>
          </cell>
          <cell r="GI965">
            <v>0</v>
          </cell>
          <cell r="GJ965">
            <v>0</v>
          </cell>
          <cell r="GK965">
            <v>0</v>
          </cell>
          <cell r="GL965">
            <v>0</v>
          </cell>
          <cell r="GM965" t="e">
            <v>#REF!</v>
          </cell>
          <cell r="GN965">
            <v>0</v>
          </cell>
          <cell r="GO965">
            <v>0</v>
          </cell>
          <cell r="GP965">
            <v>0</v>
          </cell>
        </row>
        <row r="966">
          <cell r="Y966" t="str">
            <v>地二</v>
          </cell>
          <cell r="Z966" t="str">
            <v>地高</v>
          </cell>
          <cell r="AA966" t="str">
            <v>地高</v>
          </cell>
          <cell r="AK966" t="e">
            <v>#REF!</v>
          </cell>
          <cell r="BI966">
            <v>2</v>
          </cell>
          <cell r="BT966">
            <v>0</v>
          </cell>
          <cell r="DZ966">
            <v>0</v>
          </cell>
          <cell r="EA966">
            <v>0</v>
          </cell>
          <cell r="EB966">
            <v>0</v>
          </cell>
          <cell r="EC966">
            <v>0</v>
          </cell>
          <cell r="ED966">
            <v>0</v>
          </cell>
          <cell r="EF966">
            <v>0</v>
          </cell>
          <cell r="EG966">
            <v>0</v>
          </cell>
          <cell r="EH966">
            <v>0</v>
          </cell>
          <cell r="EI966">
            <v>0</v>
          </cell>
          <cell r="EJ966">
            <v>0</v>
          </cell>
          <cell r="EK966" t="e">
            <v>#REF!</v>
          </cell>
          <cell r="EL966" t="e">
            <v>#REF!</v>
          </cell>
          <cell r="EM966" t="e">
            <v>#REF!</v>
          </cell>
          <cell r="EO966">
            <v>0</v>
          </cell>
          <cell r="EP966">
            <v>1</v>
          </cell>
          <cell r="EQ966">
            <v>0</v>
          </cell>
          <cell r="FA966">
            <v>0</v>
          </cell>
          <cell r="FB966">
            <v>0</v>
          </cell>
          <cell r="FD966">
            <v>0</v>
          </cell>
          <cell r="FE966">
            <v>1</v>
          </cell>
          <cell r="FF966">
            <v>0</v>
          </cell>
          <cell r="FG966">
            <v>0</v>
          </cell>
          <cell r="FH966">
            <v>2</v>
          </cell>
          <cell r="FI966">
            <v>0</v>
          </cell>
          <cell r="FJ966">
            <v>1</v>
          </cell>
          <cell r="FK966">
            <v>0</v>
          </cell>
          <cell r="FL966">
            <v>0</v>
          </cell>
          <cell r="FO966">
            <v>0</v>
          </cell>
          <cell r="FQ966">
            <v>0</v>
          </cell>
          <cell r="FR966">
            <v>0</v>
          </cell>
          <cell r="FS966">
            <v>0</v>
          </cell>
          <cell r="FT966">
            <v>0</v>
          </cell>
          <cell r="FU966">
            <v>0</v>
          </cell>
          <cell r="FV966">
            <v>0</v>
          </cell>
          <cell r="FW966">
            <v>0</v>
          </cell>
          <cell r="FX966" t="e">
            <v>#REF!</v>
          </cell>
          <cell r="FZ966">
            <v>0</v>
          </cell>
          <cell r="GB966">
            <v>1</v>
          </cell>
          <cell r="GC966">
            <v>0</v>
          </cell>
          <cell r="GD966">
            <v>0</v>
          </cell>
          <cell r="GE966">
            <v>0</v>
          </cell>
          <cell r="GF966">
            <v>0</v>
          </cell>
          <cell r="GG966" t="e">
            <v>#REF!</v>
          </cell>
          <cell r="GH966" t="e">
            <v>#REF!</v>
          </cell>
          <cell r="GI966">
            <v>0</v>
          </cell>
          <cell r="GJ966">
            <v>0</v>
          </cell>
          <cell r="GK966">
            <v>0</v>
          </cell>
          <cell r="GL966">
            <v>0</v>
          </cell>
          <cell r="GM966" t="e">
            <v>#REF!</v>
          </cell>
          <cell r="GN966">
            <v>0</v>
          </cell>
          <cell r="GO966">
            <v>0</v>
          </cell>
          <cell r="GP966">
            <v>0</v>
          </cell>
        </row>
        <row r="967">
          <cell r="Y967" t="str">
            <v>二次</v>
          </cell>
          <cell r="Z967" t="str">
            <v>一般</v>
          </cell>
          <cell r="AA967" t="str">
            <v>一般</v>
          </cell>
          <cell r="AK967" t="e">
            <v>#REF!</v>
          </cell>
          <cell r="BI967">
            <v>1</v>
          </cell>
          <cell r="BT967">
            <v>0.24</v>
          </cell>
          <cell r="DZ967">
            <v>1</v>
          </cell>
          <cell r="EA967">
            <v>0</v>
          </cell>
          <cell r="EB967">
            <v>1</v>
          </cell>
          <cell r="EC967">
            <v>0</v>
          </cell>
          <cell r="ED967">
            <v>0</v>
          </cell>
          <cell r="EF967">
            <v>0</v>
          </cell>
          <cell r="EG967">
            <v>1</v>
          </cell>
          <cell r="EH967">
            <v>0</v>
          </cell>
          <cell r="EI967">
            <v>0</v>
          </cell>
          <cell r="EJ967">
            <v>0</v>
          </cell>
          <cell r="EK967" t="e">
            <v>#REF!</v>
          </cell>
          <cell r="EL967" t="e">
            <v>#REF!</v>
          </cell>
          <cell r="EM967" t="e">
            <v>#REF!</v>
          </cell>
          <cell r="EO967">
            <v>0</v>
          </cell>
          <cell r="EP967">
            <v>0</v>
          </cell>
          <cell r="EQ967">
            <v>0</v>
          </cell>
          <cell r="FA967">
            <v>1</v>
          </cell>
          <cell r="FB967">
            <v>0</v>
          </cell>
          <cell r="FD967">
            <v>0</v>
          </cell>
          <cell r="FE967">
            <v>0</v>
          </cell>
          <cell r="FF967">
            <v>0</v>
          </cell>
          <cell r="FG967">
            <v>0</v>
          </cell>
          <cell r="FH967">
            <v>0</v>
          </cell>
          <cell r="FI967">
            <v>0</v>
          </cell>
          <cell r="FJ967">
            <v>0</v>
          </cell>
          <cell r="FK967">
            <v>0</v>
          </cell>
          <cell r="FL967">
            <v>0</v>
          </cell>
          <cell r="FO967">
            <v>0</v>
          </cell>
          <cell r="FQ967">
            <v>0</v>
          </cell>
          <cell r="FR967">
            <v>0</v>
          </cell>
          <cell r="FS967">
            <v>0</v>
          </cell>
          <cell r="FT967">
            <v>0</v>
          </cell>
          <cell r="FU967">
            <v>0</v>
          </cell>
          <cell r="FV967">
            <v>0</v>
          </cell>
          <cell r="FW967">
            <v>0</v>
          </cell>
          <cell r="FX967" t="e">
            <v>#REF!</v>
          </cell>
          <cell r="FZ967">
            <v>1</v>
          </cell>
          <cell r="GB967">
            <v>1</v>
          </cell>
          <cell r="GC967">
            <v>0</v>
          </cell>
          <cell r="GD967">
            <v>0</v>
          </cell>
          <cell r="GE967">
            <v>0</v>
          </cell>
          <cell r="GF967">
            <v>1</v>
          </cell>
          <cell r="GG967" t="e">
            <v>#REF!</v>
          </cell>
          <cell r="GH967" t="e">
            <v>#REF!</v>
          </cell>
          <cell r="GI967">
            <v>0</v>
          </cell>
          <cell r="GJ967">
            <v>0</v>
          </cell>
          <cell r="GK967">
            <v>0</v>
          </cell>
          <cell r="GL967">
            <v>0</v>
          </cell>
          <cell r="GM967" t="e">
            <v>#REF!</v>
          </cell>
          <cell r="GN967">
            <v>0</v>
          </cell>
          <cell r="GO967">
            <v>0</v>
          </cell>
          <cell r="GP967">
            <v>0</v>
          </cell>
        </row>
        <row r="968">
          <cell r="Y968" t="str">
            <v>二次</v>
          </cell>
          <cell r="Z968" t="str">
            <v>一般</v>
          </cell>
          <cell r="AA968" t="str">
            <v>一般</v>
          </cell>
          <cell r="AK968" t="e">
            <v>#REF!</v>
          </cell>
          <cell r="BI968">
            <v>1</v>
          </cell>
          <cell r="BT968">
            <v>0.31</v>
          </cell>
          <cell r="DZ968">
            <v>1</v>
          </cell>
          <cell r="EA968">
            <v>0</v>
          </cell>
          <cell r="EB968">
            <v>1</v>
          </cell>
          <cell r="EC968">
            <v>0</v>
          </cell>
          <cell r="ED968">
            <v>0</v>
          </cell>
          <cell r="EF968">
            <v>0</v>
          </cell>
          <cell r="EG968">
            <v>1</v>
          </cell>
          <cell r="EH968">
            <v>0</v>
          </cell>
          <cell r="EI968">
            <v>1</v>
          </cell>
          <cell r="EJ968">
            <v>0</v>
          </cell>
          <cell r="EK968" t="e">
            <v>#REF!</v>
          </cell>
          <cell r="EL968" t="e">
            <v>#REF!</v>
          </cell>
          <cell r="EM968" t="e">
            <v>#REF!</v>
          </cell>
          <cell r="EO968">
            <v>0</v>
          </cell>
          <cell r="EP968">
            <v>0</v>
          </cell>
          <cell r="EQ968">
            <v>0</v>
          </cell>
          <cell r="FA968">
            <v>1</v>
          </cell>
          <cell r="FB968">
            <v>0</v>
          </cell>
          <cell r="FD968">
            <v>0</v>
          </cell>
          <cell r="FE968">
            <v>0</v>
          </cell>
          <cell r="FF968">
            <v>0</v>
          </cell>
          <cell r="FG968">
            <v>0</v>
          </cell>
          <cell r="FH968">
            <v>0</v>
          </cell>
          <cell r="FI968">
            <v>0</v>
          </cell>
          <cell r="FJ968">
            <v>0</v>
          </cell>
          <cell r="FK968">
            <v>0</v>
          </cell>
          <cell r="FL968">
            <v>0</v>
          </cell>
          <cell r="FO968">
            <v>0</v>
          </cell>
          <cell r="FQ968">
            <v>0</v>
          </cell>
          <cell r="FR968">
            <v>0</v>
          </cell>
          <cell r="FS968">
            <v>0</v>
          </cell>
          <cell r="FT968">
            <v>0</v>
          </cell>
          <cell r="FU968">
            <v>0</v>
          </cell>
          <cell r="FV968">
            <v>0</v>
          </cell>
          <cell r="FW968">
            <v>0</v>
          </cell>
          <cell r="FX968" t="e">
            <v>#REF!</v>
          </cell>
          <cell r="FZ968">
            <v>1</v>
          </cell>
          <cell r="GB968">
            <v>1</v>
          </cell>
          <cell r="GC968">
            <v>1</v>
          </cell>
          <cell r="GD968">
            <v>1</v>
          </cell>
          <cell r="GE968">
            <v>0</v>
          </cell>
          <cell r="GF968">
            <v>1</v>
          </cell>
          <cell r="GG968" t="e">
            <v>#REF!</v>
          </cell>
          <cell r="GH968" t="e">
            <v>#REF!</v>
          </cell>
          <cell r="GI968">
            <v>0</v>
          </cell>
          <cell r="GJ968">
            <v>0</v>
          </cell>
          <cell r="GK968">
            <v>0</v>
          </cell>
          <cell r="GL968">
            <v>0</v>
          </cell>
          <cell r="GM968" t="e">
            <v>#REF!</v>
          </cell>
          <cell r="GN968">
            <v>0</v>
          </cell>
          <cell r="GO968">
            <v>0</v>
          </cell>
          <cell r="GP968">
            <v>0</v>
          </cell>
        </row>
        <row r="969">
          <cell r="Y969" t="str">
            <v>二次</v>
          </cell>
          <cell r="Z969" t="str">
            <v>一般</v>
          </cell>
          <cell r="AA969" t="str">
            <v>一般</v>
          </cell>
          <cell r="AK969" t="e">
            <v>#REF!</v>
          </cell>
          <cell r="BI969">
            <v>1</v>
          </cell>
          <cell r="BT969">
            <v>0.35</v>
          </cell>
          <cell r="DZ969">
            <v>1</v>
          </cell>
          <cell r="EA969">
            <v>0</v>
          </cell>
          <cell r="EB969">
            <v>1</v>
          </cell>
          <cell r="EC969">
            <v>0</v>
          </cell>
          <cell r="ED969">
            <v>0</v>
          </cell>
          <cell r="EF969">
            <v>0</v>
          </cell>
          <cell r="EG969">
            <v>1</v>
          </cell>
          <cell r="EH969">
            <v>0</v>
          </cell>
          <cell r="EI969">
            <v>0</v>
          </cell>
          <cell r="EJ969">
            <v>0</v>
          </cell>
          <cell r="EK969" t="e">
            <v>#REF!</v>
          </cell>
          <cell r="EL969" t="e">
            <v>#REF!</v>
          </cell>
          <cell r="EM969" t="e">
            <v>#REF!</v>
          </cell>
          <cell r="EO969">
            <v>0</v>
          </cell>
          <cell r="EP969">
            <v>0</v>
          </cell>
          <cell r="EQ969">
            <v>0</v>
          </cell>
          <cell r="FA969">
            <v>1</v>
          </cell>
          <cell r="FB969">
            <v>0</v>
          </cell>
          <cell r="FD969">
            <v>0</v>
          </cell>
          <cell r="FE969">
            <v>0</v>
          </cell>
          <cell r="FF969">
            <v>0</v>
          </cell>
          <cell r="FG969">
            <v>0</v>
          </cell>
          <cell r="FH969">
            <v>0</v>
          </cell>
          <cell r="FI969">
            <v>0</v>
          </cell>
          <cell r="FJ969">
            <v>0</v>
          </cell>
          <cell r="FK969">
            <v>0</v>
          </cell>
          <cell r="FL969">
            <v>0</v>
          </cell>
          <cell r="FO969">
            <v>0</v>
          </cell>
          <cell r="FQ969">
            <v>0</v>
          </cell>
          <cell r="FR969">
            <v>0</v>
          </cell>
          <cell r="FS969">
            <v>0</v>
          </cell>
          <cell r="FT969">
            <v>0</v>
          </cell>
          <cell r="FU969">
            <v>0</v>
          </cell>
          <cell r="FV969">
            <v>0</v>
          </cell>
          <cell r="FW969">
            <v>0</v>
          </cell>
          <cell r="FX969" t="e">
            <v>#REF!</v>
          </cell>
          <cell r="FZ969">
            <v>1</v>
          </cell>
          <cell r="GB969">
            <v>1</v>
          </cell>
          <cell r="GC969">
            <v>0</v>
          </cell>
          <cell r="GD969">
            <v>0</v>
          </cell>
          <cell r="GE969">
            <v>1</v>
          </cell>
          <cell r="GF969">
            <v>1</v>
          </cell>
          <cell r="GG969" t="e">
            <v>#REF!</v>
          </cell>
          <cell r="GH969" t="e">
            <v>#REF!</v>
          </cell>
          <cell r="GI969">
            <v>0</v>
          </cell>
          <cell r="GJ969">
            <v>0</v>
          </cell>
          <cell r="GK969">
            <v>0</v>
          </cell>
          <cell r="GL969">
            <v>0</v>
          </cell>
          <cell r="GM969" t="e">
            <v>#REF!</v>
          </cell>
          <cell r="GN969">
            <v>0</v>
          </cell>
          <cell r="GO969">
            <v>0</v>
          </cell>
          <cell r="GP969">
            <v>0</v>
          </cell>
        </row>
        <row r="970">
          <cell r="Y970" t="str">
            <v>二次</v>
          </cell>
          <cell r="Z970" t="str">
            <v>一般</v>
          </cell>
          <cell r="AA970" t="str">
            <v>一般</v>
          </cell>
          <cell r="AK970" t="e">
            <v>#REF!</v>
          </cell>
          <cell r="BI970">
            <v>1</v>
          </cell>
          <cell r="BT970">
            <v>0.31</v>
          </cell>
          <cell r="DZ970">
            <v>1</v>
          </cell>
          <cell r="EA970">
            <v>0</v>
          </cell>
          <cell r="EB970">
            <v>1</v>
          </cell>
          <cell r="EC970">
            <v>0</v>
          </cell>
          <cell r="ED970">
            <v>0</v>
          </cell>
          <cell r="EF970">
            <v>0</v>
          </cell>
          <cell r="EG970">
            <v>1</v>
          </cell>
          <cell r="EH970">
            <v>0</v>
          </cell>
          <cell r="EI970">
            <v>0</v>
          </cell>
          <cell r="EJ970">
            <v>0</v>
          </cell>
          <cell r="EK970" t="e">
            <v>#REF!</v>
          </cell>
          <cell r="EL970" t="e">
            <v>#REF!</v>
          </cell>
          <cell r="EM970" t="e">
            <v>#REF!</v>
          </cell>
          <cell r="EO970">
            <v>0</v>
          </cell>
          <cell r="EP970">
            <v>0</v>
          </cell>
          <cell r="EQ970">
            <v>0</v>
          </cell>
          <cell r="FA970">
            <v>1</v>
          </cell>
          <cell r="FB970">
            <v>0</v>
          </cell>
          <cell r="FD970">
            <v>0</v>
          </cell>
          <cell r="FE970">
            <v>0</v>
          </cell>
          <cell r="FF970">
            <v>0</v>
          </cell>
          <cell r="FG970">
            <v>0</v>
          </cell>
          <cell r="FH970">
            <v>0</v>
          </cell>
          <cell r="FI970">
            <v>0</v>
          </cell>
          <cell r="FJ970">
            <v>0</v>
          </cell>
          <cell r="FK970">
            <v>0</v>
          </cell>
          <cell r="FL970">
            <v>0</v>
          </cell>
          <cell r="FO970">
            <v>0</v>
          </cell>
          <cell r="FQ970">
            <v>0</v>
          </cell>
          <cell r="FR970">
            <v>0</v>
          </cell>
          <cell r="FS970">
            <v>0</v>
          </cell>
          <cell r="FT970">
            <v>0</v>
          </cell>
          <cell r="FU970">
            <v>0</v>
          </cell>
          <cell r="FV970">
            <v>0</v>
          </cell>
          <cell r="FW970">
            <v>0</v>
          </cell>
          <cell r="FX970" t="e">
            <v>#REF!</v>
          </cell>
          <cell r="FZ970">
            <v>1</v>
          </cell>
          <cell r="GB970">
            <v>0</v>
          </cell>
          <cell r="GC970">
            <v>1</v>
          </cell>
          <cell r="GD970">
            <v>0</v>
          </cell>
          <cell r="GE970">
            <v>0</v>
          </cell>
          <cell r="GF970">
            <v>1</v>
          </cell>
          <cell r="GG970" t="e">
            <v>#REF!</v>
          </cell>
          <cell r="GH970" t="e">
            <v>#REF!</v>
          </cell>
          <cell r="GI970">
            <v>0</v>
          </cell>
          <cell r="GJ970">
            <v>0</v>
          </cell>
          <cell r="GK970">
            <v>0</v>
          </cell>
          <cell r="GL970">
            <v>0</v>
          </cell>
          <cell r="GM970" t="e">
            <v>#REF!</v>
          </cell>
          <cell r="GN970">
            <v>0</v>
          </cell>
          <cell r="GO970">
            <v>0</v>
          </cell>
          <cell r="GP970">
            <v>0</v>
          </cell>
        </row>
        <row r="971">
          <cell r="Y971" t="str">
            <v>二次</v>
          </cell>
          <cell r="Z971" t="str">
            <v>一般</v>
          </cell>
          <cell r="AA971" t="str">
            <v>一般</v>
          </cell>
          <cell r="AK971" t="e">
            <v>#REF!</v>
          </cell>
          <cell r="BI971">
            <v>1</v>
          </cell>
          <cell r="BT971">
            <v>0.36</v>
          </cell>
          <cell r="DZ971">
            <v>0</v>
          </cell>
          <cell r="EA971">
            <v>0</v>
          </cell>
          <cell r="EB971">
            <v>0</v>
          </cell>
          <cell r="EC971">
            <v>0</v>
          </cell>
          <cell r="ED971">
            <v>0</v>
          </cell>
          <cell r="EF971">
            <v>0</v>
          </cell>
          <cell r="EG971">
            <v>0</v>
          </cell>
          <cell r="EH971">
            <v>0</v>
          </cell>
          <cell r="EI971">
            <v>0</v>
          </cell>
          <cell r="EJ971">
            <v>0</v>
          </cell>
          <cell r="EK971" t="e">
            <v>#REF!</v>
          </cell>
          <cell r="EL971" t="e">
            <v>#REF!</v>
          </cell>
          <cell r="EM971" t="e">
            <v>#REF!</v>
          </cell>
          <cell r="EO971">
            <v>0</v>
          </cell>
          <cell r="EP971">
            <v>0</v>
          </cell>
          <cell r="EQ971">
            <v>0</v>
          </cell>
          <cell r="FA971">
            <v>0</v>
          </cell>
          <cell r="FB971">
            <v>0</v>
          </cell>
          <cell r="FD971">
            <v>0</v>
          </cell>
          <cell r="FE971">
            <v>0</v>
          </cell>
          <cell r="FF971">
            <v>0</v>
          </cell>
          <cell r="FG971">
            <v>0</v>
          </cell>
          <cell r="FH971">
            <v>0</v>
          </cell>
          <cell r="FI971">
            <v>0</v>
          </cell>
          <cell r="FJ971">
            <v>0</v>
          </cell>
          <cell r="FK971">
            <v>0</v>
          </cell>
          <cell r="FL971">
            <v>0</v>
          </cell>
          <cell r="FO971">
            <v>0</v>
          </cell>
          <cell r="FQ971">
            <v>0</v>
          </cell>
          <cell r="FR971">
            <v>0</v>
          </cell>
          <cell r="FS971">
            <v>0</v>
          </cell>
          <cell r="FT971">
            <v>0</v>
          </cell>
          <cell r="FU971">
            <v>1</v>
          </cell>
          <cell r="FV971">
            <v>0</v>
          </cell>
          <cell r="FW971">
            <v>0</v>
          </cell>
          <cell r="FX971" t="e">
            <v>#REF!</v>
          </cell>
          <cell r="FZ971">
            <v>0</v>
          </cell>
          <cell r="GB971">
            <v>0</v>
          </cell>
          <cell r="GC971">
            <v>0</v>
          </cell>
          <cell r="GD971">
            <v>0</v>
          </cell>
          <cell r="GE971">
            <v>0</v>
          </cell>
          <cell r="GF971">
            <v>1</v>
          </cell>
          <cell r="GG971" t="e">
            <v>#REF!</v>
          </cell>
          <cell r="GH971" t="e">
            <v>#REF!</v>
          </cell>
          <cell r="GI971">
            <v>0</v>
          </cell>
          <cell r="GJ971">
            <v>0</v>
          </cell>
          <cell r="GK971">
            <v>0</v>
          </cell>
          <cell r="GL971">
            <v>0</v>
          </cell>
          <cell r="GM971" t="e">
            <v>#REF!</v>
          </cell>
          <cell r="GN971">
            <v>0</v>
          </cell>
          <cell r="GO971">
            <v>0</v>
          </cell>
          <cell r="GP971">
            <v>0</v>
          </cell>
        </row>
        <row r="972">
          <cell r="Y972" t="str">
            <v>二次</v>
          </cell>
          <cell r="Z972" t="str">
            <v>一般</v>
          </cell>
          <cell r="AA972" t="str">
            <v>一般</v>
          </cell>
          <cell r="AK972" t="e">
            <v>#REF!</v>
          </cell>
          <cell r="BI972">
            <v>2</v>
          </cell>
          <cell r="BT972">
            <v>0.24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 t="e">
            <v>#REF!</v>
          </cell>
          <cell r="EL972" t="e">
            <v>#REF!</v>
          </cell>
          <cell r="EM972" t="e">
            <v>#REF!</v>
          </cell>
          <cell r="EO972">
            <v>0</v>
          </cell>
          <cell r="EP972">
            <v>0</v>
          </cell>
          <cell r="EQ972">
            <v>0</v>
          </cell>
          <cell r="FA972">
            <v>0</v>
          </cell>
          <cell r="FB972">
            <v>0</v>
          </cell>
          <cell r="FD972">
            <v>0</v>
          </cell>
          <cell r="FE972">
            <v>1</v>
          </cell>
          <cell r="FF972">
            <v>0</v>
          </cell>
          <cell r="FG972">
            <v>0</v>
          </cell>
          <cell r="FH972">
            <v>1</v>
          </cell>
          <cell r="FI972">
            <v>0</v>
          </cell>
          <cell r="FJ972">
            <v>0</v>
          </cell>
          <cell r="FK972">
            <v>0</v>
          </cell>
          <cell r="FL972">
            <v>0</v>
          </cell>
          <cell r="FO972">
            <v>0</v>
          </cell>
          <cell r="FQ972">
            <v>0</v>
          </cell>
          <cell r="FR972">
            <v>0</v>
          </cell>
          <cell r="FS972">
            <v>0</v>
          </cell>
          <cell r="FT972">
            <v>0</v>
          </cell>
          <cell r="FU972">
            <v>0</v>
          </cell>
          <cell r="FV972">
            <v>0</v>
          </cell>
          <cell r="FW972">
            <v>0</v>
          </cell>
          <cell r="FX972" t="e">
            <v>#REF!</v>
          </cell>
          <cell r="FZ972">
            <v>0</v>
          </cell>
          <cell r="GB972">
            <v>0</v>
          </cell>
          <cell r="GC972">
            <v>0</v>
          </cell>
          <cell r="GD972">
            <v>0</v>
          </cell>
          <cell r="GE972">
            <v>0</v>
          </cell>
          <cell r="GF972">
            <v>1</v>
          </cell>
          <cell r="GG972" t="e">
            <v>#REF!</v>
          </cell>
          <cell r="GH972" t="e">
            <v>#REF!</v>
          </cell>
          <cell r="GI972">
            <v>0</v>
          </cell>
          <cell r="GJ972">
            <v>0</v>
          </cell>
          <cell r="GK972">
            <v>0</v>
          </cell>
          <cell r="GL972">
            <v>0</v>
          </cell>
          <cell r="GM972" t="e">
            <v>#REF!</v>
          </cell>
          <cell r="GN972">
            <v>0</v>
          </cell>
          <cell r="GO972">
            <v>0</v>
          </cell>
          <cell r="GP972">
            <v>0</v>
          </cell>
        </row>
        <row r="973">
          <cell r="Y973" t="str">
            <v>二次</v>
          </cell>
          <cell r="Z973" t="str">
            <v>一般</v>
          </cell>
          <cell r="AA973" t="str">
            <v>一般</v>
          </cell>
          <cell r="AK973" t="e">
            <v>#REF!</v>
          </cell>
          <cell r="BI973">
            <v>1</v>
          </cell>
          <cell r="BT973">
            <v>0.24</v>
          </cell>
          <cell r="DZ973">
            <v>0</v>
          </cell>
          <cell r="EA973">
            <v>0</v>
          </cell>
          <cell r="EB973">
            <v>0</v>
          </cell>
          <cell r="EC973">
            <v>0</v>
          </cell>
          <cell r="ED973">
            <v>0</v>
          </cell>
          <cell r="EF973">
            <v>0</v>
          </cell>
          <cell r="EG973">
            <v>0</v>
          </cell>
          <cell r="EH973">
            <v>0</v>
          </cell>
          <cell r="EI973">
            <v>0</v>
          </cell>
          <cell r="EJ973">
            <v>0</v>
          </cell>
          <cell r="EK973" t="e">
            <v>#REF!</v>
          </cell>
          <cell r="EL973" t="e">
            <v>#REF!</v>
          </cell>
          <cell r="EM973" t="e">
            <v>#REF!</v>
          </cell>
          <cell r="EO973">
            <v>0</v>
          </cell>
          <cell r="EP973">
            <v>0</v>
          </cell>
          <cell r="EQ973">
            <v>0</v>
          </cell>
          <cell r="FA973">
            <v>0</v>
          </cell>
          <cell r="FB973">
            <v>0</v>
          </cell>
          <cell r="FD973">
            <v>0</v>
          </cell>
          <cell r="FE973">
            <v>1</v>
          </cell>
          <cell r="FF973">
            <v>0</v>
          </cell>
          <cell r="FG973">
            <v>1</v>
          </cell>
          <cell r="FH973">
            <v>0</v>
          </cell>
          <cell r="FI973">
            <v>0</v>
          </cell>
          <cell r="FJ973">
            <v>0</v>
          </cell>
          <cell r="FK973">
            <v>0</v>
          </cell>
          <cell r="FL973">
            <v>0</v>
          </cell>
          <cell r="FO973">
            <v>0</v>
          </cell>
          <cell r="FQ973">
            <v>1</v>
          </cell>
          <cell r="FR973">
            <v>0</v>
          </cell>
          <cell r="FS973">
            <v>0</v>
          </cell>
          <cell r="FT973">
            <v>0</v>
          </cell>
          <cell r="FU973">
            <v>0</v>
          </cell>
          <cell r="FV973">
            <v>0</v>
          </cell>
          <cell r="FW973">
            <v>0</v>
          </cell>
          <cell r="FX973" t="e">
            <v>#REF!</v>
          </cell>
          <cell r="FZ973">
            <v>1</v>
          </cell>
          <cell r="GB973">
            <v>0</v>
          </cell>
          <cell r="GC973">
            <v>1</v>
          </cell>
          <cell r="GD973">
            <v>0</v>
          </cell>
          <cell r="GE973">
            <v>0</v>
          </cell>
          <cell r="GF973">
            <v>0</v>
          </cell>
          <cell r="GG973" t="e">
            <v>#REF!</v>
          </cell>
          <cell r="GH973" t="e">
            <v>#REF!</v>
          </cell>
          <cell r="GI973">
            <v>0</v>
          </cell>
          <cell r="GJ973">
            <v>0</v>
          </cell>
          <cell r="GK973">
            <v>0</v>
          </cell>
          <cell r="GL973">
            <v>0</v>
          </cell>
          <cell r="GM973" t="e">
            <v>#REF!</v>
          </cell>
          <cell r="GN973">
            <v>0</v>
          </cell>
          <cell r="GO973">
            <v>0</v>
          </cell>
          <cell r="GP973">
            <v>0</v>
          </cell>
        </row>
        <row r="974">
          <cell r="Y974" t="str">
            <v>二次</v>
          </cell>
          <cell r="Z974" t="str">
            <v>一般</v>
          </cell>
          <cell r="AA974" t="str">
            <v>一般</v>
          </cell>
          <cell r="AK974" t="e">
            <v>#REF!</v>
          </cell>
          <cell r="BI974">
            <v>1</v>
          </cell>
          <cell r="BT974">
            <v>0.3</v>
          </cell>
          <cell r="DZ974">
            <v>1</v>
          </cell>
          <cell r="EA974">
            <v>0</v>
          </cell>
          <cell r="EB974">
            <v>1</v>
          </cell>
          <cell r="EC974">
            <v>0</v>
          </cell>
          <cell r="ED974">
            <v>0</v>
          </cell>
          <cell r="EF974">
            <v>0</v>
          </cell>
          <cell r="EG974">
            <v>1</v>
          </cell>
          <cell r="EH974">
            <v>0</v>
          </cell>
          <cell r="EI974">
            <v>0</v>
          </cell>
          <cell r="EJ974">
            <v>0</v>
          </cell>
          <cell r="EK974" t="e">
            <v>#REF!</v>
          </cell>
          <cell r="EL974" t="e">
            <v>#REF!</v>
          </cell>
          <cell r="EM974" t="e">
            <v>#REF!</v>
          </cell>
          <cell r="EO974">
            <v>0</v>
          </cell>
          <cell r="EP974">
            <v>0</v>
          </cell>
          <cell r="EQ974">
            <v>0</v>
          </cell>
          <cell r="FA974">
            <v>1</v>
          </cell>
          <cell r="FB974">
            <v>0</v>
          </cell>
          <cell r="FD974">
            <v>0</v>
          </cell>
          <cell r="FE974">
            <v>0</v>
          </cell>
          <cell r="FF974">
            <v>0</v>
          </cell>
          <cell r="FG974">
            <v>0</v>
          </cell>
          <cell r="FH974">
            <v>0</v>
          </cell>
          <cell r="FI974">
            <v>0</v>
          </cell>
          <cell r="FJ974">
            <v>0</v>
          </cell>
          <cell r="FK974">
            <v>0</v>
          </cell>
          <cell r="FL974">
            <v>0</v>
          </cell>
          <cell r="FO974">
            <v>0</v>
          </cell>
          <cell r="FQ974">
            <v>0</v>
          </cell>
          <cell r="FR974">
            <v>0</v>
          </cell>
          <cell r="FS974">
            <v>0</v>
          </cell>
          <cell r="FT974">
            <v>0</v>
          </cell>
          <cell r="FU974">
            <v>0</v>
          </cell>
          <cell r="FV974">
            <v>0</v>
          </cell>
          <cell r="FW974">
            <v>0</v>
          </cell>
          <cell r="FX974" t="e">
            <v>#REF!</v>
          </cell>
          <cell r="FZ974">
            <v>1</v>
          </cell>
          <cell r="GB974">
            <v>1</v>
          </cell>
          <cell r="GC974">
            <v>0</v>
          </cell>
          <cell r="GD974">
            <v>0</v>
          </cell>
          <cell r="GE974">
            <v>0</v>
          </cell>
          <cell r="GF974">
            <v>1</v>
          </cell>
          <cell r="GG974" t="e">
            <v>#REF!</v>
          </cell>
          <cell r="GH974" t="e">
            <v>#REF!</v>
          </cell>
          <cell r="GI974">
            <v>0</v>
          </cell>
          <cell r="GJ974">
            <v>0</v>
          </cell>
          <cell r="GK974">
            <v>0</v>
          </cell>
          <cell r="GL974">
            <v>0</v>
          </cell>
          <cell r="GM974" t="e">
            <v>#REF!</v>
          </cell>
          <cell r="GN974">
            <v>0</v>
          </cell>
          <cell r="GO974">
            <v>0</v>
          </cell>
          <cell r="GP974">
            <v>0</v>
          </cell>
        </row>
        <row r="975">
          <cell r="Y975" t="str">
            <v>A'</v>
          </cell>
          <cell r="Z975" t="str">
            <v>高規格</v>
          </cell>
          <cell r="AA975" t="str">
            <v>高規格</v>
          </cell>
          <cell r="AK975" t="e">
            <v>#REF!</v>
          </cell>
          <cell r="BI975">
            <v>2</v>
          </cell>
          <cell r="BT975">
            <v>0</v>
          </cell>
          <cell r="DZ975">
            <v>0</v>
          </cell>
          <cell r="EA975">
            <v>0</v>
          </cell>
          <cell r="EB975">
            <v>0</v>
          </cell>
          <cell r="EC975">
            <v>0</v>
          </cell>
          <cell r="ED975">
            <v>1</v>
          </cell>
          <cell r="EF975">
            <v>0</v>
          </cell>
          <cell r="EG975">
            <v>1</v>
          </cell>
          <cell r="EH975">
            <v>0</v>
          </cell>
          <cell r="EI975">
            <v>0</v>
          </cell>
          <cell r="EJ975">
            <v>0</v>
          </cell>
          <cell r="EK975" t="e">
            <v>#REF!</v>
          </cell>
          <cell r="EL975" t="e">
            <v>#REF!</v>
          </cell>
          <cell r="EM975" t="e">
            <v>#REF!</v>
          </cell>
          <cell r="EO975">
            <v>0</v>
          </cell>
          <cell r="EP975">
            <v>1</v>
          </cell>
          <cell r="EQ975">
            <v>0</v>
          </cell>
          <cell r="FA975">
            <v>0</v>
          </cell>
          <cell r="FB975">
            <v>0</v>
          </cell>
          <cell r="FD975">
            <v>0</v>
          </cell>
          <cell r="FE975">
            <v>1</v>
          </cell>
          <cell r="FF975">
            <v>0</v>
          </cell>
          <cell r="FG975">
            <v>0</v>
          </cell>
          <cell r="FH975">
            <v>0</v>
          </cell>
          <cell r="FI975">
            <v>0</v>
          </cell>
          <cell r="FJ975">
            <v>0</v>
          </cell>
          <cell r="FK975">
            <v>0</v>
          </cell>
          <cell r="FL975">
            <v>0</v>
          </cell>
          <cell r="FO975">
            <v>0</v>
          </cell>
          <cell r="FQ975">
            <v>0</v>
          </cell>
          <cell r="FR975">
            <v>0</v>
          </cell>
          <cell r="FS975">
            <v>0</v>
          </cell>
          <cell r="FT975">
            <v>0</v>
          </cell>
          <cell r="FU975">
            <v>0</v>
          </cell>
          <cell r="FV975">
            <v>0</v>
          </cell>
          <cell r="FW975">
            <v>0</v>
          </cell>
          <cell r="FX975" t="e">
            <v>#REF!</v>
          </cell>
          <cell r="FZ975">
            <v>0</v>
          </cell>
          <cell r="GB975">
            <v>1</v>
          </cell>
          <cell r="GC975">
            <v>0</v>
          </cell>
          <cell r="GD975">
            <v>0</v>
          </cell>
          <cell r="GE975">
            <v>0</v>
          </cell>
          <cell r="GF975">
            <v>0</v>
          </cell>
          <cell r="GG975" t="e">
            <v>#REF!</v>
          </cell>
          <cell r="GH975" t="e">
            <v>#REF!</v>
          </cell>
          <cell r="GI975">
            <v>0</v>
          </cell>
          <cell r="GJ975">
            <v>0</v>
          </cell>
          <cell r="GK975">
            <v>0</v>
          </cell>
          <cell r="GL975">
            <v>0</v>
          </cell>
          <cell r="GM975" t="e">
            <v>#REF!</v>
          </cell>
          <cell r="GN975">
            <v>0</v>
          </cell>
          <cell r="GO975">
            <v>0</v>
          </cell>
          <cell r="GP975">
            <v>0</v>
          </cell>
        </row>
        <row r="976">
          <cell r="Y976" t="str">
            <v>A'</v>
          </cell>
          <cell r="Z976" t="str">
            <v>高規格</v>
          </cell>
          <cell r="AA976" t="str">
            <v>高規格</v>
          </cell>
          <cell r="AK976" t="e">
            <v>#REF!</v>
          </cell>
          <cell r="BI976">
            <v>2</v>
          </cell>
          <cell r="BT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1</v>
          </cell>
          <cell r="EF976">
            <v>0</v>
          </cell>
          <cell r="EG976">
            <v>1</v>
          </cell>
          <cell r="EH976">
            <v>0</v>
          </cell>
          <cell r="EI976">
            <v>0</v>
          </cell>
          <cell r="EJ976">
            <v>0</v>
          </cell>
          <cell r="EK976" t="e">
            <v>#REF!</v>
          </cell>
          <cell r="EL976" t="e">
            <v>#REF!</v>
          </cell>
          <cell r="EM976" t="e">
            <v>#REF!</v>
          </cell>
          <cell r="EO976">
            <v>0</v>
          </cell>
          <cell r="EP976">
            <v>1</v>
          </cell>
          <cell r="EQ976">
            <v>0</v>
          </cell>
          <cell r="FA976">
            <v>0</v>
          </cell>
          <cell r="FB976">
            <v>0</v>
          </cell>
          <cell r="FD976">
            <v>0</v>
          </cell>
          <cell r="FE976">
            <v>1</v>
          </cell>
          <cell r="FF976">
            <v>0</v>
          </cell>
          <cell r="FG976">
            <v>0</v>
          </cell>
          <cell r="FH976">
            <v>0</v>
          </cell>
          <cell r="FI976">
            <v>0</v>
          </cell>
          <cell r="FJ976">
            <v>0</v>
          </cell>
          <cell r="FK976">
            <v>0</v>
          </cell>
          <cell r="FL976">
            <v>0</v>
          </cell>
          <cell r="FO976">
            <v>0</v>
          </cell>
          <cell r="FQ976">
            <v>0</v>
          </cell>
          <cell r="FR976">
            <v>0</v>
          </cell>
          <cell r="FS976">
            <v>0</v>
          </cell>
          <cell r="FT976">
            <v>0</v>
          </cell>
          <cell r="FU976">
            <v>0</v>
          </cell>
          <cell r="FV976">
            <v>0</v>
          </cell>
          <cell r="FW976">
            <v>0</v>
          </cell>
          <cell r="FX976" t="e">
            <v>#REF!</v>
          </cell>
          <cell r="FZ976">
            <v>0</v>
          </cell>
          <cell r="GB976">
            <v>1</v>
          </cell>
          <cell r="GC976">
            <v>0</v>
          </cell>
          <cell r="GD976">
            <v>0</v>
          </cell>
          <cell r="GE976">
            <v>0</v>
          </cell>
          <cell r="GF976">
            <v>0</v>
          </cell>
          <cell r="GG976" t="e">
            <v>#REF!</v>
          </cell>
          <cell r="GH976" t="e">
            <v>#REF!</v>
          </cell>
          <cell r="GI976">
            <v>0</v>
          </cell>
          <cell r="GJ976">
            <v>0</v>
          </cell>
          <cell r="GK976">
            <v>0</v>
          </cell>
          <cell r="GL976">
            <v>0</v>
          </cell>
          <cell r="GM976" t="e">
            <v>#REF!</v>
          </cell>
          <cell r="GN976">
            <v>0</v>
          </cell>
          <cell r="GO976">
            <v>0</v>
          </cell>
          <cell r="GP976">
            <v>0</v>
          </cell>
        </row>
        <row r="977">
          <cell r="Y977" t="str">
            <v>A'</v>
          </cell>
          <cell r="Z977" t="str">
            <v>高規格</v>
          </cell>
          <cell r="AA977" t="str">
            <v>高規格</v>
          </cell>
          <cell r="AK977" t="e">
            <v>#REF!</v>
          </cell>
          <cell r="BI977">
            <v>2</v>
          </cell>
          <cell r="BT977">
            <v>0</v>
          </cell>
          <cell r="DZ977">
            <v>0</v>
          </cell>
          <cell r="EA977">
            <v>0</v>
          </cell>
          <cell r="EB977">
            <v>0</v>
          </cell>
          <cell r="EC977">
            <v>0</v>
          </cell>
          <cell r="ED977">
            <v>1</v>
          </cell>
          <cell r="EF977">
            <v>0</v>
          </cell>
          <cell r="EG977">
            <v>1</v>
          </cell>
          <cell r="EH977">
            <v>0</v>
          </cell>
          <cell r="EI977">
            <v>0</v>
          </cell>
          <cell r="EJ977">
            <v>0</v>
          </cell>
          <cell r="EK977" t="e">
            <v>#REF!</v>
          </cell>
          <cell r="EL977" t="e">
            <v>#REF!</v>
          </cell>
          <cell r="EM977" t="e">
            <v>#REF!</v>
          </cell>
          <cell r="EO977">
            <v>0</v>
          </cell>
          <cell r="EP977">
            <v>1</v>
          </cell>
          <cell r="EQ977">
            <v>0</v>
          </cell>
          <cell r="FA977">
            <v>0</v>
          </cell>
          <cell r="FB977">
            <v>0</v>
          </cell>
          <cell r="FD977">
            <v>0</v>
          </cell>
          <cell r="FE977">
            <v>1</v>
          </cell>
          <cell r="FF977">
            <v>0</v>
          </cell>
          <cell r="FG977">
            <v>0</v>
          </cell>
          <cell r="FH977">
            <v>0</v>
          </cell>
          <cell r="FI977">
            <v>0</v>
          </cell>
          <cell r="FJ977">
            <v>0</v>
          </cell>
          <cell r="FK977">
            <v>0</v>
          </cell>
          <cell r="FL977">
            <v>0</v>
          </cell>
          <cell r="FO977">
            <v>0</v>
          </cell>
          <cell r="FQ977">
            <v>0</v>
          </cell>
          <cell r="FR977">
            <v>0</v>
          </cell>
          <cell r="FS977">
            <v>0</v>
          </cell>
          <cell r="FT977">
            <v>0</v>
          </cell>
          <cell r="FU977">
            <v>0</v>
          </cell>
          <cell r="FV977">
            <v>0</v>
          </cell>
          <cell r="FW977">
            <v>0</v>
          </cell>
          <cell r="FX977" t="e">
            <v>#REF!</v>
          </cell>
          <cell r="FZ977">
            <v>0</v>
          </cell>
          <cell r="GB977">
            <v>0</v>
          </cell>
          <cell r="GC977">
            <v>0</v>
          </cell>
          <cell r="GD977">
            <v>0</v>
          </cell>
          <cell r="GE977">
            <v>0</v>
          </cell>
          <cell r="GF977">
            <v>0</v>
          </cell>
          <cell r="GG977" t="e">
            <v>#REF!</v>
          </cell>
          <cell r="GH977" t="e">
            <v>#REF!</v>
          </cell>
          <cell r="GI977">
            <v>0</v>
          </cell>
          <cell r="GJ977">
            <v>0</v>
          </cell>
          <cell r="GK977">
            <v>0</v>
          </cell>
          <cell r="GL977">
            <v>0</v>
          </cell>
          <cell r="GM977" t="e">
            <v>#REF!</v>
          </cell>
          <cell r="GN977">
            <v>0</v>
          </cell>
          <cell r="GO977">
            <v>0</v>
          </cell>
          <cell r="GP977">
            <v>0</v>
          </cell>
        </row>
        <row r="978">
          <cell r="Y978" t="str">
            <v>A'</v>
          </cell>
          <cell r="Z978" t="str">
            <v>高規格</v>
          </cell>
          <cell r="AA978" t="str">
            <v>一般</v>
          </cell>
          <cell r="AK978" t="e">
            <v>#REF!</v>
          </cell>
          <cell r="BI978">
            <v>1</v>
          </cell>
          <cell r="BT978">
            <v>0.26</v>
          </cell>
          <cell r="DZ978">
            <v>1</v>
          </cell>
          <cell r="EA978">
            <v>0</v>
          </cell>
          <cell r="EB978">
            <v>1</v>
          </cell>
          <cell r="EC978">
            <v>0</v>
          </cell>
          <cell r="ED978">
            <v>0</v>
          </cell>
          <cell r="EF978">
            <v>0</v>
          </cell>
          <cell r="EG978">
            <v>1</v>
          </cell>
          <cell r="EH978">
            <v>0</v>
          </cell>
          <cell r="EI978">
            <v>1</v>
          </cell>
          <cell r="EJ978">
            <v>0</v>
          </cell>
          <cell r="EK978" t="e">
            <v>#REF!</v>
          </cell>
          <cell r="EL978" t="e">
            <v>#REF!</v>
          </cell>
          <cell r="EM978" t="e">
            <v>#REF!</v>
          </cell>
          <cell r="EO978">
            <v>0</v>
          </cell>
          <cell r="EP978">
            <v>0</v>
          </cell>
          <cell r="EQ978">
            <v>0</v>
          </cell>
          <cell r="FA978">
            <v>1</v>
          </cell>
          <cell r="FB978">
            <v>0</v>
          </cell>
          <cell r="FD978">
            <v>0</v>
          </cell>
          <cell r="FE978">
            <v>0</v>
          </cell>
          <cell r="FF978">
            <v>0</v>
          </cell>
          <cell r="FG978">
            <v>0</v>
          </cell>
          <cell r="FH978">
            <v>0</v>
          </cell>
          <cell r="FI978">
            <v>0</v>
          </cell>
          <cell r="FJ978">
            <v>0</v>
          </cell>
          <cell r="FK978">
            <v>0</v>
          </cell>
          <cell r="FL978">
            <v>0</v>
          </cell>
          <cell r="FO978">
            <v>0</v>
          </cell>
          <cell r="FQ978">
            <v>0</v>
          </cell>
          <cell r="FR978">
            <v>0</v>
          </cell>
          <cell r="FS978">
            <v>0</v>
          </cell>
          <cell r="FT978">
            <v>0</v>
          </cell>
          <cell r="FU978">
            <v>0</v>
          </cell>
          <cell r="FV978">
            <v>0</v>
          </cell>
          <cell r="FW978">
            <v>0</v>
          </cell>
          <cell r="FX978" t="e">
            <v>#REF!</v>
          </cell>
          <cell r="FZ978">
            <v>0</v>
          </cell>
          <cell r="GB978">
            <v>1</v>
          </cell>
          <cell r="GC978">
            <v>0</v>
          </cell>
          <cell r="GD978">
            <v>1</v>
          </cell>
          <cell r="GE978">
            <v>1</v>
          </cell>
          <cell r="GF978">
            <v>1</v>
          </cell>
          <cell r="GG978" t="e">
            <v>#REF!</v>
          </cell>
          <cell r="GH978" t="e">
            <v>#REF!</v>
          </cell>
          <cell r="GI978">
            <v>0</v>
          </cell>
          <cell r="GJ978">
            <v>0</v>
          </cell>
          <cell r="GK978">
            <v>0</v>
          </cell>
          <cell r="GL978">
            <v>0</v>
          </cell>
          <cell r="GM978" t="e">
            <v>#REF!</v>
          </cell>
          <cell r="GN978">
            <v>0</v>
          </cell>
          <cell r="GO978">
            <v>0</v>
          </cell>
          <cell r="GP978">
            <v>0</v>
          </cell>
        </row>
        <row r="979">
          <cell r="Y979" t="str">
            <v>地二</v>
          </cell>
          <cell r="Z979" t="str">
            <v>地高</v>
          </cell>
          <cell r="AA979" t="str">
            <v>地高</v>
          </cell>
          <cell r="AK979" t="e">
            <v>#REF!</v>
          </cell>
          <cell r="BI979">
            <v>2</v>
          </cell>
          <cell r="BT979">
            <v>0</v>
          </cell>
          <cell r="DZ979">
            <v>0</v>
          </cell>
          <cell r="EA979">
            <v>0</v>
          </cell>
          <cell r="EB979">
            <v>0</v>
          </cell>
          <cell r="EC979">
            <v>0</v>
          </cell>
          <cell r="ED979">
            <v>0</v>
          </cell>
          <cell r="EF979">
            <v>0</v>
          </cell>
          <cell r="EG979">
            <v>0</v>
          </cell>
          <cell r="EH979">
            <v>1</v>
          </cell>
          <cell r="EI979">
            <v>0</v>
          </cell>
          <cell r="EJ979">
            <v>0</v>
          </cell>
          <cell r="EK979" t="e">
            <v>#REF!</v>
          </cell>
          <cell r="EL979" t="e">
            <v>#REF!</v>
          </cell>
          <cell r="EM979" t="e">
            <v>#REF!</v>
          </cell>
          <cell r="EO979">
            <v>0</v>
          </cell>
          <cell r="EP979">
            <v>1</v>
          </cell>
          <cell r="EQ979">
            <v>0</v>
          </cell>
          <cell r="FA979">
            <v>0</v>
          </cell>
          <cell r="FB979">
            <v>0</v>
          </cell>
          <cell r="FD979">
            <v>0</v>
          </cell>
          <cell r="FE979">
            <v>1</v>
          </cell>
          <cell r="FF979">
            <v>0</v>
          </cell>
          <cell r="FG979">
            <v>0</v>
          </cell>
          <cell r="FH979">
            <v>2</v>
          </cell>
          <cell r="FI979">
            <v>0</v>
          </cell>
          <cell r="FJ979">
            <v>0</v>
          </cell>
          <cell r="FK979">
            <v>0</v>
          </cell>
          <cell r="FL979">
            <v>0</v>
          </cell>
          <cell r="FO979">
            <v>0</v>
          </cell>
          <cell r="FQ979">
            <v>0</v>
          </cell>
          <cell r="FR979">
            <v>0</v>
          </cell>
          <cell r="FS979">
            <v>0</v>
          </cell>
          <cell r="FT979">
            <v>0</v>
          </cell>
          <cell r="FU979">
            <v>0</v>
          </cell>
          <cell r="FV979">
            <v>0</v>
          </cell>
          <cell r="FW979">
            <v>0</v>
          </cell>
          <cell r="FX979" t="e">
            <v>#REF!</v>
          </cell>
          <cell r="FZ979">
            <v>0</v>
          </cell>
          <cell r="GB979">
            <v>1</v>
          </cell>
          <cell r="GC979">
            <v>0</v>
          </cell>
          <cell r="GD979">
            <v>0</v>
          </cell>
          <cell r="GE979">
            <v>0</v>
          </cell>
          <cell r="GF979">
            <v>0</v>
          </cell>
          <cell r="GG979" t="e">
            <v>#REF!</v>
          </cell>
          <cell r="GH979" t="e">
            <v>#REF!</v>
          </cell>
          <cell r="GI979">
            <v>0</v>
          </cell>
          <cell r="GJ979">
            <v>0</v>
          </cell>
          <cell r="GK979">
            <v>0</v>
          </cell>
          <cell r="GL979">
            <v>0</v>
          </cell>
          <cell r="GM979" t="e">
            <v>#REF!</v>
          </cell>
          <cell r="GN979">
            <v>0</v>
          </cell>
          <cell r="GO979">
            <v>0</v>
          </cell>
          <cell r="GP979">
            <v>0</v>
          </cell>
        </row>
        <row r="980">
          <cell r="Y980" t="str">
            <v>地二</v>
          </cell>
          <cell r="Z980" t="str">
            <v>地高</v>
          </cell>
          <cell r="AA980" t="str">
            <v>地高</v>
          </cell>
          <cell r="AK980" t="e">
            <v>#REF!</v>
          </cell>
          <cell r="BI980">
            <v>2</v>
          </cell>
          <cell r="BT980">
            <v>0</v>
          </cell>
          <cell r="DZ980">
            <v>0</v>
          </cell>
          <cell r="EA980">
            <v>0</v>
          </cell>
          <cell r="EB980">
            <v>0</v>
          </cell>
          <cell r="EC980">
            <v>0</v>
          </cell>
          <cell r="ED980">
            <v>0</v>
          </cell>
          <cell r="EF980">
            <v>0</v>
          </cell>
          <cell r="EG980">
            <v>0</v>
          </cell>
          <cell r="EH980">
            <v>1</v>
          </cell>
          <cell r="EI980">
            <v>0</v>
          </cell>
          <cell r="EJ980">
            <v>0</v>
          </cell>
          <cell r="EK980" t="e">
            <v>#REF!</v>
          </cell>
          <cell r="EL980" t="e">
            <v>#REF!</v>
          </cell>
          <cell r="EM980" t="e">
            <v>#REF!</v>
          </cell>
          <cell r="EO980">
            <v>0</v>
          </cell>
          <cell r="EP980">
            <v>1</v>
          </cell>
          <cell r="EQ980">
            <v>0</v>
          </cell>
          <cell r="FA980">
            <v>0</v>
          </cell>
          <cell r="FB980">
            <v>0</v>
          </cell>
          <cell r="FD980">
            <v>0</v>
          </cell>
          <cell r="FE980">
            <v>1</v>
          </cell>
          <cell r="FF980">
            <v>0</v>
          </cell>
          <cell r="FG980">
            <v>0</v>
          </cell>
          <cell r="FH980">
            <v>2</v>
          </cell>
          <cell r="FI980">
            <v>0</v>
          </cell>
          <cell r="FJ980">
            <v>0</v>
          </cell>
          <cell r="FK980">
            <v>0</v>
          </cell>
          <cell r="FL980">
            <v>0</v>
          </cell>
          <cell r="FO980">
            <v>0</v>
          </cell>
          <cell r="FQ980">
            <v>0</v>
          </cell>
          <cell r="FR980">
            <v>0</v>
          </cell>
          <cell r="FS980">
            <v>0</v>
          </cell>
          <cell r="FT980">
            <v>0</v>
          </cell>
          <cell r="FU980">
            <v>0</v>
          </cell>
          <cell r="FV980">
            <v>0</v>
          </cell>
          <cell r="FW980">
            <v>0</v>
          </cell>
          <cell r="FX980" t="e">
            <v>#REF!</v>
          </cell>
          <cell r="FZ980">
            <v>0</v>
          </cell>
          <cell r="GB980">
            <v>1</v>
          </cell>
          <cell r="GC980">
            <v>0</v>
          </cell>
          <cell r="GD980">
            <v>0</v>
          </cell>
          <cell r="GE980">
            <v>0</v>
          </cell>
          <cell r="GF980">
            <v>0</v>
          </cell>
          <cell r="GG980" t="e">
            <v>#REF!</v>
          </cell>
          <cell r="GH980" t="e">
            <v>#REF!</v>
          </cell>
          <cell r="GI980">
            <v>0</v>
          </cell>
          <cell r="GJ980">
            <v>0</v>
          </cell>
          <cell r="GK980">
            <v>0</v>
          </cell>
          <cell r="GL980">
            <v>0</v>
          </cell>
          <cell r="GM980" t="e">
            <v>#REF!</v>
          </cell>
          <cell r="GN980">
            <v>0</v>
          </cell>
          <cell r="GO980">
            <v>0</v>
          </cell>
          <cell r="GP980">
            <v>0</v>
          </cell>
        </row>
        <row r="981">
          <cell r="Y981" t="str">
            <v>二次</v>
          </cell>
          <cell r="Z981" t="str">
            <v>一般</v>
          </cell>
          <cell r="AA981" t="str">
            <v>一般</v>
          </cell>
          <cell r="AK981" t="e">
            <v>#REF!</v>
          </cell>
          <cell r="BI981">
            <v>1</v>
          </cell>
          <cell r="BT981">
            <v>0.24</v>
          </cell>
          <cell r="DZ981">
            <v>1</v>
          </cell>
          <cell r="EA981">
            <v>0</v>
          </cell>
          <cell r="EB981">
            <v>1</v>
          </cell>
          <cell r="EC981">
            <v>0</v>
          </cell>
          <cell r="ED981">
            <v>0</v>
          </cell>
          <cell r="EF981">
            <v>0</v>
          </cell>
          <cell r="EG981">
            <v>1</v>
          </cell>
          <cell r="EH981">
            <v>0</v>
          </cell>
          <cell r="EI981">
            <v>1</v>
          </cell>
          <cell r="EJ981">
            <v>0</v>
          </cell>
          <cell r="EK981" t="e">
            <v>#REF!</v>
          </cell>
          <cell r="EL981" t="e">
            <v>#REF!</v>
          </cell>
          <cell r="EM981" t="e">
            <v>#REF!</v>
          </cell>
          <cell r="EO981">
            <v>0</v>
          </cell>
          <cell r="EP981">
            <v>0</v>
          </cell>
          <cell r="EQ981">
            <v>0</v>
          </cell>
          <cell r="FA981">
            <v>1</v>
          </cell>
          <cell r="FB981">
            <v>0</v>
          </cell>
          <cell r="FD981">
            <v>0</v>
          </cell>
          <cell r="FE981">
            <v>0</v>
          </cell>
          <cell r="FF981">
            <v>0</v>
          </cell>
          <cell r="FG981">
            <v>0</v>
          </cell>
          <cell r="FH981">
            <v>0</v>
          </cell>
          <cell r="FI981">
            <v>0</v>
          </cell>
          <cell r="FJ981">
            <v>0</v>
          </cell>
          <cell r="FK981">
            <v>0</v>
          </cell>
          <cell r="FL981">
            <v>0</v>
          </cell>
          <cell r="FO981">
            <v>0</v>
          </cell>
          <cell r="FQ981">
            <v>0</v>
          </cell>
          <cell r="FR981">
            <v>0</v>
          </cell>
          <cell r="FS981">
            <v>0</v>
          </cell>
          <cell r="FT981">
            <v>0</v>
          </cell>
          <cell r="FU981">
            <v>0</v>
          </cell>
          <cell r="FV981">
            <v>0</v>
          </cell>
          <cell r="FW981">
            <v>0</v>
          </cell>
          <cell r="FX981" t="e">
            <v>#REF!</v>
          </cell>
          <cell r="FZ981">
            <v>1</v>
          </cell>
          <cell r="GB981">
            <v>1</v>
          </cell>
          <cell r="GC981">
            <v>0</v>
          </cell>
          <cell r="GD981">
            <v>0</v>
          </cell>
          <cell r="GE981">
            <v>0</v>
          </cell>
          <cell r="GF981">
            <v>1</v>
          </cell>
          <cell r="GG981" t="e">
            <v>#REF!</v>
          </cell>
          <cell r="GH981" t="e">
            <v>#REF!</v>
          </cell>
          <cell r="GI981">
            <v>0</v>
          </cell>
          <cell r="GJ981">
            <v>0</v>
          </cell>
          <cell r="GK981">
            <v>0</v>
          </cell>
          <cell r="GL981">
            <v>0</v>
          </cell>
          <cell r="GM981" t="e">
            <v>#REF!</v>
          </cell>
          <cell r="GN981">
            <v>0</v>
          </cell>
          <cell r="GO981">
            <v>0</v>
          </cell>
          <cell r="GP981">
            <v>0</v>
          </cell>
        </row>
        <row r="982">
          <cell r="Y982" t="str">
            <v>二次</v>
          </cell>
          <cell r="Z982" t="str">
            <v>一般</v>
          </cell>
          <cell r="AA982" t="str">
            <v>一般</v>
          </cell>
          <cell r="AK982" t="e">
            <v>#REF!</v>
          </cell>
          <cell r="BI982">
            <v>1</v>
          </cell>
          <cell r="BT982">
            <v>0.21</v>
          </cell>
          <cell r="DZ982">
            <v>1</v>
          </cell>
          <cell r="EA982">
            <v>1</v>
          </cell>
          <cell r="EB982">
            <v>1</v>
          </cell>
          <cell r="EC982">
            <v>0</v>
          </cell>
          <cell r="ED982">
            <v>0</v>
          </cell>
          <cell r="EF982">
            <v>0</v>
          </cell>
          <cell r="EG982">
            <v>1</v>
          </cell>
          <cell r="EH982">
            <v>0</v>
          </cell>
          <cell r="EI982">
            <v>1</v>
          </cell>
          <cell r="EJ982">
            <v>0</v>
          </cell>
          <cell r="EK982" t="e">
            <v>#REF!</v>
          </cell>
          <cell r="EL982" t="e">
            <v>#REF!</v>
          </cell>
          <cell r="EM982" t="e">
            <v>#REF!</v>
          </cell>
          <cell r="EO982">
            <v>0</v>
          </cell>
          <cell r="EP982">
            <v>0</v>
          </cell>
          <cell r="EQ982">
            <v>0</v>
          </cell>
          <cell r="FA982">
            <v>1</v>
          </cell>
          <cell r="FB982">
            <v>0</v>
          </cell>
          <cell r="FD982">
            <v>0</v>
          </cell>
          <cell r="FE982">
            <v>0</v>
          </cell>
          <cell r="FF982">
            <v>0</v>
          </cell>
          <cell r="FG982">
            <v>1</v>
          </cell>
          <cell r="FH982">
            <v>0</v>
          </cell>
          <cell r="FI982">
            <v>0</v>
          </cell>
          <cell r="FJ982">
            <v>0</v>
          </cell>
          <cell r="FK982">
            <v>0</v>
          </cell>
          <cell r="FL982">
            <v>0</v>
          </cell>
          <cell r="FO982">
            <v>0</v>
          </cell>
          <cell r="FQ982">
            <v>1</v>
          </cell>
          <cell r="FR982">
            <v>1</v>
          </cell>
          <cell r="FS982">
            <v>0</v>
          </cell>
          <cell r="FT982">
            <v>0</v>
          </cell>
          <cell r="FU982">
            <v>0</v>
          </cell>
          <cell r="FV982">
            <v>1</v>
          </cell>
          <cell r="FW982">
            <v>0</v>
          </cell>
          <cell r="FX982" t="e">
            <v>#REF!</v>
          </cell>
          <cell r="FZ982">
            <v>1</v>
          </cell>
          <cell r="GB982">
            <v>1</v>
          </cell>
          <cell r="GC982">
            <v>0</v>
          </cell>
          <cell r="GD982">
            <v>0</v>
          </cell>
          <cell r="GE982">
            <v>0</v>
          </cell>
          <cell r="GF982">
            <v>0</v>
          </cell>
          <cell r="GG982" t="e">
            <v>#REF!</v>
          </cell>
          <cell r="GH982" t="e">
            <v>#REF!</v>
          </cell>
          <cell r="GI982">
            <v>0</v>
          </cell>
          <cell r="GJ982">
            <v>0</v>
          </cell>
          <cell r="GK982">
            <v>0</v>
          </cell>
          <cell r="GL982">
            <v>0</v>
          </cell>
          <cell r="GM982" t="e">
            <v>#REF!</v>
          </cell>
          <cell r="GN982">
            <v>0</v>
          </cell>
          <cell r="GO982">
            <v>0</v>
          </cell>
          <cell r="GP982">
            <v>0</v>
          </cell>
        </row>
        <row r="983">
          <cell r="Y983" t="str">
            <v>B</v>
          </cell>
          <cell r="Z983" t="str">
            <v>高規格</v>
          </cell>
          <cell r="AA983" t="str">
            <v>高規格</v>
          </cell>
          <cell r="AK983" t="e">
            <v>#REF!</v>
          </cell>
          <cell r="BI983">
            <v>2</v>
          </cell>
          <cell r="BT983">
            <v>0</v>
          </cell>
          <cell r="DZ983">
            <v>0</v>
          </cell>
          <cell r="EA983">
            <v>0</v>
          </cell>
          <cell r="EB983">
            <v>0</v>
          </cell>
          <cell r="EC983">
            <v>0</v>
          </cell>
          <cell r="ED983">
            <v>1</v>
          </cell>
          <cell r="EF983">
            <v>0</v>
          </cell>
          <cell r="EG983">
            <v>1</v>
          </cell>
          <cell r="EH983">
            <v>0</v>
          </cell>
          <cell r="EI983">
            <v>0</v>
          </cell>
          <cell r="EJ983">
            <v>0</v>
          </cell>
          <cell r="EK983" t="e">
            <v>#REF!</v>
          </cell>
          <cell r="EL983" t="e">
            <v>#REF!</v>
          </cell>
          <cell r="EM983" t="e">
            <v>#REF!</v>
          </cell>
          <cell r="EO983">
            <v>0</v>
          </cell>
          <cell r="EP983">
            <v>1</v>
          </cell>
          <cell r="EQ983">
            <v>0</v>
          </cell>
          <cell r="FA983">
            <v>0</v>
          </cell>
          <cell r="FB983">
            <v>0</v>
          </cell>
          <cell r="FD983">
            <v>0</v>
          </cell>
          <cell r="FE983">
            <v>1</v>
          </cell>
          <cell r="FF983">
            <v>0</v>
          </cell>
          <cell r="FG983">
            <v>0</v>
          </cell>
          <cell r="FH983">
            <v>0</v>
          </cell>
          <cell r="FI983">
            <v>0</v>
          </cell>
          <cell r="FJ983">
            <v>0</v>
          </cell>
          <cell r="FK983">
            <v>0</v>
          </cell>
          <cell r="FL983">
            <v>0</v>
          </cell>
          <cell r="FO983">
            <v>0</v>
          </cell>
          <cell r="FQ983">
            <v>0</v>
          </cell>
          <cell r="FR983">
            <v>0</v>
          </cell>
          <cell r="FS983">
            <v>0</v>
          </cell>
          <cell r="FT983">
            <v>0</v>
          </cell>
          <cell r="FU983">
            <v>0</v>
          </cell>
          <cell r="FV983">
            <v>0</v>
          </cell>
          <cell r="FW983">
            <v>0</v>
          </cell>
          <cell r="FX983" t="e">
            <v>#REF!</v>
          </cell>
          <cell r="FZ983">
            <v>0</v>
          </cell>
          <cell r="GB983">
            <v>1</v>
          </cell>
          <cell r="GC983">
            <v>0</v>
          </cell>
          <cell r="GD983">
            <v>0</v>
          </cell>
          <cell r="GE983">
            <v>0</v>
          </cell>
          <cell r="GF983">
            <v>0</v>
          </cell>
          <cell r="GG983" t="e">
            <v>#REF!</v>
          </cell>
          <cell r="GH983" t="e">
            <v>#REF!</v>
          </cell>
          <cell r="GI983">
            <v>0</v>
          </cell>
          <cell r="GJ983">
            <v>0</v>
          </cell>
          <cell r="GK983">
            <v>0</v>
          </cell>
          <cell r="GL983">
            <v>0</v>
          </cell>
          <cell r="GM983" t="e">
            <v>#REF!</v>
          </cell>
          <cell r="GN983">
            <v>0</v>
          </cell>
          <cell r="GO983">
            <v>0</v>
          </cell>
          <cell r="GP983">
            <v>0</v>
          </cell>
        </row>
        <row r="984">
          <cell r="Y984" t="str">
            <v>B</v>
          </cell>
          <cell r="Z984" t="str">
            <v>高規格</v>
          </cell>
          <cell r="AA984" t="str">
            <v>高規格</v>
          </cell>
          <cell r="AK984" t="e">
            <v>#REF!</v>
          </cell>
          <cell r="BI984">
            <v>2</v>
          </cell>
          <cell r="BT984">
            <v>0</v>
          </cell>
          <cell r="DZ984">
            <v>0</v>
          </cell>
          <cell r="EA984">
            <v>0</v>
          </cell>
          <cell r="EB984">
            <v>0</v>
          </cell>
          <cell r="EC984">
            <v>0</v>
          </cell>
          <cell r="ED984">
            <v>1</v>
          </cell>
          <cell r="EF984">
            <v>0</v>
          </cell>
          <cell r="EG984">
            <v>1</v>
          </cell>
          <cell r="EH984">
            <v>0</v>
          </cell>
          <cell r="EI984">
            <v>0</v>
          </cell>
          <cell r="EJ984">
            <v>0</v>
          </cell>
          <cell r="EK984" t="e">
            <v>#REF!</v>
          </cell>
          <cell r="EL984" t="e">
            <v>#REF!</v>
          </cell>
          <cell r="EM984" t="e">
            <v>#REF!</v>
          </cell>
          <cell r="EO984">
            <v>0</v>
          </cell>
          <cell r="EP984">
            <v>1</v>
          </cell>
          <cell r="EQ984">
            <v>0</v>
          </cell>
          <cell r="FA984">
            <v>0</v>
          </cell>
          <cell r="FB984">
            <v>0</v>
          </cell>
          <cell r="FD984">
            <v>1</v>
          </cell>
          <cell r="FE984">
            <v>0</v>
          </cell>
          <cell r="FF984">
            <v>0</v>
          </cell>
          <cell r="FG984">
            <v>0</v>
          </cell>
          <cell r="FH984">
            <v>0</v>
          </cell>
          <cell r="FI984">
            <v>0</v>
          </cell>
          <cell r="FJ984">
            <v>0</v>
          </cell>
          <cell r="FK984">
            <v>0</v>
          </cell>
          <cell r="FL984">
            <v>0</v>
          </cell>
          <cell r="FO984">
            <v>0</v>
          </cell>
          <cell r="FQ984">
            <v>0</v>
          </cell>
          <cell r="FR984">
            <v>0</v>
          </cell>
          <cell r="FS984">
            <v>0</v>
          </cell>
          <cell r="FT984">
            <v>0</v>
          </cell>
          <cell r="FU984">
            <v>0</v>
          </cell>
          <cell r="FV984">
            <v>0</v>
          </cell>
          <cell r="FW984">
            <v>0</v>
          </cell>
          <cell r="FX984" t="e">
            <v>#REF!</v>
          </cell>
          <cell r="FZ984">
            <v>0</v>
          </cell>
          <cell r="GB984">
            <v>1</v>
          </cell>
          <cell r="GC984">
            <v>0</v>
          </cell>
          <cell r="GD984">
            <v>0</v>
          </cell>
          <cell r="GE984">
            <v>0</v>
          </cell>
          <cell r="GF984">
            <v>0</v>
          </cell>
          <cell r="GG984" t="e">
            <v>#REF!</v>
          </cell>
          <cell r="GH984" t="e">
            <v>#REF!</v>
          </cell>
          <cell r="GI984">
            <v>0</v>
          </cell>
          <cell r="GJ984">
            <v>0</v>
          </cell>
          <cell r="GK984">
            <v>0</v>
          </cell>
          <cell r="GL984">
            <v>0</v>
          </cell>
          <cell r="GM984" t="e">
            <v>#REF!</v>
          </cell>
          <cell r="GN984">
            <v>0</v>
          </cell>
          <cell r="GO984">
            <v>0</v>
          </cell>
          <cell r="GP984">
            <v>0</v>
          </cell>
        </row>
        <row r="985">
          <cell r="Y985" t="str">
            <v>B</v>
          </cell>
          <cell r="Z985" t="str">
            <v>高規格</v>
          </cell>
          <cell r="AA985" t="str">
            <v>高規格</v>
          </cell>
          <cell r="AK985" t="e">
            <v>#REF!</v>
          </cell>
          <cell r="BI985">
            <v>2</v>
          </cell>
          <cell r="BT985">
            <v>0</v>
          </cell>
          <cell r="DZ985">
            <v>1</v>
          </cell>
          <cell r="EA985">
            <v>0</v>
          </cell>
          <cell r="EB985">
            <v>1</v>
          </cell>
          <cell r="EC985">
            <v>0</v>
          </cell>
          <cell r="ED985">
            <v>1</v>
          </cell>
          <cell r="EF985">
            <v>0</v>
          </cell>
          <cell r="EG985">
            <v>1</v>
          </cell>
          <cell r="EH985">
            <v>0</v>
          </cell>
          <cell r="EI985">
            <v>0</v>
          </cell>
          <cell r="EJ985">
            <v>0</v>
          </cell>
          <cell r="EK985" t="e">
            <v>#REF!</v>
          </cell>
          <cell r="EL985" t="e">
            <v>#REF!</v>
          </cell>
          <cell r="EM985" t="e">
            <v>#REF!</v>
          </cell>
          <cell r="EO985">
            <v>0</v>
          </cell>
          <cell r="EP985">
            <v>1</v>
          </cell>
          <cell r="EQ985">
            <v>0</v>
          </cell>
          <cell r="FA985">
            <v>1</v>
          </cell>
          <cell r="FB985">
            <v>0</v>
          </cell>
          <cell r="FD985">
            <v>0</v>
          </cell>
          <cell r="FE985">
            <v>0</v>
          </cell>
          <cell r="FF985">
            <v>0</v>
          </cell>
          <cell r="FG985">
            <v>0</v>
          </cell>
          <cell r="FH985">
            <v>0</v>
          </cell>
          <cell r="FI985">
            <v>0</v>
          </cell>
          <cell r="FJ985">
            <v>0</v>
          </cell>
          <cell r="FK985">
            <v>0</v>
          </cell>
          <cell r="FL985">
            <v>0</v>
          </cell>
          <cell r="FO985">
            <v>0</v>
          </cell>
          <cell r="FQ985">
            <v>0</v>
          </cell>
          <cell r="FR985">
            <v>0</v>
          </cell>
          <cell r="FS985">
            <v>0</v>
          </cell>
          <cell r="FT985">
            <v>0</v>
          </cell>
          <cell r="FU985">
            <v>0</v>
          </cell>
          <cell r="FV985">
            <v>0</v>
          </cell>
          <cell r="FW985">
            <v>0</v>
          </cell>
          <cell r="FX985" t="e">
            <v>#REF!</v>
          </cell>
          <cell r="FZ985">
            <v>0</v>
          </cell>
          <cell r="GB985">
            <v>1</v>
          </cell>
          <cell r="GC985">
            <v>0</v>
          </cell>
          <cell r="GD985">
            <v>0</v>
          </cell>
          <cell r="GE985">
            <v>0</v>
          </cell>
          <cell r="GF985">
            <v>0</v>
          </cell>
          <cell r="GG985" t="e">
            <v>#REF!</v>
          </cell>
          <cell r="GH985" t="e">
            <v>#REF!</v>
          </cell>
          <cell r="GI985">
            <v>0</v>
          </cell>
          <cell r="GJ985">
            <v>0</v>
          </cell>
          <cell r="GK985">
            <v>0</v>
          </cell>
          <cell r="GL985">
            <v>0</v>
          </cell>
          <cell r="GM985" t="e">
            <v>#REF!</v>
          </cell>
          <cell r="GN985">
            <v>0</v>
          </cell>
          <cell r="GO985">
            <v>0</v>
          </cell>
          <cell r="GP985">
            <v>0</v>
          </cell>
        </row>
        <row r="986">
          <cell r="Y986" t="str">
            <v>地二</v>
          </cell>
          <cell r="Z986" t="str">
            <v>地高</v>
          </cell>
          <cell r="AA986" t="str">
            <v>地高</v>
          </cell>
          <cell r="AK986" t="e">
            <v>#REF!</v>
          </cell>
          <cell r="BI986">
            <v>2</v>
          </cell>
          <cell r="BT986">
            <v>0</v>
          </cell>
          <cell r="DZ986">
            <v>1</v>
          </cell>
          <cell r="EA986">
            <v>0</v>
          </cell>
          <cell r="EB986">
            <v>1</v>
          </cell>
          <cell r="EC986">
            <v>1</v>
          </cell>
          <cell r="ED986">
            <v>1</v>
          </cell>
          <cell r="EF986">
            <v>0</v>
          </cell>
          <cell r="EG986">
            <v>1</v>
          </cell>
          <cell r="EH986">
            <v>0</v>
          </cell>
          <cell r="EI986">
            <v>1</v>
          </cell>
          <cell r="EJ986">
            <v>0</v>
          </cell>
          <cell r="EK986" t="e">
            <v>#REF!</v>
          </cell>
          <cell r="EL986" t="e">
            <v>#REF!</v>
          </cell>
          <cell r="EM986" t="e">
            <v>#REF!</v>
          </cell>
          <cell r="EO986">
            <v>0</v>
          </cell>
          <cell r="EP986">
            <v>0</v>
          </cell>
          <cell r="EQ986">
            <v>0</v>
          </cell>
          <cell r="FA986">
            <v>1</v>
          </cell>
          <cell r="FB986">
            <v>0</v>
          </cell>
          <cell r="FD986">
            <v>0</v>
          </cell>
          <cell r="FE986">
            <v>0</v>
          </cell>
          <cell r="FF986">
            <v>0</v>
          </cell>
          <cell r="FG986">
            <v>0</v>
          </cell>
          <cell r="FH986">
            <v>2</v>
          </cell>
          <cell r="FI986">
            <v>0</v>
          </cell>
          <cell r="FJ986">
            <v>0</v>
          </cell>
          <cell r="FK986">
            <v>0</v>
          </cell>
          <cell r="FL986">
            <v>0</v>
          </cell>
          <cell r="FO986">
            <v>0</v>
          </cell>
          <cell r="FQ986">
            <v>0</v>
          </cell>
          <cell r="FR986">
            <v>0</v>
          </cell>
          <cell r="FS986">
            <v>0</v>
          </cell>
          <cell r="FT986">
            <v>0</v>
          </cell>
          <cell r="FU986">
            <v>0</v>
          </cell>
          <cell r="FV986">
            <v>0</v>
          </cell>
          <cell r="FW986">
            <v>0</v>
          </cell>
          <cell r="FX986" t="e">
            <v>#REF!</v>
          </cell>
          <cell r="FZ986">
            <v>0</v>
          </cell>
          <cell r="GB986">
            <v>0</v>
          </cell>
          <cell r="GC986">
            <v>0</v>
          </cell>
          <cell r="GD986">
            <v>0</v>
          </cell>
          <cell r="GE986">
            <v>0</v>
          </cell>
          <cell r="GF986">
            <v>0</v>
          </cell>
          <cell r="GG986" t="e">
            <v>#REF!</v>
          </cell>
          <cell r="GH986" t="e">
            <v>#REF!</v>
          </cell>
          <cell r="GI986">
            <v>0</v>
          </cell>
          <cell r="GJ986">
            <v>0</v>
          </cell>
          <cell r="GK986">
            <v>0</v>
          </cell>
          <cell r="GL986">
            <v>0</v>
          </cell>
          <cell r="GM986" t="e">
            <v>#REF!</v>
          </cell>
          <cell r="GN986">
            <v>0</v>
          </cell>
          <cell r="GO986">
            <v>0</v>
          </cell>
          <cell r="GP986">
            <v>0</v>
          </cell>
        </row>
        <row r="987">
          <cell r="Y987" t="str">
            <v>二次</v>
          </cell>
          <cell r="Z987" t="str">
            <v>一般</v>
          </cell>
          <cell r="AA987" t="str">
            <v>一般</v>
          </cell>
          <cell r="AK987" t="e">
            <v>#REF!</v>
          </cell>
          <cell r="BI987">
            <v>1</v>
          </cell>
          <cell r="BT987">
            <v>0.24</v>
          </cell>
          <cell r="DZ987">
            <v>0</v>
          </cell>
          <cell r="EA987">
            <v>0</v>
          </cell>
          <cell r="EB987">
            <v>0</v>
          </cell>
          <cell r="EC987">
            <v>0</v>
          </cell>
          <cell r="ED987">
            <v>0</v>
          </cell>
          <cell r="EF987">
            <v>0</v>
          </cell>
          <cell r="EG987">
            <v>0</v>
          </cell>
          <cell r="EH987">
            <v>0</v>
          </cell>
          <cell r="EI987">
            <v>0</v>
          </cell>
          <cell r="EJ987">
            <v>0</v>
          </cell>
          <cell r="EK987" t="e">
            <v>#REF!</v>
          </cell>
          <cell r="EL987" t="e">
            <v>#REF!</v>
          </cell>
          <cell r="EM987" t="e">
            <v>#REF!</v>
          </cell>
          <cell r="EO987">
            <v>0</v>
          </cell>
          <cell r="EP987">
            <v>0</v>
          </cell>
          <cell r="EQ987">
            <v>0</v>
          </cell>
          <cell r="FA987">
            <v>0</v>
          </cell>
          <cell r="FB987">
            <v>0</v>
          </cell>
          <cell r="FD987">
            <v>0</v>
          </cell>
          <cell r="FE987">
            <v>1</v>
          </cell>
          <cell r="FF987">
            <v>0</v>
          </cell>
          <cell r="FG987">
            <v>0</v>
          </cell>
          <cell r="FH987">
            <v>0</v>
          </cell>
          <cell r="FI987">
            <v>0</v>
          </cell>
          <cell r="FJ987">
            <v>0</v>
          </cell>
          <cell r="FK987">
            <v>0</v>
          </cell>
          <cell r="FL987">
            <v>0</v>
          </cell>
          <cell r="FO987">
            <v>0</v>
          </cell>
          <cell r="FQ987">
            <v>0</v>
          </cell>
          <cell r="FR987">
            <v>0</v>
          </cell>
          <cell r="FS987">
            <v>0</v>
          </cell>
          <cell r="FT987">
            <v>0</v>
          </cell>
          <cell r="FU987">
            <v>0</v>
          </cell>
          <cell r="FV987">
            <v>0</v>
          </cell>
          <cell r="FW987">
            <v>0</v>
          </cell>
          <cell r="FX987" t="e">
            <v>#REF!</v>
          </cell>
          <cell r="FZ987">
            <v>1</v>
          </cell>
          <cell r="GB987">
            <v>1</v>
          </cell>
          <cell r="GC987">
            <v>0</v>
          </cell>
          <cell r="GD987">
            <v>0</v>
          </cell>
          <cell r="GE987">
            <v>0</v>
          </cell>
          <cell r="GF987">
            <v>1</v>
          </cell>
          <cell r="GG987" t="e">
            <v>#REF!</v>
          </cell>
          <cell r="GH987" t="e">
            <v>#REF!</v>
          </cell>
          <cell r="GI987">
            <v>0</v>
          </cell>
          <cell r="GJ987">
            <v>0</v>
          </cell>
          <cell r="GK987">
            <v>0</v>
          </cell>
          <cell r="GL987">
            <v>0</v>
          </cell>
          <cell r="GM987" t="e">
            <v>#REF!</v>
          </cell>
          <cell r="GN987">
            <v>0</v>
          </cell>
          <cell r="GO987">
            <v>0</v>
          </cell>
          <cell r="GP987">
            <v>0</v>
          </cell>
        </row>
        <row r="988">
          <cell r="Y988" t="str">
            <v>二次</v>
          </cell>
          <cell r="Z988" t="str">
            <v>一般</v>
          </cell>
          <cell r="AA988" t="str">
            <v>一般</v>
          </cell>
          <cell r="AK988" t="e">
            <v>#REF!</v>
          </cell>
          <cell r="BI988">
            <v>1</v>
          </cell>
          <cell r="BT988">
            <v>0.17</v>
          </cell>
          <cell r="DZ988">
            <v>0</v>
          </cell>
          <cell r="EA988">
            <v>0</v>
          </cell>
          <cell r="EB988">
            <v>0</v>
          </cell>
          <cell r="EC988">
            <v>0</v>
          </cell>
          <cell r="ED988">
            <v>0</v>
          </cell>
          <cell r="EF988">
            <v>0</v>
          </cell>
          <cell r="EG988">
            <v>0</v>
          </cell>
          <cell r="EH988">
            <v>0</v>
          </cell>
          <cell r="EI988">
            <v>0</v>
          </cell>
          <cell r="EJ988">
            <v>0</v>
          </cell>
          <cell r="EK988" t="e">
            <v>#REF!</v>
          </cell>
          <cell r="EL988" t="e">
            <v>#REF!</v>
          </cell>
          <cell r="EM988" t="e">
            <v>#REF!</v>
          </cell>
          <cell r="EO988">
            <v>0</v>
          </cell>
          <cell r="EP988">
            <v>0</v>
          </cell>
          <cell r="EQ988">
            <v>0</v>
          </cell>
          <cell r="FA988">
            <v>0</v>
          </cell>
          <cell r="FB988">
            <v>0</v>
          </cell>
          <cell r="FD988">
            <v>0</v>
          </cell>
          <cell r="FE988">
            <v>1</v>
          </cell>
          <cell r="FF988">
            <v>0</v>
          </cell>
          <cell r="FG988">
            <v>0</v>
          </cell>
          <cell r="FH988">
            <v>0</v>
          </cell>
          <cell r="FI988">
            <v>0</v>
          </cell>
          <cell r="FJ988">
            <v>0</v>
          </cell>
          <cell r="FK988">
            <v>0</v>
          </cell>
          <cell r="FL988">
            <v>0</v>
          </cell>
          <cell r="FO988">
            <v>0</v>
          </cell>
          <cell r="FQ988">
            <v>0</v>
          </cell>
          <cell r="FR988">
            <v>0</v>
          </cell>
          <cell r="FS988">
            <v>0</v>
          </cell>
          <cell r="FT988">
            <v>0</v>
          </cell>
          <cell r="FU988">
            <v>0</v>
          </cell>
          <cell r="FV988">
            <v>0</v>
          </cell>
          <cell r="FW988">
            <v>0</v>
          </cell>
          <cell r="FX988" t="e">
            <v>#REF!</v>
          </cell>
          <cell r="FZ988">
            <v>0</v>
          </cell>
          <cell r="GB988">
            <v>0</v>
          </cell>
          <cell r="GC988">
            <v>0</v>
          </cell>
          <cell r="GD988">
            <v>0</v>
          </cell>
          <cell r="GE988">
            <v>0</v>
          </cell>
          <cell r="GF988">
            <v>1</v>
          </cell>
          <cell r="GG988" t="e">
            <v>#REF!</v>
          </cell>
          <cell r="GH988" t="e">
            <v>#REF!</v>
          </cell>
          <cell r="GI988">
            <v>0</v>
          </cell>
          <cell r="GJ988">
            <v>0</v>
          </cell>
          <cell r="GK988">
            <v>0</v>
          </cell>
          <cell r="GL988">
            <v>0</v>
          </cell>
          <cell r="GM988" t="e">
            <v>#REF!</v>
          </cell>
          <cell r="GN988">
            <v>0</v>
          </cell>
          <cell r="GO988">
            <v>0</v>
          </cell>
          <cell r="GP988">
            <v>0</v>
          </cell>
        </row>
        <row r="989">
          <cell r="Y989" t="str">
            <v>二次</v>
          </cell>
          <cell r="Z989" t="str">
            <v>一般</v>
          </cell>
          <cell r="AA989" t="str">
            <v>一般</v>
          </cell>
          <cell r="AK989" t="e">
            <v>#REF!</v>
          </cell>
          <cell r="BI989">
            <v>2</v>
          </cell>
          <cell r="BT989">
            <v>0.24</v>
          </cell>
          <cell r="DZ989">
            <v>1</v>
          </cell>
          <cell r="EA989">
            <v>0</v>
          </cell>
          <cell r="EB989">
            <v>1</v>
          </cell>
          <cell r="EC989">
            <v>0</v>
          </cell>
          <cell r="ED989">
            <v>0</v>
          </cell>
          <cell r="EF989">
            <v>0</v>
          </cell>
          <cell r="EG989">
            <v>1</v>
          </cell>
          <cell r="EH989">
            <v>0</v>
          </cell>
          <cell r="EI989">
            <v>0</v>
          </cell>
          <cell r="EJ989">
            <v>0</v>
          </cell>
          <cell r="EK989" t="e">
            <v>#REF!</v>
          </cell>
          <cell r="EL989" t="e">
            <v>#REF!</v>
          </cell>
          <cell r="EM989" t="e">
            <v>#REF!</v>
          </cell>
          <cell r="EO989">
            <v>0</v>
          </cell>
          <cell r="EP989">
            <v>0</v>
          </cell>
          <cell r="EQ989">
            <v>0</v>
          </cell>
          <cell r="FA989">
            <v>1</v>
          </cell>
          <cell r="FB989">
            <v>0</v>
          </cell>
          <cell r="FD989">
            <v>0</v>
          </cell>
          <cell r="FE989">
            <v>0</v>
          </cell>
          <cell r="FF989">
            <v>0</v>
          </cell>
          <cell r="FG989">
            <v>0</v>
          </cell>
          <cell r="FH989">
            <v>1</v>
          </cell>
          <cell r="FI989">
            <v>0</v>
          </cell>
          <cell r="FJ989">
            <v>0</v>
          </cell>
          <cell r="FK989">
            <v>0</v>
          </cell>
          <cell r="FL989">
            <v>0</v>
          </cell>
          <cell r="FO989">
            <v>0</v>
          </cell>
          <cell r="FQ989">
            <v>0</v>
          </cell>
          <cell r="FR989">
            <v>0</v>
          </cell>
          <cell r="FS989">
            <v>0</v>
          </cell>
          <cell r="FT989">
            <v>0</v>
          </cell>
          <cell r="FU989">
            <v>0</v>
          </cell>
          <cell r="FV989">
            <v>0</v>
          </cell>
          <cell r="FW989">
            <v>0</v>
          </cell>
          <cell r="FX989" t="e">
            <v>#REF!</v>
          </cell>
          <cell r="FZ989">
            <v>1</v>
          </cell>
          <cell r="GB989">
            <v>1</v>
          </cell>
          <cell r="GC989">
            <v>0</v>
          </cell>
          <cell r="GD989">
            <v>0</v>
          </cell>
          <cell r="GE989">
            <v>0</v>
          </cell>
          <cell r="GF989">
            <v>1</v>
          </cell>
          <cell r="GG989" t="e">
            <v>#REF!</v>
          </cell>
          <cell r="GH989" t="e">
            <v>#REF!</v>
          </cell>
          <cell r="GI989">
            <v>0</v>
          </cell>
          <cell r="GJ989">
            <v>0</v>
          </cell>
          <cell r="GK989">
            <v>0</v>
          </cell>
          <cell r="GL989">
            <v>0</v>
          </cell>
          <cell r="GM989" t="e">
            <v>#REF!</v>
          </cell>
          <cell r="GN989">
            <v>0</v>
          </cell>
          <cell r="GO989">
            <v>0</v>
          </cell>
          <cell r="GP989">
            <v>0</v>
          </cell>
        </row>
        <row r="990">
          <cell r="Y990" t="str">
            <v>二次</v>
          </cell>
          <cell r="Z990" t="str">
            <v>一般</v>
          </cell>
          <cell r="AA990" t="str">
            <v>一般</v>
          </cell>
          <cell r="AK990" t="e">
            <v>#REF!</v>
          </cell>
          <cell r="BI990">
            <v>1</v>
          </cell>
          <cell r="BT990">
            <v>0.24</v>
          </cell>
          <cell r="DZ990">
            <v>0</v>
          </cell>
          <cell r="EA990">
            <v>0</v>
          </cell>
          <cell r="EB990">
            <v>0</v>
          </cell>
          <cell r="EC990">
            <v>0</v>
          </cell>
          <cell r="ED990">
            <v>0</v>
          </cell>
          <cell r="EF990">
            <v>0</v>
          </cell>
          <cell r="EG990">
            <v>0</v>
          </cell>
          <cell r="EH990">
            <v>0</v>
          </cell>
          <cell r="EI990">
            <v>0</v>
          </cell>
          <cell r="EJ990">
            <v>0</v>
          </cell>
          <cell r="EK990" t="e">
            <v>#REF!</v>
          </cell>
          <cell r="EL990" t="e">
            <v>#REF!</v>
          </cell>
          <cell r="EM990" t="e">
            <v>#REF!</v>
          </cell>
          <cell r="EO990">
            <v>0</v>
          </cell>
          <cell r="EP990">
            <v>0</v>
          </cell>
          <cell r="EQ990">
            <v>0</v>
          </cell>
          <cell r="FA990">
            <v>0</v>
          </cell>
          <cell r="FB990">
            <v>0</v>
          </cell>
          <cell r="FD990">
            <v>0</v>
          </cell>
          <cell r="FE990">
            <v>1</v>
          </cell>
          <cell r="FF990">
            <v>0</v>
          </cell>
          <cell r="FG990">
            <v>0</v>
          </cell>
          <cell r="FH990">
            <v>0</v>
          </cell>
          <cell r="FI990">
            <v>0</v>
          </cell>
          <cell r="FJ990">
            <v>0</v>
          </cell>
          <cell r="FK990">
            <v>0</v>
          </cell>
          <cell r="FL990">
            <v>0</v>
          </cell>
          <cell r="FO990">
            <v>0</v>
          </cell>
          <cell r="FQ990">
            <v>0</v>
          </cell>
          <cell r="FR990">
            <v>0</v>
          </cell>
          <cell r="FS990">
            <v>0</v>
          </cell>
          <cell r="FT990">
            <v>0</v>
          </cell>
          <cell r="FU990">
            <v>0</v>
          </cell>
          <cell r="FV990">
            <v>0</v>
          </cell>
          <cell r="FW990">
            <v>0</v>
          </cell>
          <cell r="FX990" t="e">
            <v>#REF!</v>
          </cell>
          <cell r="FZ990">
            <v>1</v>
          </cell>
          <cell r="GB990">
            <v>1</v>
          </cell>
          <cell r="GC990">
            <v>0</v>
          </cell>
          <cell r="GD990">
            <v>0</v>
          </cell>
          <cell r="GE990">
            <v>0</v>
          </cell>
          <cell r="GF990">
            <v>1</v>
          </cell>
          <cell r="GG990" t="e">
            <v>#REF!</v>
          </cell>
          <cell r="GH990" t="e">
            <v>#REF!</v>
          </cell>
          <cell r="GI990">
            <v>0</v>
          </cell>
          <cell r="GJ990">
            <v>0</v>
          </cell>
          <cell r="GK990">
            <v>0</v>
          </cell>
          <cell r="GL990">
            <v>0</v>
          </cell>
          <cell r="GM990" t="e">
            <v>#REF!</v>
          </cell>
          <cell r="GN990">
            <v>0</v>
          </cell>
          <cell r="GO990">
            <v>0</v>
          </cell>
          <cell r="GP990">
            <v>0</v>
          </cell>
        </row>
        <row r="991">
          <cell r="Y991" t="str">
            <v>二次</v>
          </cell>
          <cell r="Z991" t="str">
            <v>一般</v>
          </cell>
          <cell r="AA991" t="str">
            <v>一般</v>
          </cell>
          <cell r="AK991" t="e">
            <v>#REF!</v>
          </cell>
          <cell r="BI991">
            <v>2</v>
          </cell>
          <cell r="BT991">
            <v>0.47</v>
          </cell>
          <cell r="DZ991">
            <v>0</v>
          </cell>
          <cell r="EA991">
            <v>0</v>
          </cell>
          <cell r="EB991">
            <v>0</v>
          </cell>
          <cell r="EC991">
            <v>0</v>
          </cell>
          <cell r="ED991">
            <v>0</v>
          </cell>
          <cell r="EF991">
            <v>0</v>
          </cell>
          <cell r="EG991">
            <v>0</v>
          </cell>
          <cell r="EH991">
            <v>0</v>
          </cell>
          <cell r="EI991">
            <v>0</v>
          </cell>
          <cell r="EJ991">
            <v>0</v>
          </cell>
          <cell r="EK991" t="e">
            <v>#REF!</v>
          </cell>
          <cell r="EL991" t="e">
            <v>#REF!</v>
          </cell>
          <cell r="EM991" t="e">
            <v>#REF!</v>
          </cell>
          <cell r="EO991">
            <v>0</v>
          </cell>
          <cell r="EP991">
            <v>0</v>
          </cell>
          <cell r="EQ991">
            <v>0</v>
          </cell>
          <cell r="FA991">
            <v>0</v>
          </cell>
          <cell r="FB991">
            <v>0</v>
          </cell>
          <cell r="FD991">
            <v>0</v>
          </cell>
          <cell r="FE991">
            <v>1</v>
          </cell>
          <cell r="FF991">
            <v>0</v>
          </cell>
          <cell r="FG991">
            <v>0</v>
          </cell>
          <cell r="FH991">
            <v>1</v>
          </cell>
          <cell r="FI991">
            <v>0</v>
          </cell>
          <cell r="FJ991">
            <v>1</v>
          </cell>
          <cell r="FK991">
            <v>0</v>
          </cell>
          <cell r="FL991">
            <v>0</v>
          </cell>
          <cell r="FO991">
            <v>0</v>
          </cell>
          <cell r="FQ991">
            <v>0</v>
          </cell>
          <cell r="FR991">
            <v>0</v>
          </cell>
          <cell r="FS991">
            <v>0</v>
          </cell>
          <cell r="FT991">
            <v>0</v>
          </cell>
          <cell r="FU991">
            <v>0</v>
          </cell>
          <cell r="FV991">
            <v>0</v>
          </cell>
          <cell r="FW991">
            <v>0</v>
          </cell>
          <cell r="FX991" t="e">
            <v>#REF!</v>
          </cell>
          <cell r="FZ991">
            <v>1</v>
          </cell>
          <cell r="GB991">
            <v>1</v>
          </cell>
          <cell r="GC991">
            <v>0</v>
          </cell>
          <cell r="GD991">
            <v>0</v>
          </cell>
          <cell r="GE991">
            <v>0</v>
          </cell>
          <cell r="GF991">
            <v>1</v>
          </cell>
          <cell r="GG991" t="e">
            <v>#REF!</v>
          </cell>
          <cell r="GH991" t="e">
            <v>#REF!</v>
          </cell>
          <cell r="GI991">
            <v>0</v>
          </cell>
          <cell r="GJ991">
            <v>0</v>
          </cell>
          <cell r="GK991">
            <v>0</v>
          </cell>
          <cell r="GL991">
            <v>0</v>
          </cell>
          <cell r="GM991" t="e">
            <v>#REF!</v>
          </cell>
          <cell r="GN991">
            <v>0</v>
          </cell>
          <cell r="GO991">
            <v>0</v>
          </cell>
          <cell r="GP991">
            <v>0</v>
          </cell>
        </row>
        <row r="992">
          <cell r="Y992" t="str">
            <v>二次</v>
          </cell>
          <cell r="Z992" t="str">
            <v>一般</v>
          </cell>
          <cell r="AA992" t="str">
            <v>一般</v>
          </cell>
          <cell r="AK992" t="e">
            <v>#REF!</v>
          </cell>
          <cell r="BI992">
            <v>1</v>
          </cell>
          <cell r="BT992">
            <v>0.35</v>
          </cell>
          <cell r="DZ992">
            <v>0</v>
          </cell>
          <cell r="EA992">
            <v>0</v>
          </cell>
          <cell r="EB992">
            <v>0</v>
          </cell>
          <cell r="EC992">
            <v>0</v>
          </cell>
          <cell r="ED992">
            <v>0</v>
          </cell>
          <cell r="EF992">
            <v>0</v>
          </cell>
          <cell r="EG992">
            <v>0</v>
          </cell>
          <cell r="EH992">
            <v>0</v>
          </cell>
          <cell r="EI992">
            <v>0</v>
          </cell>
          <cell r="EJ992">
            <v>0</v>
          </cell>
          <cell r="EK992" t="e">
            <v>#REF!</v>
          </cell>
          <cell r="EL992" t="e">
            <v>#REF!</v>
          </cell>
          <cell r="EM992" t="e">
            <v>#REF!</v>
          </cell>
          <cell r="EO992">
            <v>0</v>
          </cell>
          <cell r="EP992">
            <v>0</v>
          </cell>
          <cell r="EQ992">
            <v>0</v>
          </cell>
          <cell r="FA992">
            <v>0</v>
          </cell>
          <cell r="FB992">
            <v>0</v>
          </cell>
          <cell r="FD992">
            <v>0</v>
          </cell>
          <cell r="FE992">
            <v>1</v>
          </cell>
          <cell r="FF992">
            <v>0</v>
          </cell>
          <cell r="FG992">
            <v>0</v>
          </cell>
          <cell r="FH992">
            <v>0</v>
          </cell>
          <cell r="FI992">
            <v>0</v>
          </cell>
          <cell r="FJ992">
            <v>0</v>
          </cell>
          <cell r="FK992">
            <v>0</v>
          </cell>
          <cell r="FL992">
            <v>0</v>
          </cell>
          <cell r="FO992">
            <v>0</v>
          </cell>
          <cell r="FQ992">
            <v>0</v>
          </cell>
          <cell r="FR992">
            <v>0</v>
          </cell>
          <cell r="FS992">
            <v>0</v>
          </cell>
          <cell r="FT992">
            <v>0</v>
          </cell>
          <cell r="FU992">
            <v>0</v>
          </cell>
          <cell r="FV992">
            <v>0</v>
          </cell>
          <cell r="FW992">
            <v>0</v>
          </cell>
          <cell r="FX992" t="e">
            <v>#REF!</v>
          </cell>
          <cell r="FZ992">
            <v>1</v>
          </cell>
          <cell r="GB992">
            <v>1</v>
          </cell>
          <cell r="GC992">
            <v>0</v>
          </cell>
          <cell r="GD992">
            <v>0</v>
          </cell>
          <cell r="GE992">
            <v>0</v>
          </cell>
          <cell r="GF992">
            <v>1</v>
          </cell>
          <cell r="GG992" t="e">
            <v>#REF!</v>
          </cell>
          <cell r="GH992" t="e">
            <v>#REF!</v>
          </cell>
          <cell r="GI992">
            <v>0</v>
          </cell>
          <cell r="GJ992">
            <v>0</v>
          </cell>
          <cell r="GK992">
            <v>0</v>
          </cell>
          <cell r="GL992">
            <v>0</v>
          </cell>
          <cell r="GM992" t="e">
            <v>#REF!</v>
          </cell>
          <cell r="GN992">
            <v>0</v>
          </cell>
          <cell r="GO992">
            <v>0</v>
          </cell>
          <cell r="GP992">
            <v>0</v>
          </cell>
        </row>
        <row r="993">
          <cell r="Y993" t="str">
            <v>二次</v>
          </cell>
          <cell r="Z993" t="str">
            <v>一般</v>
          </cell>
          <cell r="AA993" t="str">
            <v>一般</v>
          </cell>
          <cell r="AK993" t="e">
            <v>#REF!</v>
          </cell>
          <cell r="BI993">
            <v>1</v>
          </cell>
          <cell r="BT993">
            <v>0.35</v>
          </cell>
          <cell r="DZ993">
            <v>1</v>
          </cell>
          <cell r="EA993">
            <v>0</v>
          </cell>
          <cell r="EB993">
            <v>1</v>
          </cell>
          <cell r="EC993">
            <v>0</v>
          </cell>
          <cell r="ED993">
            <v>0</v>
          </cell>
          <cell r="EF993">
            <v>0</v>
          </cell>
          <cell r="EG993">
            <v>1</v>
          </cell>
          <cell r="EH993">
            <v>0</v>
          </cell>
          <cell r="EI993">
            <v>0</v>
          </cell>
          <cell r="EJ993">
            <v>0</v>
          </cell>
          <cell r="EK993" t="e">
            <v>#REF!</v>
          </cell>
          <cell r="EL993" t="e">
            <v>#REF!</v>
          </cell>
          <cell r="EM993" t="e">
            <v>#REF!</v>
          </cell>
          <cell r="EO993">
            <v>0</v>
          </cell>
          <cell r="EP993">
            <v>0</v>
          </cell>
          <cell r="EQ993">
            <v>0</v>
          </cell>
          <cell r="FA993">
            <v>1</v>
          </cell>
          <cell r="FB993">
            <v>0</v>
          </cell>
          <cell r="FD993">
            <v>0</v>
          </cell>
          <cell r="FE993">
            <v>0</v>
          </cell>
          <cell r="FF993">
            <v>0</v>
          </cell>
          <cell r="FG993">
            <v>0</v>
          </cell>
          <cell r="FH993">
            <v>0</v>
          </cell>
          <cell r="FI993">
            <v>0</v>
          </cell>
          <cell r="FJ993">
            <v>0</v>
          </cell>
          <cell r="FK993">
            <v>0</v>
          </cell>
          <cell r="FL993">
            <v>0</v>
          </cell>
          <cell r="FO993">
            <v>0</v>
          </cell>
          <cell r="FQ993">
            <v>0</v>
          </cell>
          <cell r="FR993">
            <v>0</v>
          </cell>
          <cell r="FS993">
            <v>0</v>
          </cell>
          <cell r="FT993">
            <v>0</v>
          </cell>
          <cell r="FU993">
            <v>0</v>
          </cell>
          <cell r="FV993">
            <v>0</v>
          </cell>
          <cell r="FW993">
            <v>0</v>
          </cell>
          <cell r="FX993" t="e">
            <v>#REF!</v>
          </cell>
          <cell r="FZ993">
            <v>1</v>
          </cell>
          <cell r="GB993">
            <v>1</v>
          </cell>
          <cell r="GC993">
            <v>1</v>
          </cell>
          <cell r="GD993">
            <v>0</v>
          </cell>
          <cell r="GE993">
            <v>0</v>
          </cell>
          <cell r="GF993">
            <v>1</v>
          </cell>
          <cell r="GG993" t="e">
            <v>#REF!</v>
          </cell>
          <cell r="GH993" t="e">
            <v>#REF!</v>
          </cell>
          <cell r="GI993">
            <v>0</v>
          </cell>
          <cell r="GJ993">
            <v>0</v>
          </cell>
          <cell r="GK993">
            <v>0</v>
          </cell>
          <cell r="GL993">
            <v>0</v>
          </cell>
          <cell r="GM993" t="e">
            <v>#REF!</v>
          </cell>
          <cell r="GN993">
            <v>0</v>
          </cell>
          <cell r="GO993">
            <v>0</v>
          </cell>
          <cell r="GP993">
            <v>0</v>
          </cell>
        </row>
        <row r="994">
          <cell r="Y994" t="str">
            <v>二次</v>
          </cell>
          <cell r="Z994" t="str">
            <v>一般</v>
          </cell>
          <cell r="AA994" t="str">
            <v>一般</v>
          </cell>
          <cell r="AK994" t="e">
            <v>#REF!</v>
          </cell>
          <cell r="BI994">
            <v>1</v>
          </cell>
          <cell r="BT994">
            <v>0.27</v>
          </cell>
          <cell r="DZ994">
            <v>1</v>
          </cell>
          <cell r="EA994">
            <v>0</v>
          </cell>
          <cell r="EB994">
            <v>1</v>
          </cell>
          <cell r="EC994">
            <v>0</v>
          </cell>
          <cell r="ED994">
            <v>0</v>
          </cell>
          <cell r="EF994">
            <v>0</v>
          </cell>
          <cell r="EG994">
            <v>1</v>
          </cell>
          <cell r="EH994">
            <v>0</v>
          </cell>
          <cell r="EI994">
            <v>0</v>
          </cell>
          <cell r="EJ994">
            <v>0</v>
          </cell>
          <cell r="EK994" t="e">
            <v>#REF!</v>
          </cell>
          <cell r="EL994" t="e">
            <v>#REF!</v>
          </cell>
          <cell r="EM994" t="e">
            <v>#REF!</v>
          </cell>
          <cell r="EO994">
            <v>0</v>
          </cell>
          <cell r="EP994">
            <v>0</v>
          </cell>
          <cell r="EQ994">
            <v>0</v>
          </cell>
          <cell r="FA994">
            <v>1</v>
          </cell>
          <cell r="FB994">
            <v>0</v>
          </cell>
          <cell r="FD994">
            <v>0</v>
          </cell>
          <cell r="FE994">
            <v>0</v>
          </cell>
          <cell r="FF994">
            <v>0</v>
          </cell>
          <cell r="FG994">
            <v>1</v>
          </cell>
          <cell r="FH994">
            <v>0</v>
          </cell>
          <cell r="FI994">
            <v>0</v>
          </cell>
          <cell r="FJ994">
            <v>0</v>
          </cell>
          <cell r="FK994">
            <v>0</v>
          </cell>
          <cell r="FL994">
            <v>0</v>
          </cell>
          <cell r="FO994">
            <v>0</v>
          </cell>
          <cell r="FQ994">
            <v>1</v>
          </cell>
          <cell r="FR994">
            <v>1</v>
          </cell>
          <cell r="FS994">
            <v>0</v>
          </cell>
          <cell r="FT994">
            <v>0</v>
          </cell>
          <cell r="FU994">
            <v>0</v>
          </cell>
          <cell r="FV994">
            <v>1</v>
          </cell>
          <cell r="FW994">
            <v>0</v>
          </cell>
          <cell r="FX994" t="e">
            <v>#REF!</v>
          </cell>
          <cell r="FZ994">
            <v>0</v>
          </cell>
          <cell r="GB994">
            <v>0</v>
          </cell>
          <cell r="GC994">
            <v>0</v>
          </cell>
          <cell r="GD994">
            <v>0</v>
          </cell>
          <cell r="GE994">
            <v>0</v>
          </cell>
          <cell r="GF994">
            <v>1</v>
          </cell>
          <cell r="GG994" t="e">
            <v>#REF!</v>
          </cell>
          <cell r="GH994" t="e">
            <v>#REF!</v>
          </cell>
          <cell r="GI994">
            <v>0</v>
          </cell>
          <cell r="GJ994">
            <v>0</v>
          </cell>
          <cell r="GK994">
            <v>0</v>
          </cell>
          <cell r="GL994">
            <v>0</v>
          </cell>
          <cell r="GM994" t="e">
            <v>#REF!</v>
          </cell>
          <cell r="GN994">
            <v>0</v>
          </cell>
          <cell r="GO994">
            <v>0</v>
          </cell>
          <cell r="GP994">
            <v>0</v>
          </cell>
        </row>
        <row r="995">
          <cell r="Y995" t="str">
            <v>二次</v>
          </cell>
          <cell r="Z995" t="str">
            <v>一般</v>
          </cell>
          <cell r="AA995" t="str">
            <v>一般</v>
          </cell>
          <cell r="AK995" t="e">
            <v>#REF!</v>
          </cell>
          <cell r="BI995">
            <v>1</v>
          </cell>
          <cell r="BT995">
            <v>0.21</v>
          </cell>
          <cell r="DZ995">
            <v>1</v>
          </cell>
          <cell r="EA995">
            <v>0</v>
          </cell>
          <cell r="EB995">
            <v>1</v>
          </cell>
          <cell r="EC995">
            <v>0</v>
          </cell>
          <cell r="ED995">
            <v>0</v>
          </cell>
          <cell r="EF995">
            <v>0</v>
          </cell>
          <cell r="EG995">
            <v>1</v>
          </cell>
          <cell r="EH995">
            <v>0</v>
          </cell>
          <cell r="EI995">
            <v>1</v>
          </cell>
          <cell r="EJ995">
            <v>0</v>
          </cell>
          <cell r="EK995" t="e">
            <v>#REF!</v>
          </cell>
          <cell r="EL995" t="e">
            <v>#REF!</v>
          </cell>
          <cell r="EM995" t="e">
            <v>#REF!</v>
          </cell>
          <cell r="EO995">
            <v>0</v>
          </cell>
          <cell r="EP995">
            <v>0</v>
          </cell>
          <cell r="EQ995">
            <v>0</v>
          </cell>
          <cell r="FA995">
            <v>1</v>
          </cell>
          <cell r="FB995">
            <v>0</v>
          </cell>
          <cell r="FD995">
            <v>0</v>
          </cell>
          <cell r="FE995">
            <v>0</v>
          </cell>
          <cell r="FF995">
            <v>0</v>
          </cell>
          <cell r="FG995">
            <v>1</v>
          </cell>
          <cell r="FH995">
            <v>0</v>
          </cell>
          <cell r="FI995">
            <v>0</v>
          </cell>
          <cell r="FJ995">
            <v>0</v>
          </cell>
          <cell r="FK995">
            <v>0</v>
          </cell>
          <cell r="FL995">
            <v>0</v>
          </cell>
          <cell r="FO995">
            <v>0</v>
          </cell>
          <cell r="FQ995">
            <v>1</v>
          </cell>
          <cell r="FR995">
            <v>1</v>
          </cell>
          <cell r="FS995">
            <v>0</v>
          </cell>
          <cell r="FT995">
            <v>0</v>
          </cell>
          <cell r="FU995">
            <v>0</v>
          </cell>
          <cell r="FV995">
            <v>1</v>
          </cell>
          <cell r="FW995">
            <v>0</v>
          </cell>
          <cell r="FX995" t="e">
            <v>#REF!</v>
          </cell>
          <cell r="FZ995">
            <v>1</v>
          </cell>
          <cell r="GB995">
            <v>1</v>
          </cell>
          <cell r="GC995">
            <v>1</v>
          </cell>
          <cell r="GD995">
            <v>0</v>
          </cell>
          <cell r="GE995">
            <v>1</v>
          </cell>
          <cell r="GF995">
            <v>0</v>
          </cell>
          <cell r="GG995" t="e">
            <v>#REF!</v>
          </cell>
          <cell r="GH995" t="e">
            <v>#REF!</v>
          </cell>
          <cell r="GI995">
            <v>0</v>
          </cell>
          <cell r="GJ995">
            <v>0</v>
          </cell>
          <cell r="GK995">
            <v>0</v>
          </cell>
          <cell r="GL995">
            <v>0</v>
          </cell>
          <cell r="GM995" t="e">
            <v>#REF!</v>
          </cell>
          <cell r="GN995">
            <v>0</v>
          </cell>
          <cell r="GO995">
            <v>0</v>
          </cell>
          <cell r="GP995">
            <v>0</v>
          </cell>
        </row>
        <row r="996">
          <cell r="Y996" t="str">
            <v>二次</v>
          </cell>
          <cell r="Z996" t="str">
            <v>一般</v>
          </cell>
          <cell r="AA996" t="str">
            <v>一般</v>
          </cell>
          <cell r="AK996" t="e">
            <v>#REF!</v>
          </cell>
          <cell r="BI996">
            <v>1</v>
          </cell>
          <cell r="BT996">
            <v>0.32</v>
          </cell>
          <cell r="DZ996">
            <v>1</v>
          </cell>
          <cell r="EA996">
            <v>0</v>
          </cell>
          <cell r="EB996">
            <v>1</v>
          </cell>
          <cell r="EC996">
            <v>0</v>
          </cell>
          <cell r="ED996">
            <v>0</v>
          </cell>
          <cell r="EF996">
            <v>0</v>
          </cell>
          <cell r="EG996">
            <v>1</v>
          </cell>
          <cell r="EH996">
            <v>0</v>
          </cell>
          <cell r="EI996">
            <v>1</v>
          </cell>
          <cell r="EJ996">
            <v>0</v>
          </cell>
          <cell r="EK996" t="e">
            <v>#REF!</v>
          </cell>
          <cell r="EL996" t="e">
            <v>#REF!</v>
          </cell>
          <cell r="EM996" t="e">
            <v>#REF!</v>
          </cell>
          <cell r="EO996">
            <v>0</v>
          </cell>
          <cell r="EP996">
            <v>0</v>
          </cell>
          <cell r="EQ996">
            <v>0</v>
          </cell>
          <cell r="FA996">
            <v>1</v>
          </cell>
          <cell r="FB996">
            <v>0</v>
          </cell>
          <cell r="FD996">
            <v>0</v>
          </cell>
          <cell r="FE996">
            <v>0</v>
          </cell>
          <cell r="FF996">
            <v>0</v>
          </cell>
          <cell r="FG996">
            <v>0</v>
          </cell>
          <cell r="FH996">
            <v>0</v>
          </cell>
          <cell r="FI996">
            <v>0</v>
          </cell>
          <cell r="FJ996">
            <v>0</v>
          </cell>
          <cell r="FK996">
            <v>0</v>
          </cell>
          <cell r="FL996">
            <v>0</v>
          </cell>
          <cell r="FO996">
            <v>0</v>
          </cell>
          <cell r="FQ996">
            <v>0</v>
          </cell>
          <cell r="FR996">
            <v>0</v>
          </cell>
          <cell r="FS996">
            <v>0</v>
          </cell>
          <cell r="FT996">
            <v>0</v>
          </cell>
          <cell r="FU996">
            <v>0</v>
          </cell>
          <cell r="FV996">
            <v>0</v>
          </cell>
          <cell r="FW996">
            <v>0</v>
          </cell>
          <cell r="FX996" t="e">
            <v>#REF!</v>
          </cell>
          <cell r="FZ996">
            <v>1</v>
          </cell>
          <cell r="GB996">
            <v>1</v>
          </cell>
          <cell r="GC996">
            <v>1</v>
          </cell>
          <cell r="GD996">
            <v>1</v>
          </cell>
          <cell r="GE996">
            <v>1</v>
          </cell>
          <cell r="GF996">
            <v>1</v>
          </cell>
          <cell r="GG996" t="e">
            <v>#REF!</v>
          </cell>
          <cell r="GH996" t="e">
            <v>#REF!</v>
          </cell>
          <cell r="GI996">
            <v>0</v>
          </cell>
          <cell r="GJ996">
            <v>0</v>
          </cell>
          <cell r="GK996">
            <v>0</v>
          </cell>
          <cell r="GL996">
            <v>0</v>
          </cell>
          <cell r="GM996" t="e">
            <v>#REF!</v>
          </cell>
          <cell r="GN996">
            <v>0</v>
          </cell>
          <cell r="GO996">
            <v>0</v>
          </cell>
          <cell r="GP996">
            <v>0</v>
          </cell>
        </row>
        <row r="997">
          <cell r="Y997" t="str">
            <v>直轄高速</v>
          </cell>
          <cell r="Z997" t="str">
            <v>高規格</v>
          </cell>
          <cell r="AA997" t="str">
            <v>高規格</v>
          </cell>
          <cell r="AK997" t="e">
            <v>#REF!</v>
          </cell>
          <cell r="BT997">
            <v>0</v>
          </cell>
          <cell r="DZ997">
            <v>1</v>
          </cell>
          <cell r="EA997">
            <v>1</v>
          </cell>
          <cell r="EB997">
            <v>0</v>
          </cell>
          <cell r="EC997">
            <v>0</v>
          </cell>
          <cell r="ED997">
            <v>1</v>
          </cell>
          <cell r="EF997">
            <v>0</v>
          </cell>
          <cell r="EG997">
            <v>0</v>
          </cell>
          <cell r="EH997">
            <v>0</v>
          </cell>
          <cell r="EI997">
            <v>0</v>
          </cell>
          <cell r="EJ997">
            <v>0</v>
          </cell>
          <cell r="EK997" t="e">
            <v>#REF!</v>
          </cell>
          <cell r="EL997" t="e">
            <v>#REF!</v>
          </cell>
          <cell r="EM997" t="e">
            <v>#REF!</v>
          </cell>
          <cell r="EO997">
            <v>0</v>
          </cell>
          <cell r="EP997">
            <v>0</v>
          </cell>
          <cell r="EQ997">
            <v>0</v>
          </cell>
          <cell r="FA997">
            <v>1</v>
          </cell>
          <cell r="FB997">
            <v>0</v>
          </cell>
          <cell r="FD997">
            <v>0</v>
          </cell>
          <cell r="FE997">
            <v>0</v>
          </cell>
          <cell r="FF997">
            <v>0</v>
          </cell>
          <cell r="FG997">
            <v>0</v>
          </cell>
          <cell r="FH997">
            <v>0</v>
          </cell>
          <cell r="FI997">
            <v>0</v>
          </cell>
          <cell r="FJ997">
            <v>0</v>
          </cell>
          <cell r="FK997">
            <v>0</v>
          </cell>
          <cell r="FL997">
            <v>0</v>
          </cell>
          <cell r="FO997">
            <v>0</v>
          </cell>
          <cell r="FQ997">
            <v>0</v>
          </cell>
          <cell r="FR997">
            <v>0</v>
          </cell>
          <cell r="FS997">
            <v>0</v>
          </cell>
          <cell r="FT997">
            <v>0</v>
          </cell>
          <cell r="FU997">
            <v>0</v>
          </cell>
          <cell r="FV997">
            <v>0</v>
          </cell>
          <cell r="FW997">
            <v>0</v>
          </cell>
          <cell r="FX997" t="e">
            <v>#REF!</v>
          </cell>
          <cell r="FZ997">
            <v>0</v>
          </cell>
          <cell r="GB997">
            <v>1</v>
          </cell>
          <cell r="GC997">
            <v>0</v>
          </cell>
          <cell r="GD997">
            <v>0</v>
          </cell>
          <cell r="GE997">
            <v>0</v>
          </cell>
          <cell r="GF997">
            <v>0</v>
          </cell>
          <cell r="GG997" t="e">
            <v>#REF!</v>
          </cell>
          <cell r="GH997" t="e">
            <v>#REF!</v>
          </cell>
          <cell r="GI997">
            <v>0</v>
          </cell>
          <cell r="GJ997">
            <v>0</v>
          </cell>
          <cell r="GK997">
            <v>0</v>
          </cell>
          <cell r="GL997">
            <v>0</v>
          </cell>
          <cell r="GM997" t="e">
            <v>#REF!</v>
          </cell>
          <cell r="GN997">
            <v>0</v>
          </cell>
          <cell r="GO997">
            <v>0</v>
          </cell>
          <cell r="GP997">
            <v>0</v>
          </cell>
        </row>
        <row r="998">
          <cell r="Y998" t="str">
            <v>直轄高速</v>
          </cell>
          <cell r="Z998" t="str">
            <v>高規格</v>
          </cell>
          <cell r="AA998" t="str">
            <v>高規格</v>
          </cell>
          <cell r="AK998" t="e">
            <v>#REF!</v>
          </cell>
          <cell r="BT998">
            <v>0</v>
          </cell>
          <cell r="DZ998">
            <v>1</v>
          </cell>
          <cell r="EA998">
            <v>0</v>
          </cell>
          <cell r="EB998">
            <v>1</v>
          </cell>
          <cell r="EC998">
            <v>0</v>
          </cell>
          <cell r="ED998">
            <v>1</v>
          </cell>
          <cell r="EF998">
            <v>0</v>
          </cell>
          <cell r="EG998">
            <v>0</v>
          </cell>
          <cell r="EH998">
            <v>0</v>
          </cell>
          <cell r="EI998">
            <v>0</v>
          </cell>
          <cell r="EJ998">
            <v>0</v>
          </cell>
          <cell r="EK998" t="e">
            <v>#REF!</v>
          </cell>
          <cell r="EL998" t="e">
            <v>#REF!</v>
          </cell>
          <cell r="EM998" t="e">
            <v>#REF!</v>
          </cell>
          <cell r="EO998">
            <v>0</v>
          </cell>
          <cell r="EP998">
            <v>0</v>
          </cell>
          <cell r="EQ998">
            <v>0</v>
          </cell>
          <cell r="FA998">
            <v>1</v>
          </cell>
          <cell r="FB998">
            <v>0</v>
          </cell>
          <cell r="FD998">
            <v>0</v>
          </cell>
          <cell r="FE998">
            <v>0</v>
          </cell>
          <cell r="FF998">
            <v>0</v>
          </cell>
          <cell r="FG998">
            <v>0</v>
          </cell>
          <cell r="FH998">
            <v>0</v>
          </cell>
          <cell r="FI998">
            <v>0</v>
          </cell>
          <cell r="FJ998">
            <v>0</v>
          </cell>
          <cell r="FK998">
            <v>0</v>
          </cell>
          <cell r="FL998">
            <v>0</v>
          </cell>
          <cell r="FO998">
            <v>0</v>
          </cell>
          <cell r="FQ998">
            <v>0</v>
          </cell>
          <cell r="FR998">
            <v>0</v>
          </cell>
          <cell r="FS998">
            <v>0</v>
          </cell>
          <cell r="FT998">
            <v>0</v>
          </cell>
          <cell r="FU998">
            <v>0</v>
          </cell>
          <cell r="FV998">
            <v>0</v>
          </cell>
          <cell r="FW998">
            <v>0</v>
          </cell>
          <cell r="FX998" t="e">
            <v>#REF!</v>
          </cell>
          <cell r="FZ998">
            <v>0</v>
          </cell>
          <cell r="GB998">
            <v>1</v>
          </cell>
          <cell r="GC998">
            <v>0</v>
          </cell>
          <cell r="GD998">
            <v>0</v>
          </cell>
          <cell r="GE998">
            <v>0</v>
          </cell>
          <cell r="GF998">
            <v>0</v>
          </cell>
          <cell r="GG998" t="e">
            <v>#REF!</v>
          </cell>
          <cell r="GH998" t="e">
            <v>#REF!</v>
          </cell>
          <cell r="GI998">
            <v>0</v>
          </cell>
          <cell r="GJ998">
            <v>0</v>
          </cell>
          <cell r="GK998">
            <v>0</v>
          </cell>
          <cell r="GL998">
            <v>0</v>
          </cell>
          <cell r="GM998" t="e">
            <v>#REF!</v>
          </cell>
          <cell r="GN998">
            <v>0</v>
          </cell>
          <cell r="GO998">
            <v>0</v>
          </cell>
          <cell r="GP998">
            <v>0</v>
          </cell>
        </row>
        <row r="999">
          <cell r="Y999" t="str">
            <v>直轄高速</v>
          </cell>
          <cell r="Z999" t="str">
            <v>高規格</v>
          </cell>
          <cell r="AA999" t="str">
            <v>高規格</v>
          </cell>
          <cell r="AK999" t="e">
            <v>#REF!</v>
          </cell>
          <cell r="BT999">
            <v>0</v>
          </cell>
          <cell r="DZ999">
            <v>0</v>
          </cell>
          <cell r="EA999">
            <v>0</v>
          </cell>
          <cell r="EB999">
            <v>0</v>
          </cell>
          <cell r="EC999">
            <v>0</v>
          </cell>
          <cell r="ED999">
            <v>1</v>
          </cell>
          <cell r="EF999">
            <v>0</v>
          </cell>
          <cell r="EG999">
            <v>0</v>
          </cell>
          <cell r="EH999">
            <v>0</v>
          </cell>
          <cell r="EI999">
            <v>0</v>
          </cell>
          <cell r="EJ999">
            <v>0</v>
          </cell>
          <cell r="EK999" t="e">
            <v>#REF!</v>
          </cell>
          <cell r="EL999" t="e">
            <v>#REF!</v>
          </cell>
          <cell r="EM999" t="e">
            <v>#REF!</v>
          </cell>
          <cell r="EO999">
            <v>0</v>
          </cell>
          <cell r="EP999">
            <v>0</v>
          </cell>
          <cell r="EQ999">
            <v>0</v>
          </cell>
          <cell r="FA999">
            <v>0</v>
          </cell>
          <cell r="FB999">
            <v>0</v>
          </cell>
          <cell r="FD999">
            <v>0</v>
          </cell>
          <cell r="FE999">
            <v>1</v>
          </cell>
          <cell r="FF999">
            <v>0</v>
          </cell>
          <cell r="FG999">
            <v>0</v>
          </cell>
          <cell r="FH999">
            <v>0</v>
          </cell>
          <cell r="FI999">
            <v>0</v>
          </cell>
          <cell r="FJ999">
            <v>0</v>
          </cell>
          <cell r="FK999">
            <v>0</v>
          </cell>
          <cell r="FL999">
            <v>0</v>
          </cell>
          <cell r="FO999">
            <v>0</v>
          </cell>
          <cell r="FQ999">
            <v>0</v>
          </cell>
          <cell r="FR999">
            <v>0</v>
          </cell>
          <cell r="FS999">
            <v>0</v>
          </cell>
          <cell r="FT999">
            <v>0</v>
          </cell>
          <cell r="FU999">
            <v>0</v>
          </cell>
          <cell r="FV999">
            <v>0</v>
          </cell>
          <cell r="FW999">
            <v>0</v>
          </cell>
          <cell r="FX999" t="e">
            <v>#REF!</v>
          </cell>
          <cell r="FZ999">
            <v>0</v>
          </cell>
          <cell r="GB999">
            <v>0</v>
          </cell>
          <cell r="GC999">
            <v>0</v>
          </cell>
          <cell r="GD999">
            <v>0</v>
          </cell>
          <cell r="GE999">
            <v>0</v>
          </cell>
          <cell r="GF999">
            <v>0</v>
          </cell>
          <cell r="GG999" t="e">
            <v>#REF!</v>
          </cell>
          <cell r="GH999" t="e">
            <v>#REF!</v>
          </cell>
          <cell r="GI999">
            <v>0</v>
          </cell>
          <cell r="GJ999">
            <v>0</v>
          </cell>
          <cell r="GK999">
            <v>0</v>
          </cell>
          <cell r="GL999">
            <v>0</v>
          </cell>
          <cell r="GM999" t="e">
            <v>#REF!</v>
          </cell>
          <cell r="GN999">
            <v>0</v>
          </cell>
          <cell r="GO999">
            <v>0</v>
          </cell>
          <cell r="GP999">
            <v>0</v>
          </cell>
        </row>
        <row r="1000">
          <cell r="Y1000" t="str">
            <v>直轄高速</v>
          </cell>
          <cell r="Z1000" t="str">
            <v>高規格</v>
          </cell>
          <cell r="AA1000" t="str">
            <v>高規格</v>
          </cell>
          <cell r="AK1000" t="e">
            <v>#REF!</v>
          </cell>
          <cell r="BT1000">
            <v>0</v>
          </cell>
          <cell r="DZ1000">
            <v>0</v>
          </cell>
          <cell r="EA1000">
            <v>0</v>
          </cell>
          <cell r="EB1000">
            <v>0</v>
          </cell>
          <cell r="EC1000">
            <v>0</v>
          </cell>
          <cell r="ED1000">
            <v>1</v>
          </cell>
          <cell r="EF1000">
            <v>0</v>
          </cell>
          <cell r="EG1000">
            <v>0</v>
          </cell>
          <cell r="EH1000">
            <v>0</v>
          </cell>
          <cell r="EI1000">
            <v>0</v>
          </cell>
          <cell r="EJ1000">
            <v>0</v>
          </cell>
          <cell r="EK1000" t="e">
            <v>#REF!</v>
          </cell>
          <cell r="EL1000" t="e">
            <v>#REF!</v>
          </cell>
          <cell r="EM1000" t="e">
            <v>#REF!</v>
          </cell>
          <cell r="EO1000">
            <v>0</v>
          </cell>
          <cell r="EP1000">
            <v>0</v>
          </cell>
          <cell r="EQ1000">
            <v>0</v>
          </cell>
          <cell r="FA1000">
            <v>0</v>
          </cell>
          <cell r="FB1000">
            <v>0</v>
          </cell>
          <cell r="FD1000">
            <v>0</v>
          </cell>
          <cell r="FE1000">
            <v>1</v>
          </cell>
          <cell r="FF1000">
            <v>0</v>
          </cell>
          <cell r="FG1000">
            <v>0</v>
          </cell>
          <cell r="FH1000">
            <v>0</v>
          </cell>
          <cell r="FI1000">
            <v>0</v>
          </cell>
          <cell r="FJ1000">
            <v>0</v>
          </cell>
          <cell r="FK1000">
            <v>0</v>
          </cell>
          <cell r="FL1000">
            <v>0</v>
          </cell>
          <cell r="FO1000">
            <v>0</v>
          </cell>
          <cell r="FQ1000">
            <v>0</v>
          </cell>
          <cell r="FR1000">
            <v>0</v>
          </cell>
          <cell r="FS1000">
            <v>0</v>
          </cell>
          <cell r="FT1000">
            <v>0</v>
          </cell>
          <cell r="FU1000">
            <v>0</v>
          </cell>
          <cell r="FV1000">
            <v>0</v>
          </cell>
          <cell r="FW1000">
            <v>0</v>
          </cell>
          <cell r="FX1000" t="e">
            <v>#REF!</v>
          </cell>
          <cell r="FZ1000">
            <v>0</v>
          </cell>
          <cell r="GB1000">
            <v>0</v>
          </cell>
          <cell r="GC1000">
            <v>0</v>
          </cell>
          <cell r="GD1000">
            <v>0</v>
          </cell>
          <cell r="GE1000">
            <v>0</v>
          </cell>
          <cell r="GF1000">
            <v>0</v>
          </cell>
          <cell r="GG1000" t="e">
            <v>#REF!</v>
          </cell>
          <cell r="GH1000" t="e">
            <v>#REF!</v>
          </cell>
          <cell r="GI1000">
            <v>0</v>
          </cell>
          <cell r="GJ1000">
            <v>0</v>
          </cell>
          <cell r="GK1000">
            <v>0</v>
          </cell>
          <cell r="GL1000">
            <v>0</v>
          </cell>
          <cell r="GM1000" t="e">
            <v>#REF!</v>
          </cell>
          <cell r="GN1000">
            <v>0</v>
          </cell>
          <cell r="GO1000">
            <v>0</v>
          </cell>
          <cell r="GP1000">
            <v>0</v>
          </cell>
        </row>
        <row r="1001">
          <cell r="Y1001" t="str">
            <v>直轄高速</v>
          </cell>
          <cell r="Z1001" t="str">
            <v>高規格</v>
          </cell>
          <cell r="AA1001" t="str">
            <v>高規格</v>
          </cell>
          <cell r="AK1001" t="e">
            <v>#REF!</v>
          </cell>
          <cell r="BT1001">
            <v>0</v>
          </cell>
          <cell r="DZ1001">
            <v>1</v>
          </cell>
          <cell r="EA1001">
            <v>1</v>
          </cell>
          <cell r="EB1001">
            <v>1</v>
          </cell>
          <cell r="EC1001">
            <v>0</v>
          </cell>
          <cell r="ED1001">
            <v>1</v>
          </cell>
          <cell r="EF1001">
            <v>0</v>
          </cell>
          <cell r="EG1001">
            <v>0</v>
          </cell>
          <cell r="EH1001">
            <v>0</v>
          </cell>
          <cell r="EI1001">
            <v>0</v>
          </cell>
          <cell r="EJ1001">
            <v>0</v>
          </cell>
          <cell r="EK1001" t="e">
            <v>#REF!</v>
          </cell>
          <cell r="EL1001" t="e">
            <v>#REF!</v>
          </cell>
          <cell r="EM1001" t="e">
            <v>#REF!</v>
          </cell>
          <cell r="EO1001">
            <v>0</v>
          </cell>
          <cell r="EP1001">
            <v>0</v>
          </cell>
          <cell r="EQ1001">
            <v>0</v>
          </cell>
          <cell r="FA1001">
            <v>1</v>
          </cell>
          <cell r="FB1001">
            <v>0</v>
          </cell>
          <cell r="FD1001">
            <v>0</v>
          </cell>
          <cell r="FE1001">
            <v>0</v>
          </cell>
          <cell r="FF1001">
            <v>0</v>
          </cell>
          <cell r="FG1001">
            <v>0</v>
          </cell>
          <cell r="FH1001">
            <v>0</v>
          </cell>
          <cell r="FI1001">
            <v>0</v>
          </cell>
          <cell r="FJ1001">
            <v>0</v>
          </cell>
          <cell r="FK1001">
            <v>0</v>
          </cell>
          <cell r="FL1001">
            <v>0</v>
          </cell>
          <cell r="FO1001">
            <v>0</v>
          </cell>
          <cell r="FQ1001">
            <v>0</v>
          </cell>
          <cell r="FR1001">
            <v>0</v>
          </cell>
          <cell r="FS1001">
            <v>0</v>
          </cell>
          <cell r="FT1001">
            <v>0</v>
          </cell>
          <cell r="FU1001">
            <v>0</v>
          </cell>
          <cell r="FV1001">
            <v>0</v>
          </cell>
          <cell r="FW1001">
            <v>0</v>
          </cell>
          <cell r="FX1001" t="e">
            <v>#REF!</v>
          </cell>
          <cell r="FZ1001">
            <v>0</v>
          </cell>
          <cell r="GB1001">
            <v>1</v>
          </cell>
          <cell r="GC1001">
            <v>0</v>
          </cell>
          <cell r="GD1001">
            <v>0</v>
          </cell>
          <cell r="GE1001">
            <v>0</v>
          </cell>
          <cell r="GF1001">
            <v>0</v>
          </cell>
          <cell r="GG1001" t="e">
            <v>#REF!</v>
          </cell>
          <cell r="GH1001" t="e">
            <v>#REF!</v>
          </cell>
          <cell r="GI1001">
            <v>0</v>
          </cell>
          <cell r="GJ1001">
            <v>0</v>
          </cell>
          <cell r="GK1001">
            <v>0</v>
          </cell>
          <cell r="GL1001">
            <v>0</v>
          </cell>
          <cell r="GM1001" t="e">
            <v>#REF!</v>
          </cell>
          <cell r="GN1001">
            <v>0</v>
          </cell>
          <cell r="GO1001">
            <v>0</v>
          </cell>
          <cell r="GP1001">
            <v>0</v>
          </cell>
        </row>
        <row r="1002">
          <cell r="Y1002" t="str">
            <v>直轄高速</v>
          </cell>
          <cell r="Z1002" t="str">
            <v>高規格</v>
          </cell>
          <cell r="AA1002" t="str">
            <v>高規格</v>
          </cell>
          <cell r="AK1002" t="e">
            <v>#REF!</v>
          </cell>
          <cell r="BT1002">
            <v>0</v>
          </cell>
          <cell r="DZ1002">
            <v>1</v>
          </cell>
          <cell r="EA1002">
            <v>0</v>
          </cell>
          <cell r="EB1002">
            <v>1</v>
          </cell>
          <cell r="EC1002">
            <v>0</v>
          </cell>
          <cell r="ED1002">
            <v>1</v>
          </cell>
          <cell r="EF1002">
            <v>0</v>
          </cell>
          <cell r="EG1002">
            <v>0</v>
          </cell>
          <cell r="EH1002">
            <v>0</v>
          </cell>
          <cell r="EI1002">
            <v>0</v>
          </cell>
          <cell r="EJ1002">
            <v>0</v>
          </cell>
          <cell r="EK1002" t="e">
            <v>#REF!</v>
          </cell>
          <cell r="EL1002" t="e">
            <v>#REF!</v>
          </cell>
          <cell r="EM1002" t="e">
            <v>#REF!</v>
          </cell>
          <cell r="EO1002">
            <v>0</v>
          </cell>
          <cell r="EP1002">
            <v>0</v>
          </cell>
          <cell r="EQ1002">
            <v>0</v>
          </cell>
          <cell r="FA1002">
            <v>1</v>
          </cell>
          <cell r="FB1002">
            <v>0</v>
          </cell>
          <cell r="FD1002">
            <v>0</v>
          </cell>
          <cell r="FE1002">
            <v>0</v>
          </cell>
          <cell r="FF1002">
            <v>0</v>
          </cell>
          <cell r="FG1002">
            <v>0</v>
          </cell>
          <cell r="FH1002">
            <v>0</v>
          </cell>
          <cell r="FI1002">
            <v>0</v>
          </cell>
          <cell r="FJ1002">
            <v>0</v>
          </cell>
          <cell r="FK1002">
            <v>0</v>
          </cell>
          <cell r="FL1002">
            <v>0</v>
          </cell>
          <cell r="FO1002">
            <v>0</v>
          </cell>
          <cell r="FQ1002">
            <v>0</v>
          </cell>
          <cell r="FR1002">
            <v>0</v>
          </cell>
          <cell r="FS1002">
            <v>0</v>
          </cell>
          <cell r="FT1002">
            <v>0</v>
          </cell>
          <cell r="FU1002">
            <v>0</v>
          </cell>
          <cell r="FV1002">
            <v>0</v>
          </cell>
          <cell r="FW1002">
            <v>0</v>
          </cell>
          <cell r="FX1002" t="e">
            <v>#REF!</v>
          </cell>
          <cell r="FZ1002">
            <v>0</v>
          </cell>
          <cell r="GB1002">
            <v>1</v>
          </cell>
          <cell r="GC1002">
            <v>0</v>
          </cell>
          <cell r="GD1002">
            <v>0</v>
          </cell>
          <cell r="GE1002">
            <v>0</v>
          </cell>
          <cell r="GF1002">
            <v>0</v>
          </cell>
          <cell r="GG1002" t="e">
            <v>#REF!</v>
          </cell>
          <cell r="GH1002" t="e">
            <v>#REF!</v>
          </cell>
          <cell r="GI1002">
            <v>0</v>
          </cell>
          <cell r="GJ1002">
            <v>0</v>
          </cell>
          <cell r="GK1002">
            <v>0</v>
          </cell>
          <cell r="GL1002">
            <v>0</v>
          </cell>
          <cell r="GM1002" t="e">
            <v>#REF!</v>
          </cell>
          <cell r="GN1002">
            <v>0</v>
          </cell>
          <cell r="GO1002">
            <v>0</v>
          </cell>
          <cell r="GP1002">
            <v>0</v>
          </cell>
        </row>
        <row r="1003">
          <cell r="Y1003" t="str">
            <v>直轄高速</v>
          </cell>
          <cell r="Z1003" t="str">
            <v>高規格</v>
          </cell>
          <cell r="AA1003" t="str">
            <v>高規格</v>
          </cell>
          <cell r="AK1003" t="e">
            <v>#REF!</v>
          </cell>
          <cell r="BT1003">
            <v>0</v>
          </cell>
          <cell r="DZ1003">
            <v>1</v>
          </cell>
          <cell r="EA1003">
            <v>0</v>
          </cell>
          <cell r="EB1003">
            <v>1</v>
          </cell>
          <cell r="EC1003">
            <v>0</v>
          </cell>
          <cell r="ED1003">
            <v>1</v>
          </cell>
          <cell r="EF1003">
            <v>0</v>
          </cell>
          <cell r="EG1003">
            <v>0</v>
          </cell>
          <cell r="EH1003">
            <v>0</v>
          </cell>
          <cell r="EI1003">
            <v>0</v>
          </cell>
          <cell r="EJ1003">
            <v>0</v>
          </cell>
          <cell r="EK1003" t="e">
            <v>#REF!</v>
          </cell>
          <cell r="EL1003" t="e">
            <v>#REF!</v>
          </cell>
          <cell r="EM1003" t="e">
            <v>#REF!</v>
          </cell>
          <cell r="EO1003">
            <v>0</v>
          </cell>
          <cell r="EP1003">
            <v>0</v>
          </cell>
          <cell r="EQ1003">
            <v>0</v>
          </cell>
          <cell r="FA1003">
            <v>1</v>
          </cell>
          <cell r="FB1003">
            <v>0</v>
          </cell>
          <cell r="FD1003">
            <v>0</v>
          </cell>
          <cell r="FE1003">
            <v>0</v>
          </cell>
          <cell r="FF1003">
            <v>0</v>
          </cell>
          <cell r="FG1003">
            <v>0</v>
          </cell>
          <cell r="FH1003">
            <v>0</v>
          </cell>
          <cell r="FI1003">
            <v>0</v>
          </cell>
          <cell r="FJ1003">
            <v>0</v>
          </cell>
          <cell r="FK1003">
            <v>0</v>
          </cell>
          <cell r="FL1003">
            <v>0</v>
          </cell>
          <cell r="FO1003">
            <v>0</v>
          </cell>
          <cell r="FQ1003">
            <v>0</v>
          </cell>
          <cell r="FR1003">
            <v>0</v>
          </cell>
          <cell r="FS1003">
            <v>0</v>
          </cell>
          <cell r="FT1003">
            <v>0</v>
          </cell>
          <cell r="FU1003">
            <v>0</v>
          </cell>
          <cell r="FV1003">
            <v>0</v>
          </cell>
          <cell r="FW1003">
            <v>0</v>
          </cell>
          <cell r="FX1003" t="e">
            <v>#REF!</v>
          </cell>
          <cell r="FZ1003">
            <v>0</v>
          </cell>
          <cell r="GB1003">
            <v>1</v>
          </cell>
          <cell r="GC1003">
            <v>0</v>
          </cell>
          <cell r="GD1003">
            <v>0</v>
          </cell>
          <cell r="GE1003">
            <v>0</v>
          </cell>
          <cell r="GF1003">
            <v>0</v>
          </cell>
          <cell r="GG1003" t="e">
            <v>#REF!</v>
          </cell>
          <cell r="GH1003" t="e">
            <v>#REF!</v>
          </cell>
          <cell r="GI1003">
            <v>0</v>
          </cell>
          <cell r="GJ1003">
            <v>0</v>
          </cell>
          <cell r="GK1003">
            <v>0</v>
          </cell>
          <cell r="GL1003">
            <v>0</v>
          </cell>
          <cell r="GM1003" t="e">
            <v>#REF!</v>
          </cell>
          <cell r="GN1003">
            <v>0</v>
          </cell>
          <cell r="GO1003">
            <v>0</v>
          </cell>
          <cell r="GP1003">
            <v>0</v>
          </cell>
        </row>
        <row r="1004">
          <cell r="Y1004" t="str">
            <v>耐震</v>
          </cell>
          <cell r="Z1004" t="str">
            <v>一般</v>
          </cell>
          <cell r="AA1004" t="str">
            <v>一般</v>
          </cell>
          <cell r="AK1004" t="e">
            <v>#REF!</v>
          </cell>
          <cell r="BT1004">
            <v>0</v>
          </cell>
          <cell r="DZ1004">
            <v>0</v>
          </cell>
          <cell r="EA1004">
            <v>0</v>
          </cell>
          <cell r="EB1004">
            <v>0</v>
          </cell>
          <cell r="EC1004">
            <v>0</v>
          </cell>
          <cell r="ED1004">
            <v>0</v>
          </cell>
          <cell r="EF1004">
            <v>0</v>
          </cell>
          <cell r="EG1004">
            <v>0</v>
          </cell>
          <cell r="EH1004">
            <v>0</v>
          </cell>
          <cell r="EI1004">
            <v>0</v>
          </cell>
          <cell r="EJ1004">
            <v>0</v>
          </cell>
          <cell r="EK1004" t="e">
            <v>#REF!</v>
          </cell>
          <cell r="EL1004" t="e">
            <v>#REF!</v>
          </cell>
          <cell r="EM1004" t="e">
            <v>#REF!</v>
          </cell>
          <cell r="EO1004">
            <v>0</v>
          </cell>
          <cell r="EP1004">
            <v>0</v>
          </cell>
          <cell r="EQ1004">
            <v>0</v>
          </cell>
          <cell r="FA1004">
            <v>0</v>
          </cell>
          <cell r="FB1004">
            <v>0</v>
          </cell>
          <cell r="FD1004">
            <v>0</v>
          </cell>
          <cell r="FE1004">
            <v>0</v>
          </cell>
          <cell r="FF1004">
            <v>0</v>
          </cell>
          <cell r="FG1004">
            <v>0</v>
          </cell>
          <cell r="FH1004">
            <v>0</v>
          </cell>
          <cell r="FI1004">
            <v>0</v>
          </cell>
          <cell r="FJ1004">
            <v>0</v>
          </cell>
          <cell r="FK1004">
            <v>0</v>
          </cell>
          <cell r="FL1004">
            <v>0</v>
          </cell>
          <cell r="FO1004">
            <v>0</v>
          </cell>
          <cell r="FQ1004">
            <v>0</v>
          </cell>
          <cell r="FR1004">
            <v>0</v>
          </cell>
          <cell r="FS1004">
            <v>0</v>
          </cell>
          <cell r="FT1004">
            <v>0</v>
          </cell>
          <cell r="FU1004">
            <v>1</v>
          </cell>
          <cell r="FV1004">
            <v>0</v>
          </cell>
          <cell r="FW1004">
            <v>0</v>
          </cell>
          <cell r="FX1004" t="e">
            <v>#REF!</v>
          </cell>
          <cell r="FZ1004">
            <v>0</v>
          </cell>
          <cell r="GB1004">
            <v>0</v>
          </cell>
          <cell r="GC1004">
            <v>0</v>
          </cell>
          <cell r="GD1004">
            <v>0</v>
          </cell>
          <cell r="GE1004">
            <v>0</v>
          </cell>
          <cell r="GF1004">
            <v>0</v>
          </cell>
          <cell r="GG1004" t="e">
            <v>#REF!</v>
          </cell>
          <cell r="GH1004" t="e">
            <v>#REF!</v>
          </cell>
          <cell r="GI1004">
            <v>0</v>
          </cell>
          <cell r="GJ1004">
            <v>0</v>
          </cell>
          <cell r="GK1004">
            <v>0</v>
          </cell>
          <cell r="GL1004">
            <v>0</v>
          </cell>
          <cell r="GM1004" t="e">
            <v>#REF!</v>
          </cell>
          <cell r="GN1004">
            <v>0</v>
          </cell>
          <cell r="GO1004">
            <v>0</v>
          </cell>
          <cell r="GP1004">
            <v>0</v>
          </cell>
        </row>
        <row r="1005">
          <cell r="Y1005" t="str">
            <v>耐震</v>
          </cell>
          <cell r="Z1005" t="str">
            <v>一般</v>
          </cell>
          <cell r="AA1005" t="str">
            <v>一般</v>
          </cell>
          <cell r="AK1005" t="e">
            <v>#REF!</v>
          </cell>
          <cell r="BT1005">
            <v>0</v>
          </cell>
          <cell r="DZ1005">
            <v>0</v>
          </cell>
          <cell r="EA1005">
            <v>0</v>
          </cell>
          <cell r="EB1005">
            <v>0</v>
          </cell>
          <cell r="EC1005">
            <v>0</v>
          </cell>
          <cell r="ED1005">
            <v>0</v>
          </cell>
          <cell r="EF1005">
            <v>0</v>
          </cell>
          <cell r="EG1005">
            <v>0</v>
          </cell>
          <cell r="EH1005">
            <v>0</v>
          </cell>
          <cell r="EI1005">
            <v>0</v>
          </cell>
          <cell r="EJ1005">
            <v>0</v>
          </cell>
          <cell r="EK1005" t="e">
            <v>#REF!</v>
          </cell>
          <cell r="EL1005" t="e">
            <v>#REF!</v>
          </cell>
          <cell r="EM1005" t="e">
            <v>#REF!</v>
          </cell>
          <cell r="EO1005">
            <v>0</v>
          </cell>
          <cell r="EP1005">
            <v>0</v>
          </cell>
          <cell r="EQ1005">
            <v>0</v>
          </cell>
          <cell r="FA1005">
            <v>0</v>
          </cell>
          <cell r="FB1005">
            <v>0</v>
          </cell>
          <cell r="FD1005">
            <v>0</v>
          </cell>
          <cell r="FE1005">
            <v>0</v>
          </cell>
          <cell r="FF1005">
            <v>0</v>
          </cell>
          <cell r="FG1005">
            <v>0</v>
          </cell>
          <cell r="FH1005">
            <v>0</v>
          </cell>
          <cell r="FI1005">
            <v>0</v>
          </cell>
          <cell r="FJ1005">
            <v>0</v>
          </cell>
          <cell r="FK1005">
            <v>0</v>
          </cell>
          <cell r="FL1005">
            <v>0</v>
          </cell>
          <cell r="FO1005">
            <v>0</v>
          </cell>
          <cell r="FQ1005">
            <v>0</v>
          </cell>
          <cell r="FR1005">
            <v>0</v>
          </cell>
          <cell r="FS1005">
            <v>0</v>
          </cell>
          <cell r="FT1005">
            <v>0</v>
          </cell>
          <cell r="FU1005">
            <v>1</v>
          </cell>
          <cell r="FV1005">
            <v>0</v>
          </cell>
          <cell r="FW1005">
            <v>0</v>
          </cell>
          <cell r="FX1005" t="e">
            <v>#REF!</v>
          </cell>
          <cell r="FZ1005">
            <v>0</v>
          </cell>
          <cell r="GB1005">
            <v>0</v>
          </cell>
          <cell r="GC1005">
            <v>0</v>
          </cell>
          <cell r="GD1005">
            <v>0</v>
          </cell>
          <cell r="GE1005">
            <v>0</v>
          </cell>
          <cell r="GF1005">
            <v>0</v>
          </cell>
          <cell r="GG1005" t="e">
            <v>#REF!</v>
          </cell>
          <cell r="GH1005" t="e">
            <v>#REF!</v>
          </cell>
          <cell r="GI1005">
            <v>0</v>
          </cell>
          <cell r="GJ1005">
            <v>0</v>
          </cell>
          <cell r="GK1005">
            <v>0</v>
          </cell>
          <cell r="GL1005">
            <v>0</v>
          </cell>
          <cell r="GM1005" t="e">
            <v>#REF!</v>
          </cell>
          <cell r="GN1005">
            <v>0</v>
          </cell>
          <cell r="GO1005">
            <v>0</v>
          </cell>
          <cell r="GP1005">
            <v>0</v>
          </cell>
        </row>
        <row r="1006">
          <cell r="Y1006" t="str">
            <v>耐震</v>
          </cell>
          <cell r="Z1006" t="str">
            <v>一般</v>
          </cell>
          <cell r="AA1006" t="str">
            <v>一般</v>
          </cell>
          <cell r="AK1006" t="e">
            <v>#REF!</v>
          </cell>
          <cell r="BT1006">
            <v>0</v>
          </cell>
          <cell r="DZ1006">
            <v>0</v>
          </cell>
          <cell r="EA1006">
            <v>0</v>
          </cell>
          <cell r="EB1006">
            <v>0</v>
          </cell>
          <cell r="EC1006">
            <v>0</v>
          </cell>
          <cell r="ED1006">
            <v>0</v>
          </cell>
          <cell r="EF1006">
            <v>0</v>
          </cell>
          <cell r="EG1006">
            <v>0</v>
          </cell>
          <cell r="EH1006">
            <v>0</v>
          </cell>
          <cell r="EI1006">
            <v>0</v>
          </cell>
          <cell r="EJ1006">
            <v>0</v>
          </cell>
          <cell r="EK1006" t="e">
            <v>#REF!</v>
          </cell>
          <cell r="EL1006" t="e">
            <v>#REF!</v>
          </cell>
          <cell r="EM1006" t="e">
            <v>#REF!</v>
          </cell>
          <cell r="EO1006">
            <v>0</v>
          </cell>
          <cell r="EP1006">
            <v>0</v>
          </cell>
          <cell r="EQ1006">
            <v>0</v>
          </cell>
          <cell r="FA1006">
            <v>0</v>
          </cell>
          <cell r="FB1006">
            <v>0</v>
          </cell>
          <cell r="FD1006">
            <v>0</v>
          </cell>
          <cell r="FE1006">
            <v>0</v>
          </cell>
          <cell r="FF1006">
            <v>0</v>
          </cell>
          <cell r="FG1006">
            <v>0</v>
          </cell>
          <cell r="FH1006">
            <v>0</v>
          </cell>
          <cell r="FI1006">
            <v>0</v>
          </cell>
          <cell r="FJ1006">
            <v>0</v>
          </cell>
          <cell r="FK1006">
            <v>0</v>
          </cell>
          <cell r="FL1006">
            <v>0</v>
          </cell>
          <cell r="FO1006">
            <v>0</v>
          </cell>
          <cell r="FQ1006">
            <v>0</v>
          </cell>
          <cell r="FR1006">
            <v>0</v>
          </cell>
          <cell r="FS1006">
            <v>0</v>
          </cell>
          <cell r="FT1006">
            <v>0</v>
          </cell>
          <cell r="FU1006">
            <v>1</v>
          </cell>
          <cell r="FV1006">
            <v>0</v>
          </cell>
          <cell r="FW1006">
            <v>0</v>
          </cell>
          <cell r="FX1006" t="e">
            <v>#REF!</v>
          </cell>
          <cell r="FZ1006">
            <v>0</v>
          </cell>
          <cell r="GB1006">
            <v>0</v>
          </cell>
          <cell r="GC1006">
            <v>0</v>
          </cell>
          <cell r="GD1006">
            <v>0</v>
          </cell>
          <cell r="GE1006">
            <v>0</v>
          </cell>
          <cell r="GF1006">
            <v>0</v>
          </cell>
          <cell r="GG1006" t="e">
            <v>#REF!</v>
          </cell>
          <cell r="GH1006" t="e">
            <v>#REF!</v>
          </cell>
          <cell r="GI1006">
            <v>0</v>
          </cell>
          <cell r="GJ1006">
            <v>0</v>
          </cell>
          <cell r="GK1006">
            <v>0</v>
          </cell>
          <cell r="GL1006">
            <v>0</v>
          </cell>
          <cell r="GM1006" t="e">
            <v>#REF!</v>
          </cell>
          <cell r="GN1006">
            <v>0</v>
          </cell>
          <cell r="GO1006">
            <v>0</v>
          </cell>
          <cell r="GP1006">
            <v>0</v>
          </cell>
        </row>
        <row r="1007">
          <cell r="Y1007" t="str">
            <v>耐震</v>
          </cell>
          <cell r="Z1007" t="str">
            <v>一般</v>
          </cell>
          <cell r="AA1007" t="str">
            <v>一般</v>
          </cell>
          <cell r="AK1007" t="e">
            <v>#REF!</v>
          </cell>
          <cell r="BT1007">
            <v>0</v>
          </cell>
          <cell r="DZ1007">
            <v>0</v>
          </cell>
          <cell r="EA1007">
            <v>0</v>
          </cell>
          <cell r="EB1007">
            <v>0</v>
          </cell>
          <cell r="EC1007">
            <v>0</v>
          </cell>
          <cell r="ED1007">
            <v>0</v>
          </cell>
          <cell r="EF1007">
            <v>0</v>
          </cell>
          <cell r="EG1007">
            <v>0</v>
          </cell>
          <cell r="EH1007">
            <v>0</v>
          </cell>
          <cell r="EI1007">
            <v>0</v>
          </cell>
          <cell r="EJ1007">
            <v>0</v>
          </cell>
          <cell r="EK1007" t="e">
            <v>#REF!</v>
          </cell>
          <cell r="EL1007" t="e">
            <v>#REF!</v>
          </cell>
          <cell r="EM1007" t="e">
            <v>#REF!</v>
          </cell>
          <cell r="EO1007">
            <v>0</v>
          </cell>
          <cell r="EP1007">
            <v>0</v>
          </cell>
          <cell r="EQ1007">
            <v>0</v>
          </cell>
          <cell r="FA1007">
            <v>0</v>
          </cell>
          <cell r="FB1007">
            <v>0</v>
          </cell>
          <cell r="FD1007">
            <v>0</v>
          </cell>
          <cell r="FE1007">
            <v>0</v>
          </cell>
          <cell r="FF1007">
            <v>0</v>
          </cell>
          <cell r="FG1007">
            <v>0</v>
          </cell>
          <cell r="FH1007">
            <v>0</v>
          </cell>
          <cell r="FI1007">
            <v>0</v>
          </cell>
          <cell r="FJ1007">
            <v>0</v>
          </cell>
          <cell r="FK1007">
            <v>0</v>
          </cell>
          <cell r="FL1007">
            <v>0</v>
          </cell>
          <cell r="FO1007">
            <v>0</v>
          </cell>
          <cell r="FQ1007">
            <v>0</v>
          </cell>
          <cell r="FR1007">
            <v>0</v>
          </cell>
          <cell r="FS1007">
            <v>0</v>
          </cell>
          <cell r="FT1007">
            <v>0</v>
          </cell>
          <cell r="FU1007">
            <v>1</v>
          </cell>
          <cell r="FV1007">
            <v>0</v>
          </cell>
          <cell r="FW1007">
            <v>0</v>
          </cell>
          <cell r="FX1007" t="e">
            <v>#REF!</v>
          </cell>
          <cell r="FZ1007">
            <v>0</v>
          </cell>
          <cell r="GB1007">
            <v>0</v>
          </cell>
          <cell r="GC1007">
            <v>0</v>
          </cell>
          <cell r="GD1007">
            <v>0</v>
          </cell>
          <cell r="GE1007">
            <v>0</v>
          </cell>
          <cell r="GF1007">
            <v>0</v>
          </cell>
          <cell r="GG1007" t="e">
            <v>#REF!</v>
          </cell>
          <cell r="GH1007" t="e">
            <v>#REF!</v>
          </cell>
          <cell r="GI1007">
            <v>0</v>
          </cell>
          <cell r="GJ1007">
            <v>0</v>
          </cell>
          <cell r="GK1007">
            <v>0</v>
          </cell>
          <cell r="GL1007">
            <v>0</v>
          </cell>
          <cell r="GM1007" t="e">
            <v>#REF!</v>
          </cell>
          <cell r="GN1007">
            <v>0</v>
          </cell>
          <cell r="GO1007">
            <v>0</v>
          </cell>
          <cell r="GP1007">
            <v>0</v>
          </cell>
        </row>
        <row r="1008">
          <cell r="Y1008" t="str">
            <v>耐震</v>
          </cell>
          <cell r="Z1008" t="str">
            <v>一般</v>
          </cell>
          <cell r="AA1008" t="str">
            <v>一般</v>
          </cell>
          <cell r="AK1008" t="e">
            <v>#REF!</v>
          </cell>
          <cell r="BT1008">
            <v>0</v>
          </cell>
          <cell r="DZ1008">
            <v>0</v>
          </cell>
          <cell r="EA1008">
            <v>0</v>
          </cell>
          <cell r="EB1008">
            <v>0</v>
          </cell>
          <cell r="EC1008">
            <v>0</v>
          </cell>
          <cell r="ED1008">
            <v>0</v>
          </cell>
          <cell r="EF1008">
            <v>0</v>
          </cell>
          <cell r="EG1008">
            <v>0</v>
          </cell>
          <cell r="EH1008">
            <v>0</v>
          </cell>
          <cell r="EI1008">
            <v>0</v>
          </cell>
          <cell r="EJ1008">
            <v>0</v>
          </cell>
          <cell r="EK1008" t="e">
            <v>#REF!</v>
          </cell>
          <cell r="EL1008" t="e">
            <v>#REF!</v>
          </cell>
          <cell r="EM1008" t="e">
            <v>#REF!</v>
          </cell>
          <cell r="EO1008">
            <v>0</v>
          </cell>
          <cell r="EP1008">
            <v>0</v>
          </cell>
          <cell r="EQ1008">
            <v>0</v>
          </cell>
          <cell r="FA1008">
            <v>0</v>
          </cell>
          <cell r="FB1008">
            <v>0</v>
          </cell>
          <cell r="FD1008">
            <v>0</v>
          </cell>
          <cell r="FE1008">
            <v>0</v>
          </cell>
          <cell r="FF1008">
            <v>0</v>
          </cell>
          <cell r="FG1008">
            <v>0</v>
          </cell>
          <cell r="FH1008">
            <v>0</v>
          </cell>
          <cell r="FI1008">
            <v>0</v>
          </cell>
          <cell r="FJ1008">
            <v>0</v>
          </cell>
          <cell r="FK1008">
            <v>0</v>
          </cell>
          <cell r="FL1008">
            <v>0</v>
          </cell>
          <cell r="FO1008">
            <v>0</v>
          </cell>
          <cell r="FQ1008">
            <v>0</v>
          </cell>
          <cell r="FR1008">
            <v>0</v>
          </cell>
          <cell r="FS1008">
            <v>0</v>
          </cell>
          <cell r="FT1008">
            <v>0</v>
          </cell>
          <cell r="FU1008">
            <v>1</v>
          </cell>
          <cell r="FV1008">
            <v>0</v>
          </cell>
          <cell r="FW1008">
            <v>0</v>
          </cell>
          <cell r="FX1008" t="e">
            <v>#REF!</v>
          </cell>
          <cell r="FZ1008">
            <v>0</v>
          </cell>
          <cell r="GB1008">
            <v>0</v>
          </cell>
          <cell r="GC1008">
            <v>0</v>
          </cell>
          <cell r="GD1008">
            <v>0</v>
          </cell>
          <cell r="GE1008">
            <v>0</v>
          </cell>
          <cell r="GF1008">
            <v>0</v>
          </cell>
          <cell r="GG1008" t="e">
            <v>#REF!</v>
          </cell>
          <cell r="GH1008" t="e">
            <v>#REF!</v>
          </cell>
          <cell r="GI1008">
            <v>0</v>
          </cell>
          <cell r="GJ1008">
            <v>0</v>
          </cell>
          <cell r="GK1008">
            <v>0</v>
          </cell>
          <cell r="GL1008">
            <v>0</v>
          </cell>
          <cell r="GM1008" t="e">
            <v>#REF!</v>
          </cell>
          <cell r="GN1008">
            <v>0</v>
          </cell>
          <cell r="GO1008">
            <v>0</v>
          </cell>
          <cell r="GP1008">
            <v>0</v>
          </cell>
        </row>
        <row r="1009">
          <cell r="Y1009" t="str">
            <v>耐震</v>
          </cell>
          <cell r="Z1009" t="str">
            <v>一般</v>
          </cell>
          <cell r="AA1009" t="str">
            <v>一般</v>
          </cell>
          <cell r="AK1009" t="e">
            <v>#REF!</v>
          </cell>
          <cell r="BT1009">
            <v>0</v>
          </cell>
          <cell r="DZ1009">
            <v>0</v>
          </cell>
          <cell r="EA1009">
            <v>0</v>
          </cell>
          <cell r="EB1009">
            <v>0</v>
          </cell>
          <cell r="EC1009">
            <v>0</v>
          </cell>
          <cell r="ED1009">
            <v>0</v>
          </cell>
          <cell r="EF1009">
            <v>0</v>
          </cell>
          <cell r="EG1009">
            <v>0</v>
          </cell>
          <cell r="EH1009">
            <v>0</v>
          </cell>
          <cell r="EI1009">
            <v>0</v>
          </cell>
          <cell r="EJ1009">
            <v>0</v>
          </cell>
          <cell r="EK1009" t="e">
            <v>#REF!</v>
          </cell>
          <cell r="EL1009" t="e">
            <v>#REF!</v>
          </cell>
          <cell r="EM1009" t="e">
            <v>#REF!</v>
          </cell>
          <cell r="EO1009">
            <v>0</v>
          </cell>
          <cell r="EP1009">
            <v>0</v>
          </cell>
          <cell r="EQ1009">
            <v>0</v>
          </cell>
          <cell r="FA1009">
            <v>0</v>
          </cell>
          <cell r="FB1009">
            <v>0</v>
          </cell>
          <cell r="FD1009">
            <v>0</v>
          </cell>
          <cell r="FE1009">
            <v>0</v>
          </cell>
          <cell r="FF1009">
            <v>0</v>
          </cell>
          <cell r="FG1009">
            <v>0</v>
          </cell>
          <cell r="FH1009">
            <v>0</v>
          </cell>
          <cell r="FI1009">
            <v>0</v>
          </cell>
          <cell r="FJ1009">
            <v>0</v>
          </cell>
          <cell r="FK1009">
            <v>0</v>
          </cell>
          <cell r="FL1009">
            <v>0</v>
          </cell>
          <cell r="FO1009">
            <v>0</v>
          </cell>
          <cell r="FQ1009">
            <v>0</v>
          </cell>
          <cell r="FR1009">
            <v>0</v>
          </cell>
          <cell r="FS1009">
            <v>0</v>
          </cell>
          <cell r="FT1009">
            <v>0</v>
          </cell>
          <cell r="FU1009">
            <v>1</v>
          </cell>
          <cell r="FV1009">
            <v>0</v>
          </cell>
          <cell r="FW1009">
            <v>0</v>
          </cell>
          <cell r="FX1009" t="e">
            <v>#REF!</v>
          </cell>
          <cell r="FZ1009">
            <v>0</v>
          </cell>
          <cell r="GB1009">
            <v>0</v>
          </cell>
          <cell r="GC1009">
            <v>0</v>
          </cell>
          <cell r="GD1009">
            <v>0</v>
          </cell>
          <cell r="GE1009">
            <v>0</v>
          </cell>
          <cell r="GF1009">
            <v>0</v>
          </cell>
          <cell r="GG1009" t="e">
            <v>#REF!</v>
          </cell>
          <cell r="GH1009" t="e">
            <v>#REF!</v>
          </cell>
          <cell r="GI1009">
            <v>0</v>
          </cell>
          <cell r="GJ1009">
            <v>0</v>
          </cell>
          <cell r="GK1009">
            <v>0</v>
          </cell>
          <cell r="GL1009">
            <v>0</v>
          </cell>
          <cell r="GM1009" t="e">
            <v>#REF!</v>
          </cell>
          <cell r="GN1009">
            <v>0</v>
          </cell>
          <cell r="GO1009">
            <v>0</v>
          </cell>
          <cell r="GP1009">
            <v>0</v>
          </cell>
        </row>
        <row r="1010">
          <cell r="Y1010" t="str">
            <v>耐震</v>
          </cell>
          <cell r="Z1010" t="str">
            <v>一般</v>
          </cell>
          <cell r="AA1010" t="str">
            <v>一般</v>
          </cell>
          <cell r="AK1010" t="e">
            <v>#REF!</v>
          </cell>
          <cell r="BT1010">
            <v>0</v>
          </cell>
          <cell r="DZ1010">
            <v>0</v>
          </cell>
          <cell r="EA1010">
            <v>0</v>
          </cell>
          <cell r="EB1010">
            <v>0</v>
          </cell>
          <cell r="EC1010">
            <v>0</v>
          </cell>
          <cell r="ED1010">
            <v>0</v>
          </cell>
          <cell r="EF1010">
            <v>0</v>
          </cell>
          <cell r="EG1010">
            <v>0</v>
          </cell>
          <cell r="EH1010">
            <v>0</v>
          </cell>
          <cell r="EI1010">
            <v>0</v>
          </cell>
          <cell r="EJ1010">
            <v>0</v>
          </cell>
          <cell r="EK1010" t="e">
            <v>#REF!</v>
          </cell>
          <cell r="EL1010" t="e">
            <v>#REF!</v>
          </cell>
          <cell r="EM1010" t="e">
            <v>#REF!</v>
          </cell>
          <cell r="EO1010">
            <v>0</v>
          </cell>
          <cell r="EP1010">
            <v>0</v>
          </cell>
          <cell r="EQ1010">
            <v>0</v>
          </cell>
          <cell r="FA1010">
            <v>0</v>
          </cell>
          <cell r="FB1010">
            <v>0</v>
          </cell>
          <cell r="FD1010">
            <v>0</v>
          </cell>
          <cell r="FE1010">
            <v>0</v>
          </cell>
          <cell r="FF1010">
            <v>0</v>
          </cell>
          <cell r="FG1010">
            <v>0</v>
          </cell>
          <cell r="FH1010">
            <v>0</v>
          </cell>
          <cell r="FI1010">
            <v>0</v>
          </cell>
          <cell r="FJ1010">
            <v>0</v>
          </cell>
          <cell r="FK1010">
            <v>0</v>
          </cell>
          <cell r="FL1010">
            <v>0</v>
          </cell>
          <cell r="FO1010">
            <v>0</v>
          </cell>
          <cell r="FQ1010">
            <v>0</v>
          </cell>
          <cell r="FR1010">
            <v>0</v>
          </cell>
          <cell r="FS1010">
            <v>0</v>
          </cell>
          <cell r="FT1010">
            <v>0</v>
          </cell>
          <cell r="FU1010">
            <v>1</v>
          </cell>
          <cell r="FV1010">
            <v>0</v>
          </cell>
          <cell r="FW1010">
            <v>0</v>
          </cell>
          <cell r="FX1010" t="e">
            <v>#REF!</v>
          </cell>
          <cell r="FZ1010">
            <v>0</v>
          </cell>
          <cell r="GB1010">
            <v>0</v>
          </cell>
          <cell r="GC1010">
            <v>0</v>
          </cell>
          <cell r="GD1010">
            <v>0</v>
          </cell>
          <cell r="GE1010">
            <v>0</v>
          </cell>
          <cell r="GF1010">
            <v>0</v>
          </cell>
          <cell r="GG1010" t="e">
            <v>#REF!</v>
          </cell>
          <cell r="GH1010" t="e">
            <v>#REF!</v>
          </cell>
          <cell r="GI1010">
            <v>0</v>
          </cell>
          <cell r="GJ1010">
            <v>0</v>
          </cell>
          <cell r="GK1010">
            <v>0</v>
          </cell>
          <cell r="GL1010">
            <v>0</v>
          </cell>
          <cell r="GM1010" t="e">
            <v>#REF!</v>
          </cell>
          <cell r="GN1010">
            <v>0</v>
          </cell>
          <cell r="GO1010">
            <v>0</v>
          </cell>
          <cell r="GP1010">
            <v>0</v>
          </cell>
        </row>
        <row r="1011">
          <cell r="Y1011" t="str">
            <v>耐震</v>
          </cell>
          <cell r="Z1011" t="str">
            <v>一般</v>
          </cell>
          <cell r="AA1011" t="str">
            <v>一般</v>
          </cell>
          <cell r="AK1011" t="e">
            <v>#REF!</v>
          </cell>
          <cell r="BT1011">
            <v>0</v>
          </cell>
          <cell r="DZ1011">
            <v>0</v>
          </cell>
          <cell r="EA1011">
            <v>0</v>
          </cell>
          <cell r="EB1011">
            <v>0</v>
          </cell>
          <cell r="EC1011">
            <v>0</v>
          </cell>
          <cell r="ED1011">
            <v>0</v>
          </cell>
          <cell r="EF1011">
            <v>0</v>
          </cell>
          <cell r="EG1011">
            <v>0</v>
          </cell>
          <cell r="EH1011">
            <v>0</v>
          </cell>
          <cell r="EI1011">
            <v>0</v>
          </cell>
          <cell r="EJ1011">
            <v>0</v>
          </cell>
          <cell r="EK1011" t="e">
            <v>#REF!</v>
          </cell>
          <cell r="EL1011" t="e">
            <v>#REF!</v>
          </cell>
          <cell r="EM1011" t="e">
            <v>#REF!</v>
          </cell>
          <cell r="EO1011">
            <v>0</v>
          </cell>
          <cell r="EP1011">
            <v>0</v>
          </cell>
          <cell r="EQ1011">
            <v>0</v>
          </cell>
          <cell r="FA1011">
            <v>0</v>
          </cell>
          <cell r="FB1011">
            <v>0</v>
          </cell>
          <cell r="FD1011">
            <v>0</v>
          </cell>
          <cell r="FE1011">
            <v>0</v>
          </cell>
          <cell r="FF1011">
            <v>0</v>
          </cell>
          <cell r="FG1011">
            <v>0</v>
          </cell>
          <cell r="FH1011">
            <v>0</v>
          </cell>
          <cell r="FI1011">
            <v>0</v>
          </cell>
          <cell r="FJ1011">
            <v>0</v>
          </cell>
          <cell r="FK1011">
            <v>0</v>
          </cell>
          <cell r="FL1011">
            <v>0</v>
          </cell>
          <cell r="FO1011">
            <v>0</v>
          </cell>
          <cell r="FQ1011">
            <v>0</v>
          </cell>
          <cell r="FR1011">
            <v>0</v>
          </cell>
          <cell r="FS1011">
            <v>0</v>
          </cell>
          <cell r="FT1011">
            <v>0</v>
          </cell>
          <cell r="FU1011">
            <v>1</v>
          </cell>
          <cell r="FV1011">
            <v>0</v>
          </cell>
          <cell r="FW1011">
            <v>0</v>
          </cell>
          <cell r="FX1011" t="e">
            <v>#REF!</v>
          </cell>
          <cell r="FZ1011">
            <v>0</v>
          </cell>
          <cell r="GB1011">
            <v>0</v>
          </cell>
          <cell r="GC1011">
            <v>0</v>
          </cell>
          <cell r="GD1011">
            <v>0</v>
          </cell>
          <cell r="GE1011">
            <v>0</v>
          </cell>
          <cell r="GF1011">
            <v>0</v>
          </cell>
          <cell r="GG1011" t="e">
            <v>#REF!</v>
          </cell>
          <cell r="GH1011" t="e">
            <v>#REF!</v>
          </cell>
          <cell r="GI1011">
            <v>0</v>
          </cell>
          <cell r="GJ1011">
            <v>0</v>
          </cell>
          <cell r="GK1011">
            <v>0</v>
          </cell>
          <cell r="GL1011">
            <v>0</v>
          </cell>
          <cell r="GM1011" t="e">
            <v>#REF!</v>
          </cell>
          <cell r="GN1011">
            <v>0</v>
          </cell>
          <cell r="GO1011">
            <v>0</v>
          </cell>
          <cell r="GP1011">
            <v>0</v>
          </cell>
        </row>
        <row r="1012">
          <cell r="Y1012" t="str">
            <v>耐震</v>
          </cell>
          <cell r="Z1012" t="str">
            <v>一般</v>
          </cell>
          <cell r="AA1012" t="str">
            <v>一般</v>
          </cell>
          <cell r="AK1012" t="e">
            <v>#REF!</v>
          </cell>
          <cell r="BT1012">
            <v>0</v>
          </cell>
          <cell r="DZ1012">
            <v>0</v>
          </cell>
          <cell r="EA1012">
            <v>0</v>
          </cell>
          <cell r="EB1012">
            <v>0</v>
          </cell>
          <cell r="EC1012">
            <v>0</v>
          </cell>
          <cell r="ED1012">
            <v>0</v>
          </cell>
          <cell r="EF1012">
            <v>0</v>
          </cell>
          <cell r="EG1012">
            <v>0</v>
          </cell>
          <cell r="EH1012">
            <v>0</v>
          </cell>
          <cell r="EI1012">
            <v>0</v>
          </cell>
          <cell r="EJ1012">
            <v>0</v>
          </cell>
          <cell r="EK1012" t="e">
            <v>#REF!</v>
          </cell>
          <cell r="EL1012" t="e">
            <v>#REF!</v>
          </cell>
          <cell r="EM1012" t="e">
            <v>#REF!</v>
          </cell>
          <cell r="EO1012">
            <v>0</v>
          </cell>
          <cell r="EP1012">
            <v>0</v>
          </cell>
          <cell r="EQ1012">
            <v>0</v>
          </cell>
          <cell r="FA1012">
            <v>0</v>
          </cell>
          <cell r="FB1012">
            <v>0</v>
          </cell>
          <cell r="FD1012">
            <v>0</v>
          </cell>
          <cell r="FE1012">
            <v>0</v>
          </cell>
          <cell r="FF1012">
            <v>0</v>
          </cell>
          <cell r="FG1012">
            <v>0</v>
          </cell>
          <cell r="FH1012">
            <v>0</v>
          </cell>
          <cell r="FI1012">
            <v>0</v>
          </cell>
          <cell r="FJ1012">
            <v>0</v>
          </cell>
          <cell r="FK1012">
            <v>0</v>
          </cell>
          <cell r="FL1012">
            <v>0</v>
          </cell>
          <cell r="FO1012">
            <v>0</v>
          </cell>
          <cell r="FQ1012">
            <v>0</v>
          </cell>
          <cell r="FR1012">
            <v>0</v>
          </cell>
          <cell r="FS1012">
            <v>0</v>
          </cell>
          <cell r="FT1012">
            <v>0</v>
          </cell>
          <cell r="FU1012">
            <v>1</v>
          </cell>
          <cell r="FV1012">
            <v>0</v>
          </cell>
          <cell r="FW1012">
            <v>0</v>
          </cell>
          <cell r="FX1012" t="e">
            <v>#REF!</v>
          </cell>
          <cell r="FZ1012">
            <v>0</v>
          </cell>
          <cell r="GB1012">
            <v>0</v>
          </cell>
          <cell r="GC1012">
            <v>0</v>
          </cell>
          <cell r="GD1012">
            <v>0</v>
          </cell>
          <cell r="GE1012">
            <v>0</v>
          </cell>
          <cell r="GF1012">
            <v>0</v>
          </cell>
          <cell r="GG1012" t="e">
            <v>#REF!</v>
          </cell>
          <cell r="GH1012" t="e">
            <v>#REF!</v>
          </cell>
          <cell r="GI1012">
            <v>0</v>
          </cell>
          <cell r="GJ1012">
            <v>0</v>
          </cell>
          <cell r="GK1012">
            <v>0</v>
          </cell>
          <cell r="GL1012">
            <v>0</v>
          </cell>
          <cell r="GM1012" t="e">
            <v>#REF!</v>
          </cell>
          <cell r="GN1012">
            <v>0</v>
          </cell>
          <cell r="GO1012">
            <v>0</v>
          </cell>
          <cell r="GP1012">
            <v>0</v>
          </cell>
        </row>
        <row r="1013">
          <cell r="Y1013" t="str">
            <v>耐震</v>
          </cell>
          <cell r="Z1013" t="str">
            <v>一般</v>
          </cell>
          <cell r="AA1013" t="str">
            <v>一般</v>
          </cell>
          <cell r="AK1013" t="e">
            <v>#REF!</v>
          </cell>
          <cell r="BT1013">
            <v>0</v>
          </cell>
          <cell r="DZ1013">
            <v>0</v>
          </cell>
          <cell r="EA1013">
            <v>0</v>
          </cell>
          <cell r="EB1013">
            <v>0</v>
          </cell>
          <cell r="EC1013">
            <v>0</v>
          </cell>
          <cell r="ED1013">
            <v>0</v>
          </cell>
          <cell r="EF1013">
            <v>0</v>
          </cell>
          <cell r="EG1013">
            <v>0</v>
          </cell>
          <cell r="EH1013">
            <v>0</v>
          </cell>
          <cell r="EI1013">
            <v>0</v>
          </cell>
          <cell r="EJ1013">
            <v>0</v>
          </cell>
          <cell r="EK1013" t="e">
            <v>#REF!</v>
          </cell>
          <cell r="EL1013" t="e">
            <v>#REF!</v>
          </cell>
          <cell r="EM1013" t="e">
            <v>#REF!</v>
          </cell>
          <cell r="EO1013">
            <v>0</v>
          </cell>
          <cell r="EP1013">
            <v>0</v>
          </cell>
          <cell r="EQ1013">
            <v>0</v>
          </cell>
          <cell r="FA1013">
            <v>0</v>
          </cell>
          <cell r="FB1013">
            <v>0</v>
          </cell>
          <cell r="FD1013">
            <v>0</v>
          </cell>
          <cell r="FE1013">
            <v>0</v>
          </cell>
          <cell r="FF1013">
            <v>0</v>
          </cell>
          <cell r="FG1013">
            <v>0</v>
          </cell>
          <cell r="FH1013">
            <v>0</v>
          </cell>
          <cell r="FI1013">
            <v>0</v>
          </cell>
          <cell r="FJ1013">
            <v>0</v>
          </cell>
          <cell r="FK1013">
            <v>0</v>
          </cell>
          <cell r="FL1013">
            <v>0</v>
          </cell>
          <cell r="FO1013">
            <v>0</v>
          </cell>
          <cell r="FQ1013">
            <v>0</v>
          </cell>
          <cell r="FR1013">
            <v>0</v>
          </cell>
          <cell r="FS1013">
            <v>0</v>
          </cell>
          <cell r="FT1013">
            <v>0</v>
          </cell>
          <cell r="FU1013">
            <v>1</v>
          </cell>
          <cell r="FV1013">
            <v>0</v>
          </cell>
          <cell r="FW1013">
            <v>0</v>
          </cell>
          <cell r="FX1013" t="e">
            <v>#REF!</v>
          </cell>
          <cell r="FZ1013">
            <v>0</v>
          </cell>
          <cell r="GB1013">
            <v>0</v>
          </cell>
          <cell r="GC1013">
            <v>0</v>
          </cell>
          <cell r="GD1013">
            <v>0</v>
          </cell>
          <cell r="GE1013">
            <v>0</v>
          </cell>
          <cell r="GF1013">
            <v>0</v>
          </cell>
          <cell r="GG1013" t="e">
            <v>#REF!</v>
          </cell>
          <cell r="GH1013" t="e">
            <v>#REF!</v>
          </cell>
          <cell r="GI1013">
            <v>0</v>
          </cell>
          <cell r="GJ1013">
            <v>0</v>
          </cell>
          <cell r="GK1013">
            <v>0</v>
          </cell>
          <cell r="GL1013">
            <v>0</v>
          </cell>
          <cell r="GM1013" t="e">
            <v>#REF!</v>
          </cell>
          <cell r="GN1013">
            <v>0</v>
          </cell>
          <cell r="GO1013">
            <v>0</v>
          </cell>
          <cell r="GP1013">
            <v>0</v>
          </cell>
        </row>
        <row r="1014">
          <cell r="Y1014" t="str">
            <v>耐震</v>
          </cell>
          <cell r="Z1014" t="str">
            <v>一般</v>
          </cell>
          <cell r="AA1014" t="str">
            <v>一般</v>
          </cell>
          <cell r="AK1014" t="e">
            <v>#REF!</v>
          </cell>
          <cell r="BT1014">
            <v>0</v>
          </cell>
          <cell r="DZ1014">
            <v>0</v>
          </cell>
          <cell r="EA1014">
            <v>0</v>
          </cell>
          <cell r="EB1014">
            <v>0</v>
          </cell>
          <cell r="EC1014">
            <v>0</v>
          </cell>
          <cell r="ED1014">
            <v>0</v>
          </cell>
          <cell r="EF1014">
            <v>0</v>
          </cell>
          <cell r="EG1014">
            <v>0</v>
          </cell>
          <cell r="EH1014">
            <v>0</v>
          </cell>
          <cell r="EI1014">
            <v>0</v>
          </cell>
          <cell r="EJ1014">
            <v>0</v>
          </cell>
          <cell r="EK1014" t="e">
            <v>#REF!</v>
          </cell>
          <cell r="EL1014" t="e">
            <v>#REF!</v>
          </cell>
          <cell r="EM1014" t="e">
            <v>#REF!</v>
          </cell>
          <cell r="EO1014">
            <v>0</v>
          </cell>
          <cell r="EP1014">
            <v>0</v>
          </cell>
          <cell r="EQ1014">
            <v>0</v>
          </cell>
          <cell r="FA1014">
            <v>0</v>
          </cell>
          <cell r="FB1014">
            <v>0</v>
          </cell>
          <cell r="FD1014">
            <v>0</v>
          </cell>
          <cell r="FE1014">
            <v>0</v>
          </cell>
          <cell r="FF1014">
            <v>0</v>
          </cell>
          <cell r="FG1014">
            <v>0</v>
          </cell>
          <cell r="FH1014">
            <v>0</v>
          </cell>
          <cell r="FI1014">
            <v>0</v>
          </cell>
          <cell r="FJ1014">
            <v>0</v>
          </cell>
          <cell r="FK1014">
            <v>0</v>
          </cell>
          <cell r="FL1014">
            <v>0</v>
          </cell>
          <cell r="FO1014">
            <v>0</v>
          </cell>
          <cell r="FQ1014">
            <v>0</v>
          </cell>
          <cell r="FR1014">
            <v>0</v>
          </cell>
          <cell r="FS1014">
            <v>0</v>
          </cell>
          <cell r="FT1014">
            <v>0</v>
          </cell>
          <cell r="FU1014">
            <v>1</v>
          </cell>
          <cell r="FV1014">
            <v>0</v>
          </cell>
          <cell r="FW1014">
            <v>0</v>
          </cell>
          <cell r="FX1014" t="e">
            <v>#REF!</v>
          </cell>
          <cell r="FZ1014">
            <v>0</v>
          </cell>
          <cell r="GB1014">
            <v>0</v>
          </cell>
          <cell r="GC1014">
            <v>0</v>
          </cell>
          <cell r="GD1014">
            <v>0</v>
          </cell>
          <cell r="GE1014">
            <v>0</v>
          </cell>
          <cell r="GF1014">
            <v>0</v>
          </cell>
          <cell r="GG1014" t="e">
            <v>#REF!</v>
          </cell>
          <cell r="GH1014" t="e">
            <v>#REF!</v>
          </cell>
          <cell r="GI1014">
            <v>0</v>
          </cell>
          <cell r="GJ1014">
            <v>0</v>
          </cell>
          <cell r="GK1014">
            <v>0</v>
          </cell>
          <cell r="GL1014">
            <v>0</v>
          </cell>
          <cell r="GM1014" t="e">
            <v>#REF!</v>
          </cell>
          <cell r="GN1014">
            <v>0</v>
          </cell>
          <cell r="GO1014">
            <v>0</v>
          </cell>
          <cell r="GP1014">
            <v>0</v>
          </cell>
        </row>
        <row r="1015">
          <cell r="Y1015" t="str">
            <v>耐震</v>
          </cell>
          <cell r="Z1015" t="str">
            <v>一般</v>
          </cell>
          <cell r="AA1015" t="str">
            <v>一般</v>
          </cell>
          <cell r="AK1015" t="e">
            <v>#REF!</v>
          </cell>
          <cell r="BT1015">
            <v>0</v>
          </cell>
          <cell r="DZ1015">
            <v>0</v>
          </cell>
          <cell r="EA1015">
            <v>0</v>
          </cell>
          <cell r="EB1015">
            <v>0</v>
          </cell>
          <cell r="EC1015">
            <v>0</v>
          </cell>
          <cell r="ED1015">
            <v>0</v>
          </cell>
          <cell r="EF1015">
            <v>0</v>
          </cell>
          <cell r="EG1015">
            <v>0</v>
          </cell>
          <cell r="EH1015">
            <v>0</v>
          </cell>
          <cell r="EI1015">
            <v>0</v>
          </cell>
          <cell r="EJ1015">
            <v>0</v>
          </cell>
          <cell r="EK1015" t="e">
            <v>#REF!</v>
          </cell>
          <cell r="EL1015" t="e">
            <v>#REF!</v>
          </cell>
          <cell r="EM1015" t="e">
            <v>#REF!</v>
          </cell>
          <cell r="EO1015">
            <v>0</v>
          </cell>
          <cell r="EP1015">
            <v>0</v>
          </cell>
          <cell r="EQ1015">
            <v>0</v>
          </cell>
          <cell r="FA1015">
            <v>0</v>
          </cell>
          <cell r="FB1015">
            <v>0</v>
          </cell>
          <cell r="FD1015">
            <v>0</v>
          </cell>
          <cell r="FE1015">
            <v>0</v>
          </cell>
          <cell r="FF1015">
            <v>0</v>
          </cell>
          <cell r="FG1015">
            <v>0</v>
          </cell>
          <cell r="FH1015">
            <v>0</v>
          </cell>
          <cell r="FI1015">
            <v>0</v>
          </cell>
          <cell r="FJ1015">
            <v>0</v>
          </cell>
          <cell r="FK1015">
            <v>0</v>
          </cell>
          <cell r="FL1015">
            <v>0</v>
          </cell>
          <cell r="FO1015">
            <v>0</v>
          </cell>
          <cell r="FQ1015">
            <v>0</v>
          </cell>
          <cell r="FR1015">
            <v>0</v>
          </cell>
          <cell r="FS1015">
            <v>0</v>
          </cell>
          <cell r="FT1015">
            <v>0</v>
          </cell>
          <cell r="FU1015">
            <v>1</v>
          </cell>
          <cell r="FV1015">
            <v>0</v>
          </cell>
          <cell r="FW1015">
            <v>0</v>
          </cell>
          <cell r="FX1015" t="e">
            <v>#REF!</v>
          </cell>
          <cell r="FZ1015">
            <v>0</v>
          </cell>
          <cell r="GB1015">
            <v>0</v>
          </cell>
          <cell r="GC1015">
            <v>0</v>
          </cell>
          <cell r="GD1015">
            <v>0</v>
          </cell>
          <cell r="GE1015">
            <v>0</v>
          </cell>
          <cell r="GF1015">
            <v>0</v>
          </cell>
          <cell r="GG1015" t="e">
            <v>#REF!</v>
          </cell>
          <cell r="GH1015" t="e">
            <v>#REF!</v>
          </cell>
          <cell r="GI1015">
            <v>0</v>
          </cell>
          <cell r="GJ1015">
            <v>0</v>
          </cell>
          <cell r="GK1015">
            <v>0</v>
          </cell>
          <cell r="GL1015">
            <v>0</v>
          </cell>
          <cell r="GM1015" t="e">
            <v>#REF!</v>
          </cell>
          <cell r="GN1015">
            <v>0</v>
          </cell>
          <cell r="GO1015">
            <v>0</v>
          </cell>
          <cell r="GP1015">
            <v>0</v>
          </cell>
        </row>
        <row r="1016">
          <cell r="Y1016" t="str">
            <v>耐震</v>
          </cell>
          <cell r="Z1016" t="str">
            <v>一般</v>
          </cell>
          <cell r="AA1016" t="str">
            <v>一般</v>
          </cell>
          <cell r="AK1016" t="e">
            <v>#REF!</v>
          </cell>
          <cell r="BT1016">
            <v>0</v>
          </cell>
          <cell r="DZ1016">
            <v>0</v>
          </cell>
          <cell r="EA1016">
            <v>0</v>
          </cell>
          <cell r="EB1016">
            <v>0</v>
          </cell>
          <cell r="EC1016">
            <v>0</v>
          </cell>
          <cell r="ED1016">
            <v>0</v>
          </cell>
          <cell r="EF1016">
            <v>0</v>
          </cell>
          <cell r="EG1016">
            <v>0</v>
          </cell>
          <cell r="EH1016">
            <v>0</v>
          </cell>
          <cell r="EI1016">
            <v>0</v>
          </cell>
          <cell r="EJ1016">
            <v>0</v>
          </cell>
          <cell r="EK1016" t="e">
            <v>#REF!</v>
          </cell>
          <cell r="EL1016" t="e">
            <v>#REF!</v>
          </cell>
          <cell r="EM1016" t="e">
            <v>#REF!</v>
          </cell>
          <cell r="EO1016">
            <v>0</v>
          </cell>
          <cell r="EP1016">
            <v>0</v>
          </cell>
          <cell r="EQ1016">
            <v>0</v>
          </cell>
          <cell r="FA1016">
            <v>0</v>
          </cell>
          <cell r="FB1016">
            <v>0</v>
          </cell>
          <cell r="FD1016">
            <v>0</v>
          </cell>
          <cell r="FE1016">
            <v>0</v>
          </cell>
          <cell r="FF1016">
            <v>0</v>
          </cell>
          <cell r="FG1016">
            <v>0</v>
          </cell>
          <cell r="FH1016">
            <v>0</v>
          </cell>
          <cell r="FI1016">
            <v>0</v>
          </cell>
          <cell r="FJ1016">
            <v>0</v>
          </cell>
          <cell r="FK1016">
            <v>0</v>
          </cell>
          <cell r="FL1016">
            <v>0</v>
          </cell>
          <cell r="FO1016">
            <v>0</v>
          </cell>
          <cell r="FQ1016">
            <v>0</v>
          </cell>
          <cell r="FR1016">
            <v>0</v>
          </cell>
          <cell r="FS1016">
            <v>0</v>
          </cell>
          <cell r="FT1016">
            <v>0</v>
          </cell>
          <cell r="FU1016">
            <v>1</v>
          </cell>
          <cell r="FV1016">
            <v>0</v>
          </cell>
          <cell r="FW1016">
            <v>0</v>
          </cell>
          <cell r="FX1016" t="e">
            <v>#REF!</v>
          </cell>
          <cell r="FZ1016">
            <v>0</v>
          </cell>
          <cell r="GB1016">
            <v>0</v>
          </cell>
          <cell r="GC1016">
            <v>0</v>
          </cell>
          <cell r="GD1016">
            <v>0</v>
          </cell>
          <cell r="GE1016">
            <v>0</v>
          </cell>
          <cell r="GF1016">
            <v>0</v>
          </cell>
          <cell r="GG1016" t="e">
            <v>#REF!</v>
          </cell>
          <cell r="GH1016" t="e">
            <v>#REF!</v>
          </cell>
          <cell r="GI1016">
            <v>0</v>
          </cell>
          <cell r="GJ1016">
            <v>0</v>
          </cell>
          <cell r="GK1016">
            <v>0</v>
          </cell>
          <cell r="GL1016">
            <v>0</v>
          </cell>
          <cell r="GM1016" t="e">
            <v>#REF!</v>
          </cell>
          <cell r="GN1016">
            <v>0</v>
          </cell>
          <cell r="GO1016">
            <v>0</v>
          </cell>
          <cell r="GP1016">
            <v>0</v>
          </cell>
        </row>
        <row r="1017">
          <cell r="Y1017" t="str">
            <v>耐震</v>
          </cell>
          <cell r="Z1017" t="str">
            <v>一般</v>
          </cell>
          <cell r="AA1017" t="str">
            <v>一般</v>
          </cell>
          <cell r="AK1017" t="e">
            <v>#REF!</v>
          </cell>
          <cell r="BT1017">
            <v>0</v>
          </cell>
          <cell r="DZ1017">
            <v>0</v>
          </cell>
          <cell r="EA1017">
            <v>0</v>
          </cell>
          <cell r="EB1017">
            <v>0</v>
          </cell>
          <cell r="EC1017">
            <v>0</v>
          </cell>
          <cell r="ED1017">
            <v>0</v>
          </cell>
          <cell r="EF1017">
            <v>0</v>
          </cell>
          <cell r="EG1017">
            <v>0</v>
          </cell>
          <cell r="EH1017">
            <v>0</v>
          </cell>
          <cell r="EI1017">
            <v>0</v>
          </cell>
          <cell r="EJ1017">
            <v>0</v>
          </cell>
          <cell r="EK1017" t="e">
            <v>#REF!</v>
          </cell>
          <cell r="EL1017" t="e">
            <v>#REF!</v>
          </cell>
          <cell r="EM1017" t="e">
            <v>#REF!</v>
          </cell>
          <cell r="EO1017">
            <v>0</v>
          </cell>
          <cell r="EP1017">
            <v>0</v>
          </cell>
          <cell r="EQ1017">
            <v>0</v>
          </cell>
          <cell r="FA1017">
            <v>0</v>
          </cell>
          <cell r="FB1017">
            <v>0</v>
          </cell>
          <cell r="FD1017">
            <v>0</v>
          </cell>
          <cell r="FE1017">
            <v>0</v>
          </cell>
          <cell r="FF1017">
            <v>0</v>
          </cell>
          <cell r="FG1017">
            <v>0</v>
          </cell>
          <cell r="FH1017">
            <v>0</v>
          </cell>
          <cell r="FI1017">
            <v>0</v>
          </cell>
          <cell r="FJ1017">
            <v>0</v>
          </cell>
          <cell r="FK1017">
            <v>0</v>
          </cell>
          <cell r="FL1017">
            <v>0</v>
          </cell>
          <cell r="FO1017">
            <v>0</v>
          </cell>
          <cell r="FQ1017">
            <v>0</v>
          </cell>
          <cell r="FR1017">
            <v>0</v>
          </cell>
          <cell r="FS1017">
            <v>0</v>
          </cell>
          <cell r="FT1017">
            <v>0</v>
          </cell>
          <cell r="FU1017">
            <v>1</v>
          </cell>
          <cell r="FV1017">
            <v>0</v>
          </cell>
          <cell r="FW1017">
            <v>0</v>
          </cell>
          <cell r="FX1017" t="e">
            <v>#REF!</v>
          </cell>
          <cell r="FZ1017">
            <v>0</v>
          </cell>
          <cell r="GB1017">
            <v>0</v>
          </cell>
          <cell r="GC1017">
            <v>0</v>
          </cell>
          <cell r="GD1017">
            <v>0</v>
          </cell>
          <cell r="GE1017">
            <v>0</v>
          </cell>
          <cell r="GF1017">
            <v>0</v>
          </cell>
          <cell r="GG1017" t="e">
            <v>#REF!</v>
          </cell>
          <cell r="GH1017" t="e">
            <v>#REF!</v>
          </cell>
          <cell r="GI1017">
            <v>0</v>
          </cell>
          <cell r="GJ1017">
            <v>0</v>
          </cell>
          <cell r="GK1017">
            <v>0</v>
          </cell>
          <cell r="GL1017">
            <v>0</v>
          </cell>
          <cell r="GM1017" t="e">
            <v>#REF!</v>
          </cell>
          <cell r="GN1017">
            <v>0</v>
          </cell>
          <cell r="GO1017">
            <v>0</v>
          </cell>
          <cell r="GP1017">
            <v>0</v>
          </cell>
        </row>
        <row r="1018">
          <cell r="Y1018" t="str">
            <v>耐震</v>
          </cell>
          <cell r="Z1018" t="str">
            <v>一般</v>
          </cell>
          <cell r="AA1018" t="str">
            <v>一般</v>
          </cell>
          <cell r="AK1018" t="e">
            <v>#REF!</v>
          </cell>
          <cell r="BT1018">
            <v>0</v>
          </cell>
          <cell r="DZ1018">
            <v>0</v>
          </cell>
          <cell r="EA1018">
            <v>0</v>
          </cell>
          <cell r="EB1018">
            <v>0</v>
          </cell>
          <cell r="EC1018">
            <v>0</v>
          </cell>
          <cell r="ED1018">
            <v>0</v>
          </cell>
          <cell r="EF1018">
            <v>0</v>
          </cell>
          <cell r="EG1018">
            <v>0</v>
          </cell>
          <cell r="EH1018">
            <v>0</v>
          </cell>
          <cell r="EI1018">
            <v>0</v>
          </cell>
          <cell r="EJ1018">
            <v>0</v>
          </cell>
          <cell r="EK1018" t="e">
            <v>#REF!</v>
          </cell>
          <cell r="EL1018" t="e">
            <v>#REF!</v>
          </cell>
          <cell r="EM1018" t="e">
            <v>#REF!</v>
          </cell>
          <cell r="EO1018">
            <v>0</v>
          </cell>
          <cell r="EP1018">
            <v>0</v>
          </cell>
          <cell r="EQ1018">
            <v>0</v>
          </cell>
          <cell r="FA1018">
            <v>0</v>
          </cell>
          <cell r="FB1018">
            <v>0</v>
          </cell>
          <cell r="FD1018">
            <v>0</v>
          </cell>
          <cell r="FE1018">
            <v>0</v>
          </cell>
          <cell r="FF1018">
            <v>0</v>
          </cell>
          <cell r="FG1018">
            <v>0</v>
          </cell>
          <cell r="FH1018">
            <v>0</v>
          </cell>
          <cell r="FI1018">
            <v>0</v>
          </cell>
          <cell r="FJ1018">
            <v>0</v>
          </cell>
          <cell r="FK1018">
            <v>0</v>
          </cell>
          <cell r="FL1018">
            <v>0</v>
          </cell>
          <cell r="FO1018">
            <v>0</v>
          </cell>
          <cell r="FQ1018">
            <v>0</v>
          </cell>
          <cell r="FR1018">
            <v>0</v>
          </cell>
          <cell r="FS1018">
            <v>0</v>
          </cell>
          <cell r="FT1018">
            <v>0</v>
          </cell>
          <cell r="FU1018">
            <v>1</v>
          </cell>
          <cell r="FV1018">
            <v>0</v>
          </cell>
          <cell r="FW1018">
            <v>0</v>
          </cell>
          <cell r="FX1018" t="e">
            <v>#REF!</v>
          </cell>
          <cell r="FZ1018">
            <v>0</v>
          </cell>
          <cell r="GB1018">
            <v>0</v>
          </cell>
          <cell r="GC1018">
            <v>0</v>
          </cell>
          <cell r="GD1018">
            <v>0</v>
          </cell>
          <cell r="GE1018">
            <v>0</v>
          </cell>
          <cell r="GF1018">
            <v>0</v>
          </cell>
          <cell r="GG1018" t="e">
            <v>#REF!</v>
          </cell>
          <cell r="GH1018" t="e">
            <v>#REF!</v>
          </cell>
          <cell r="GI1018">
            <v>0</v>
          </cell>
          <cell r="GJ1018">
            <v>0</v>
          </cell>
          <cell r="GK1018">
            <v>0</v>
          </cell>
          <cell r="GL1018">
            <v>0</v>
          </cell>
          <cell r="GM1018" t="e">
            <v>#REF!</v>
          </cell>
          <cell r="GN1018">
            <v>0</v>
          </cell>
          <cell r="GO1018">
            <v>0</v>
          </cell>
          <cell r="GP1018">
            <v>0</v>
          </cell>
        </row>
        <row r="1019">
          <cell r="Y1019" t="str">
            <v>耐震</v>
          </cell>
          <cell r="Z1019" t="str">
            <v>一般</v>
          </cell>
          <cell r="AA1019" t="str">
            <v>一般</v>
          </cell>
          <cell r="AK1019" t="e">
            <v>#REF!</v>
          </cell>
          <cell r="BT1019">
            <v>0</v>
          </cell>
          <cell r="DZ1019">
            <v>0</v>
          </cell>
          <cell r="EA1019">
            <v>0</v>
          </cell>
          <cell r="EB1019">
            <v>0</v>
          </cell>
          <cell r="EC1019">
            <v>0</v>
          </cell>
          <cell r="ED1019">
            <v>0</v>
          </cell>
          <cell r="EF1019">
            <v>0</v>
          </cell>
          <cell r="EG1019">
            <v>0</v>
          </cell>
          <cell r="EH1019">
            <v>0</v>
          </cell>
          <cell r="EI1019">
            <v>0</v>
          </cell>
          <cell r="EJ1019">
            <v>0</v>
          </cell>
          <cell r="EK1019" t="e">
            <v>#REF!</v>
          </cell>
          <cell r="EL1019" t="e">
            <v>#REF!</v>
          </cell>
          <cell r="EM1019" t="e">
            <v>#REF!</v>
          </cell>
          <cell r="EO1019">
            <v>0</v>
          </cell>
          <cell r="EP1019">
            <v>0</v>
          </cell>
          <cell r="EQ1019">
            <v>0</v>
          </cell>
          <cell r="FA1019">
            <v>0</v>
          </cell>
          <cell r="FB1019">
            <v>0</v>
          </cell>
          <cell r="FD1019">
            <v>0</v>
          </cell>
          <cell r="FE1019">
            <v>0</v>
          </cell>
          <cell r="FF1019">
            <v>0</v>
          </cell>
          <cell r="FG1019">
            <v>0</v>
          </cell>
          <cell r="FH1019">
            <v>0</v>
          </cell>
          <cell r="FI1019">
            <v>0</v>
          </cell>
          <cell r="FJ1019">
            <v>0</v>
          </cell>
          <cell r="FK1019">
            <v>0</v>
          </cell>
          <cell r="FL1019">
            <v>0</v>
          </cell>
          <cell r="FO1019">
            <v>0</v>
          </cell>
          <cell r="FQ1019">
            <v>0</v>
          </cell>
          <cell r="FR1019">
            <v>0</v>
          </cell>
          <cell r="FS1019">
            <v>0</v>
          </cell>
          <cell r="FT1019">
            <v>0</v>
          </cell>
          <cell r="FU1019">
            <v>1</v>
          </cell>
          <cell r="FV1019">
            <v>0</v>
          </cell>
          <cell r="FW1019">
            <v>0</v>
          </cell>
          <cell r="FX1019" t="e">
            <v>#REF!</v>
          </cell>
          <cell r="FZ1019">
            <v>0</v>
          </cell>
          <cell r="GB1019">
            <v>0</v>
          </cell>
          <cell r="GC1019">
            <v>0</v>
          </cell>
          <cell r="GD1019">
            <v>0</v>
          </cell>
          <cell r="GE1019">
            <v>0</v>
          </cell>
          <cell r="GF1019">
            <v>0</v>
          </cell>
          <cell r="GG1019" t="e">
            <v>#REF!</v>
          </cell>
          <cell r="GH1019" t="e">
            <v>#REF!</v>
          </cell>
          <cell r="GI1019">
            <v>0</v>
          </cell>
          <cell r="GJ1019">
            <v>0</v>
          </cell>
          <cell r="GK1019">
            <v>0</v>
          </cell>
          <cell r="GL1019">
            <v>0</v>
          </cell>
          <cell r="GM1019" t="e">
            <v>#REF!</v>
          </cell>
          <cell r="GN1019">
            <v>0</v>
          </cell>
          <cell r="GO1019">
            <v>0</v>
          </cell>
          <cell r="GP1019">
            <v>0</v>
          </cell>
        </row>
        <row r="1020">
          <cell r="Y1020" t="str">
            <v>耐震</v>
          </cell>
          <cell r="Z1020" t="str">
            <v>一般</v>
          </cell>
          <cell r="AA1020" t="str">
            <v>一般</v>
          </cell>
          <cell r="AK1020" t="e">
            <v>#REF!</v>
          </cell>
          <cell r="BT1020">
            <v>0</v>
          </cell>
          <cell r="DZ1020">
            <v>0</v>
          </cell>
          <cell r="EA1020">
            <v>0</v>
          </cell>
          <cell r="EB1020">
            <v>0</v>
          </cell>
          <cell r="EC1020">
            <v>0</v>
          </cell>
          <cell r="ED1020">
            <v>0</v>
          </cell>
          <cell r="EF1020">
            <v>0</v>
          </cell>
          <cell r="EG1020">
            <v>0</v>
          </cell>
          <cell r="EH1020">
            <v>0</v>
          </cell>
          <cell r="EI1020">
            <v>0</v>
          </cell>
          <cell r="EJ1020">
            <v>0</v>
          </cell>
          <cell r="EK1020" t="e">
            <v>#REF!</v>
          </cell>
          <cell r="EL1020" t="e">
            <v>#REF!</v>
          </cell>
          <cell r="EM1020" t="e">
            <v>#REF!</v>
          </cell>
          <cell r="EO1020">
            <v>0</v>
          </cell>
          <cell r="EP1020">
            <v>0</v>
          </cell>
          <cell r="EQ1020">
            <v>0</v>
          </cell>
          <cell r="FA1020">
            <v>0</v>
          </cell>
          <cell r="FB1020">
            <v>0</v>
          </cell>
          <cell r="FD1020">
            <v>0</v>
          </cell>
          <cell r="FE1020">
            <v>0</v>
          </cell>
          <cell r="FF1020">
            <v>0</v>
          </cell>
          <cell r="FG1020">
            <v>0</v>
          </cell>
          <cell r="FH1020">
            <v>0</v>
          </cell>
          <cell r="FI1020">
            <v>0</v>
          </cell>
          <cell r="FJ1020">
            <v>0</v>
          </cell>
          <cell r="FK1020">
            <v>0</v>
          </cell>
          <cell r="FL1020">
            <v>0</v>
          </cell>
          <cell r="FO1020">
            <v>0</v>
          </cell>
          <cell r="FQ1020">
            <v>0</v>
          </cell>
          <cell r="FR1020">
            <v>0</v>
          </cell>
          <cell r="FS1020">
            <v>0</v>
          </cell>
          <cell r="FT1020">
            <v>0</v>
          </cell>
          <cell r="FU1020">
            <v>1</v>
          </cell>
          <cell r="FV1020">
            <v>0</v>
          </cell>
          <cell r="FW1020">
            <v>0</v>
          </cell>
          <cell r="FX1020" t="e">
            <v>#REF!</v>
          </cell>
          <cell r="FZ1020">
            <v>0</v>
          </cell>
          <cell r="GB1020">
            <v>0</v>
          </cell>
          <cell r="GC1020">
            <v>0</v>
          </cell>
          <cell r="GD1020">
            <v>0</v>
          </cell>
          <cell r="GE1020">
            <v>0</v>
          </cell>
          <cell r="GF1020">
            <v>0</v>
          </cell>
          <cell r="GG1020" t="e">
            <v>#REF!</v>
          </cell>
          <cell r="GH1020" t="e">
            <v>#REF!</v>
          </cell>
          <cell r="GI1020">
            <v>0</v>
          </cell>
          <cell r="GJ1020">
            <v>0</v>
          </cell>
          <cell r="GK1020">
            <v>0</v>
          </cell>
          <cell r="GL1020">
            <v>0</v>
          </cell>
          <cell r="GM1020" t="e">
            <v>#REF!</v>
          </cell>
          <cell r="GN1020">
            <v>0</v>
          </cell>
          <cell r="GO1020">
            <v>0</v>
          </cell>
          <cell r="GP1020">
            <v>0</v>
          </cell>
        </row>
        <row r="1021">
          <cell r="Y1021" t="str">
            <v>耐震</v>
          </cell>
          <cell r="Z1021" t="str">
            <v>一般</v>
          </cell>
          <cell r="AA1021" t="str">
            <v>一般</v>
          </cell>
          <cell r="AK1021" t="e">
            <v>#REF!</v>
          </cell>
          <cell r="BT1021">
            <v>0</v>
          </cell>
          <cell r="DZ1021">
            <v>0</v>
          </cell>
          <cell r="EA1021">
            <v>0</v>
          </cell>
          <cell r="EB1021">
            <v>0</v>
          </cell>
          <cell r="EC1021">
            <v>0</v>
          </cell>
          <cell r="ED1021">
            <v>0</v>
          </cell>
          <cell r="EF1021">
            <v>0</v>
          </cell>
          <cell r="EG1021">
            <v>0</v>
          </cell>
          <cell r="EH1021">
            <v>0</v>
          </cell>
          <cell r="EI1021">
            <v>0</v>
          </cell>
          <cell r="EJ1021">
            <v>0</v>
          </cell>
          <cell r="EK1021" t="e">
            <v>#REF!</v>
          </cell>
          <cell r="EL1021" t="e">
            <v>#REF!</v>
          </cell>
          <cell r="EM1021" t="e">
            <v>#REF!</v>
          </cell>
          <cell r="EO1021">
            <v>0</v>
          </cell>
          <cell r="EP1021">
            <v>0</v>
          </cell>
          <cell r="EQ1021">
            <v>0</v>
          </cell>
          <cell r="FA1021">
            <v>0</v>
          </cell>
          <cell r="FB1021">
            <v>0</v>
          </cell>
          <cell r="FD1021">
            <v>0</v>
          </cell>
          <cell r="FE1021">
            <v>0</v>
          </cell>
          <cell r="FF1021">
            <v>0</v>
          </cell>
          <cell r="FG1021">
            <v>0</v>
          </cell>
          <cell r="FH1021">
            <v>0</v>
          </cell>
          <cell r="FI1021">
            <v>0</v>
          </cell>
          <cell r="FJ1021">
            <v>0</v>
          </cell>
          <cell r="FK1021">
            <v>0</v>
          </cell>
          <cell r="FL1021">
            <v>0</v>
          </cell>
          <cell r="FO1021">
            <v>0</v>
          </cell>
          <cell r="FQ1021">
            <v>0</v>
          </cell>
          <cell r="FR1021">
            <v>0</v>
          </cell>
          <cell r="FS1021">
            <v>0</v>
          </cell>
          <cell r="FT1021">
            <v>0</v>
          </cell>
          <cell r="FU1021">
            <v>1</v>
          </cell>
          <cell r="FV1021">
            <v>0</v>
          </cell>
          <cell r="FW1021">
            <v>0</v>
          </cell>
          <cell r="FX1021" t="e">
            <v>#REF!</v>
          </cell>
          <cell r="FZ1021">
            <v>0</v>
          </cell>
          <cell r="GB1021">
            <v>0</v>
          </cell>
          <cell r="GC1021">
            <v>0</v>
          </cell>
          <cell r="GD1021">
            <v>0</v>
          </cell>
          <cell r="GE1021">
            <v>0</v>
          </cell>
          <cell r="GF1021">
            <v>0</v>
          </cell>
          <cell r="GG1021" t="e">
            <v>#REF!</v>
          </cell>
          <cell r="GH1021" t="e">
            <v>#REF!</v>
          </cell>
          <cell r="GI1021">
            <v>0</v>
          </cell>
          <cell r="GJ1021">
            <v>0</v>
          </cell>
          <cell r="GK1021">
            <v>0</v>
          </cell>
          <cell r="GL1021">
            <v>0</v>
          </cell>
          <cell r="GM1021" t="e">
            <v>#REF!</v>
          </cell>
          <cell r="GN1021">
            <v>0</v>
          </cell>
          <cell r="GO1021">
            <v>0</v>
          </cell>
          <cell r="GP1021">
            <v>0</v>
          </cell>
        </row>
        <row r="1022">
          <cell r="Y1022" t="str">
            <v>耐震</v>
          </cell>
          <cell r="Z1022" t="str">
            <v>一般</v>
          </cell>
          <cell r="AA1022" t="str">
            <v>一般</v>
          </cell>
          <cell r="AK1022" t="e">
            <v>#REF!</v>
          </cell>
          <cell r="BT1022">
            <v>0</v>
          </cell>
          <cell r="DZ1022">
            <v>0</v>
          </cell>
          <cell r="EA1022">
            <v>0</v>
          </cell>
          <cell r="EB1022">
            <v>0</v>
          </cell>
          <cell r="EC1022">
            <v>0</v>
          </cell>
          <cell r="ED1022">
            <v>0</v>
          </cell>
          <cell r="EF1022">
            <v>0</v>
          </cell>
          <cell r="EG1022">
            <v>0</v>
          </cell>
          <cell r="EH1022">
            <v>0</v>
          </cell>
          <cell r="EI1022">
            <v>0</v>
          </cell>
          <cell r="EJ1022">
            <v>0</v>
          </cell>
          <cell r="EK1022" t="e">
            <v>#REF!</v>
          </cell>
          <cell r="EL1022" t="e">
            <v>#REF!</v>
          </cell>
          <cell r="EM1022" t="e">
            <v>#REF!</v>
          </cell>
          <cell r="EO1022">
            <v>0</v>
          </cell>
          <cell r="EP1022">
            <v>0</v>
          </cell>
          <cell r="EQ1022">
            <v>0</v>
          </cell>
          <cell r="FA1022">
            <v>0</v>
          </cell>
          <cell r="FB1022">
            <v>0</v>
          </cell>
          <cell r="FD1022">
            <v>0</v>
          </cell>
          <cell r="FE1022">
            <v>0</v>
          </cell>
          <cell r="FF1022">
            <v>0</v>
          </cell>
          <cell r="FG1022">
            <v>0</v>
          </cell>
          <cell r="FH1022">
            <v>0</v>
          </cell>
          <cell r="FI1022">
            <v>0</v>
          </cell>
          <cell r="FJ1022">
            <v>0</v>
          </cell>
          <cell r="FK1022">
            <v>0</v>
          </cell>
          <cell r="FL1022">
            <v>0</v>
          </cell>
          <cell r="FO1022">
            <v>0</v>
          </cell>
          <cell r="FQ1022">
            <v>0</v>
          </cell>
          <cell r="FR1022">
            <v>0</v>
          </cell>
          <cell r="FS1022">
            <v>0</v>
          </cell>
          <cell r="FT1022">
            <v>0</v>
          </cell>
          <cell r="FU1022">
            <v>1</v>
          </cell>
          <cell r="FV1022">
            <v>0</v>
          </cell>
          <cell r="FW1022">
            <v>0</v>
          </cell>
          <cell r="FX1022" t="e">
            <v>#REF!</v>
          </cell>
          <cell r="FZ1022">
            <v>0</v>
          </cell>
          <cell r="GB1022">
            <v>0</v>
          </cell>
          <cell r="GC1022">
            <v>0</v>
          </cell>
          <cell r="GD1022">
            <v>0</v>
          </cell>
          <cell r="GE1022">
            <v>0</v>
          </cell>
          <cell r="GF1022">
            <v>0</v>
          </cell>
          <cell r="GG1022" t="e">
            <v>#REF!</v>
          </cell>
          <cell r="GH1022" t="e">
            <v>#REF!</v>
          </cell>
          <cell r="GI1022">
            <v>0</v>
          </cell>
          <cell r="GJ1022">
            <v>0</v>
          </cell>
          <cell r="GK1022">
            <v>0</v>
          </cell>
          <cell r="GL1022">
            <v>0</v>
          </cell>
          <cell r="GM1022" t="e">
            <v>#REF!</v>
          </cell>
          <cell r="GN1022">
            <v>0</v>
          </cell>
          <cell r="GO1022">
            <v>0</v>
          </cell>
          <cell r="GP1022">
            <v>0</v>
          </cell>
        </row>
        <row r="1023">
          <cell r="Y1023" t="str">
            <v>耐震</v>
          </cell>
          <cell r="Z1023" t="str">
            <v>一般</v>
          </cell>
          <cell r="AA1023" t="str">
            <v>一般</v>
          </cell>
          <cell r="AK1023" t="e">
            <v>#REF!</v>
          </cell>
          <cell r="BT1023">
            <v>0</v>
          </cell>
          <cell r="DZ1023">
            <v>0</v>
          </cell>
          <cell r="EA1023">
            <v>0</v>
          </cell>
          <cell r="EB1023">
            <v>0</v>
          </cell>
          <cell r="EC1023">
            <v>0</v>
          </cell>
          <cell r="ED1023">
            <v>0</v>
          </cell>
          <cell r="EF1023">
            <v>0</v>
          </cell>
          <cell r="EG1023">
            <v>0</v>
          </cell>
          <cell r="EH1023">
            <v>0</v>
          </cell>
          <cell r="EI1023">
            <v>0</v>
          </cell>
          <cell r="EJ1023">
            <v>0</v>
          </cell>
          <cell r="EK1023" t="e">
            <v>#REF!</v>
          </cell>
          <cell r="EL1023" t="e">
            <v>#REF!</v>
          </cell>
          <cell r="EM1023" t="e">
            <v>#REF!</v>
          </cell>
          <cell r="EO1023">
            <v>0</v>
          </cell>
          <cell r="EP1023">
            <v>0</v>
          </cell>
          <cell r="EQ1023">
            <v>0</v>
          </cell>
          <cell r="FA1023">
            <v>0</v>
          </cell>
          <cell r="FB1023">
            <v>0</v>
          </cell>
          <cell r="FD1023">
            <v>0</v>
          </cell>
          <cell r="FE1023">
            <v>0</v>
          </cell>
          <cell r="FF1023">
            <v>0</v>
          </cell>
          <cell r="FG1023">
            <v>0</v>
          </cell>
          <cell r="FH1023">
            <v>0</v>
          </cell>
          <cell r="FI1023">
            <v>0</v>
          </cell>
          <cell r="FJ1023">
            <v>0</v>
          </cell>
          <cell r="FK1023">
            <v>0</v>
          </cell>
          <cell r="FL1023">
            <v>0</v>
          </cell>
          <cell r="FO1023">
            <v>0</v>
          </cell>
          <cell r="FQ1023">
            <v>0</v>
          </cell>
          <cell r="FR1023">
            <v>0</v>
          </cell>
          <cell r="FS1023">
            <v>0</v>
          </cell>
          <cell r="FT1023">
            <v>0</v>
          </cell>
          <cell r="FU1023">
            <v>1</v>
          </cell>
          <cell r="FV1023">
            <v>0</v>
          </cell>
          <cell r="FW1023">
            <v>0</v>
          </cell>
          <cell r="FX1023" t="e">
            <v>#REF!</v>
          </cell>
          <cell r="FZ1023">
            <v>0</v>
          </cell>
          <cell r="GB1023">
            <v>0</v>
          </cell>
          <cell r="GC1023">
            <v>0</v>
          </cell>
          <cell r="GD1023">
            <v>0</v>
          </cell>
          <cell r="GE1023">
            <v>0</v>
          </cell>
          <cell r="GF1023">
            <v>0</v>
          </cell>
          <cell r="GG1023" t="e">
            <v>#REF!</v>
          </cell>
          <cell r="GH1023" t="e">
            <v>#REF!</v>
          </cell>
          <cell r="GI1023">
            <v>0</v>
          </cell>
          <cell r="GJ1023">
            <v>0</v>
          </cell>
          <cell r="GK1023">
            <v>0</v>
          </cell>
          <cell r="GL1023">
            <v>0</v>
          </cell>
          <cell r="GM1023" t="e">
            <v>#REF!</v>
          </cell>
          <cell r="GN1023">
            <v>0</v>
          </cell>
          <cell r="GO1023">
            <v>0</v>
          </cell>
          <cell r="GP1023">
            <v>0</v>
          </cell>
        </row>
        <row r="1024">
          <cell r="Y1024" t="str">
            <v>耐震</v>
          </cell>
          <cell r="Z1024" t="str">
            <v>一般</v>
          </cell>
          <cell r="AA1024" t="str">
            <v>一般</v>
          </cell>
          <cell r="AK1024" t="e">
            <v>#REF!</v>
          </cell>
          <cell r="BT1024">
            <v>0</v>
          </cell>
          <cell r="DZ1024">
            <v>0</v>
          </cell>
          <cell r="EA1024">
            <v>0</v>
          </cell>
          <cell r="EB1024">
            <v>0</v>
          </cell>
          <cell r="EC1024">
            <v>0</v>
          </cell>
          <cell r="ED1024">
            <v>0</v>
          </cell>
          <cell r="EF1024">
            <v>0</v>
          </cell>
          <cell r="EG1024">
            <v>0</v>
          </cell>
          <cell r="EH1024">
            <v>0</v>
          </cell>
          <cell r="EI1024">
            <v>0</v>
          </cell>
          <cell r="EJ1024">
            <v>0</v>
          </cell>
          <cell r="EK1024" t="e">
            <v>#REF!</v>
          </cell>
          <cell r="EL1024" t="e">
            <v>#REF!</v>
          </cell>
          <cell r="EM1024" t="e">
            <v>#REF!</v>
          </cell>
          <cell r="EO1024">
            <v>0</v>
          </cell>
          <cell r="EP1024">
            <v>0</v>
          </cell>
          <cell r="EQ1024">
            <v>0</v>
          </cell>
          <cell r="FA1024">
            <v>0</v>
          </cell>
          <cell r="FB1024">
            <v>0</v>
          </cell>
          <cell r="FD1024">
            <v>0</v>
          </cell>
          <cell r="FE1024">
            <v>0</v>
          </cell>
          <cell r="FF1024">
            <v>0</v>
          </cell>
          <cell r="FG1024">
            <v>0</v>
          </cell>
          <cell r="FH1024">
            <v>0</v>
          </cell>
          <cell r="FI1024">
            <v>0</v>
          </cell>
          <cell r="FJ1024">
            <v>0</v>
          </cell>
          <cell r="FK1024">
            <v>0</v>
          </cell>
          <cell r="FL1024">
            <v>0</v>
          </cell>
          <cell r="FO1024">
            <v>0</v>
          </cell>
          <cell r="FQ1024">
            <v>0</v>
          </cell>
          <cell r="FR1024">
            <v>0</v>
          </cell>
          <cell r="FS1024">
            <v>0</v>
          </cell>
          <cell r="FT1024">
            <v>0</v>
          </cell>
          <cell r="FU1024">
            <v>1</v>
          </cell>
          <cell r="FV1024">
            <v>0</v>
          </cell>
          <cell r="FW1024">
            <v>0</v>
          </cell>
          <cell r="FX1024" t="e">
            <v>#REF!</v>
          </cell>
          <cell r="FZ1024">
            <v>0</v>
          </cell>
          <cell r="GB1024">
            <v>0</v>
          </cell>
          <cell r="GC1024">
            <v>0</v>
          </cell>
          <cell r="GD1024">
            <v>0</v>
          </cell>
          <cell r="GE1024">
            <v>0</v>
          </cell>
          <cell r="GF1024">
            <v>0</v>
          </cell>
          <cell r="GG1024" t="e">
            <v>#REF!</v>
          </cell>
          <cell r="GH1024" t="e">
            <v>#REF!</v>
          </cell>
          <cell r="GI1024">
            <v>0</v>
          </cell>
          <cell r="GJ1024">
            <v>0</v>
          </cell>
          <cell r="GK1024">
            <v>0</v>
          </cell>
          <cell r="GL1024">
            <v>0</v>
          </cell>
          <cell r="GM1024" t="e">
            <v>#REF!</v>
          </cell>
          <cell r="GN1024">
            <v>0</v>
          </cell>
          <cell r="GO1024">
            <v>0</v>
          </cell>
          <cell r="GP1024">
            <v>0</v>
          </cell>
        </row>
        <row r="1025">
          <cell r="Y1025" t="str">
            <v>耐震</v>
          </cell>
          <cell r="Z1025" t="str">
            <v>一般</v>
          </cell>
          <cell r="AA1025" t="str">
            <v>一般</v>
          </cell>
          <cell r="AK1025" t="e">
            <v>#REF!</v>
          </cell>
          <cell r="BT1025">
            <v>0</v>
          </cell>
          <cell r="DZ1025">
            <v>0</v>
          </cell>
          <cell r="EA1025">
            <v>0</v>
          </cell>
          <cell r="EB1025">
            <v>0</v>
          </cell>
          <cell r="EC1025">
            <v>0</v>
          </cell>
          <cell r="ED1025">
            <v>0</v>
          </cell>
          <cell r="EF1025">
            <v>0</v>
          </cell>
          <cell r="EG1025">
            <v>0</v>
          </cell>
          <cell r="EH1025">
            <v>0</v>
          </cell>
          <cell r="EI1025">
            <v>0</v>
          </cell>
          <cell r="EJ1025">
            <v>0</v>
          </cell>
          <cell r="EK1025" t="e">
            <v>#REF!</v>
          </cell>
          <cell r="EL1025" t="e">
            <v>#REF!</v>
          </cell>
          <cell r="EM1025" t="e">
            <v>#REF!</v>
          </cell>
          <cell r="EO1025">
            <v>0</v>
          </cell>
          <cell r="EP1025">
            <v>0</v>
          </cell>
          <cell r="EQ1025">
            <v>0</v>
          </cell>
          <cell r="FA1025">
            <v>0</v>
          </cell>
          <cell r="FB1025">
            <v>0</v>
          </cell>
          <cell r="FD1025">
            <v>0</v>
          </cell>
          <cell r="FE1025">
            <v>0</v>
          </cell>
          <cell r="FF1025">
            <v>0</v>
          </cell>
          <cell r="FG1025">
            <v>0</v>
          </cell>
          <cell r="FH1025">
            <v>0</v>
          </cell>
          <cell r="FI1025">
            <v>0</v>
          </cell>
          <cell r="FJ1025">
            <v>0</v>
          </cell>
          <cell r="FK1025">
            <v>0</v>
          </cell>
          <cell r="FL1025">
            <v>0</v>
          </cell>
          <cell r="FO1025">
            <v>0</v>
          </cell>
          <cell r="FQ1025">
            <v>0</v>
          </cell>
          <cell r="FR1025">
            <v>0</v>
          </cell>
          <cell r="FS1025">
            <v>0</v>
          </cell>
          <cell r="FT1025">
            <v>0</v>
          </cell>
          <cell r="FU1025">
            <v>1</v>
          </cell>
          <cell r="FV1025">
            <v>0</v>
          </cell>
          <cell r="FW1025">
            <v>0</v>
          </cell>
          <cell r="FX1025" t="e">
            <v>#REF!</v>
          </cell>
          <cell r="FZ1025">
            <v>0</v>
          </cell>
          <cell r="GB1025">
            <v>0</v>
          </cell>
          <cell r="GC1025">
            <v>0</v>
          </cell>
          <cell r="GD1025">
            <v>0</v>
          </cell>
          <cell r="GE1025">
            <v>0</v>
          </cell>
          <cell r="GF1025">
            <v>0</v>
          </cell>
          <cell r="GG1025" t="e">
            <v>#REF!</v>
          </cell>
          <cell r="GH1025" t="e">
            <v>#REF!</v>
          </cell>
          <cell r="GI1025">
            <v>0</v>
          </cell>
          <cell r="GJ1025">
            <v>0</v>
          </cell>
          <cell r="GK1025">
            <v>0</v>
          </cell>
          <cell r="GL1025">
            <v>0</v>
          </cell>
          <cell r="GM1025" t="e">
            <v>#REF!</v>
          </cell>
          <cell r="GN1025">
            <v>0</v>
          </cell>
          <cell r="GO1025">
            <v>0</v>
          </cell>
          <cell r="GP1025">
            <v>0</v>
          </cell>
        </row>
        <row r="1026">
          <cell r="Y1026" t="str">
            <v>耐震</v>
          </cell>
          <cell r="Z1026" t="str">
            <v>一般</v>
          </cell>
          <cell r="AA1026" t="str">
            <v>一般</v>
          </cell>
          <cell r="AK1026" t="e">
            <v>#REF!</v>
          </cell>
          <cell r="BT1026">
            <v>0</v>
          </cell>
          <cell r="DZ1026">
            <v>0</v>
          </cell>
          <cell r="EA1026">
            <v>0</v>
          </cell>
          <cell r="EB1026">
            <v>0</v>
          </cell>
          <cell r="EC1026">
            <v>0</v>
          </cell>
          <cell r="ED1026">
            <v>0</v>
          </cell>
          <cell r="EF1026">
            <v>0</v>
          </cell>
          <cell r="EG1026">
            <v>0</v>
          </cell>
          <cell r="EH1026">
            <v>0</v>
          </cell>
          <cell r="EI1026">
            <v>0</v>
          </cell>
          <cell r="EJ1026">
            <v>0</v>
          </cell>
          <cell r="EK1026" t="e">
            <v>#REF!</v>
          </cell>
          <cell r="EL1026" t="e">
            <v>#REF!</v>
          </cell>
          <cell r="EM1026" t="e">
            <v>#REF!</v>
          </cell>
          <cell r="EO1026">
            <v>0</v>
          </cell>
          <cell r="EP1026">
            <v>0</v>
          </cell>
          <cell r="EQ1026">
            <v>0</v>
          </cell>
          <cell r="FA1026">
            <v>0</v>
          </cell>
          <cell r="FB1026">
            <v>0</v>
          </cell>
          <cell r="FD1026">
            <v>0</v>
          </cell>
          <cell r="FE1026">
            <v>0</v>
          </cell>
          <cell r="FF1026">
            <v>0</v>
          </cell>
          <cell r="FG1026">
            <v>0</v>
          </cell>
          <cell r="FH1026">
            <v>0</v>
          </cell>
          <cell r="FI1026">
            <v>0</v>
          </cell>
          <cell r="FJ1026">
            <v>0</v>
          </cell>
          <cell r="FK1026">
            <v>0</v>
          </cell>
          <cell r="FL1026">
            <v>0</v>
          </cell>
          <cell r="FO1026">
            <v>0</v>
          </cell>
          <cell r="FQ1026">
            <v>0</v>
          </cell>
          <cell r="FR1026">
            <v>0</v>
          </cell>
          <cell r="FS1026">
            <v>0</v>
          </cell>
          <cell r="FT1026">
            <v>0</v>
          </cell>
          <cell r="FU1026">
            <v>1</v>
          </cell>
          <cell r="FV1026">
            <v>0</v>
          </cell>
          <cell r="FW1026">
            <v>0</v>
          </cell>
          <cell r="FX1026" t="e">
            <v>#REF!</v>
          </cell>
          <cell r="FZ1026">
            <v>0</v>
          </cell>
          <cell r="GB1026">
            <v>0</v>
          </cell>
          <cell r="GC1026">
            <v>0</v>
          </cell>
          <cell r="GD1026">
            <v>0</v>
          </cell>
          <cell r="GE1026">
            <v>0</v>
          </cell>
          <cell r="GF1026">
            <v>0</v>
          </cell>
          <cell r="GG1026" t="e">
            <v>#REF!</v>
          </cell>
          <cell r="GH1026" t="e">
            <v>#REF!</v>
          </cell>
          <cell r="GI1026">
            <v>0</v>
          </cell>
          <cell r="GJ1026">
            <v>0</v>
          </cell>
          <cell r="GK1026">
            <v>0</v>
          </cell>
          <cell r="GL1026">
            <v>0</v>
          </cell>
          <cell r="GM1026" t="e">
            <v>#REF!</v>
          </cell>
          <cell r="GN1026">
            <v>0</v>
          </cell>
          <cell r="GO1026">
            <v>0</v>
          </cell>
          <cell r="GP1026">
            <v>0</v>
          </cell>
        </row>
        <row r="1027">
          <cell r="Y1027" t="str">
            <v>耐震</v>
          </cell>
          <cell r="Z1027" t="str">
            <v>一般</v>
          </cell>
          <cell r="AA1027" t="str">
            <v>一般</v>
          </cell>
          <cell r="AK1027" t="e">
            <v>#REF!</v>
          </cell>
          <cell r="BT1027">
            <v>0</v>
          </cell>
          <cell r="DZ1027">
            <v>0</v>
          </cell>
          <cell r="EA1027">
            <v>0</v>
          </cell>
          <cell r="EB1027">
            <v>0</v>
          </cell>
          <cell r="EC1027">
            <v>0</v>
          </cell>
          <cell r="ED1027">
            <v>0</v>
          </cell>
          <cell r="EF1027">
            <v>0</v>
          </cell>
          <cell r="EG1027">
            <v>0</v>
          </cell>
          <cell r="EH1027">
            <v>0</v>
          </cell>
          <cell r="EI1027">
            <v>0</v>
          </cell>
          <cell r="EJ1027">
            <v>0</v>
          </cell>
          <cell r="EK1027" t="e">
            <v>#REF!</v>
          </cell>
          <cell r="EL1027" t="e">
            <v>#REF!</v>
          </cell>
          <cell r="EM1027" t="e">
            <v>#REF!</v>
          </cell>
          <cell r="EO1027">
            <v>0</v>
          </cell>
          <cell r="EP1027">
            <v>0</v>
          </cell>
          <cell r="EQ1027">
            <v>0</v>
          </cell>
          <cell r="FA1027">
            <v>0</v>
          </cell>
          <cell r="FB1027">
            <v>0</v>
          </cell>
          <cell r="FD1027">
            <v>0</v>
          </cell>
          <cell r="FE1027">
            <v>0</v>
          </cell>
          <cell r="FF1027">
            <v>0</v>
          </cell>
          <cell r="FG1027">
            <v>0</v>
          </cell>
          <cell r="FH1027">
            <v>0</v>
          </cell>
          <cell r="FI1027">
            <v>0</v>
          </cell>
          <cell r="FJ1027">
            <v>0</v>
          </cell>
          <cell r="FK1027">
            <v>0</v>
          </cell>
          <cell r="FL1027">
            <v>0</v>
          </cell>
          <cell r="FO1027">
            <v>0</v>
          </cell>
          <cell r="FQ1027">
            <v>0</v>
          </cell>
          <cell r="FR1027">
            <v>0</v>
          </cell>
          <cell r="FS1027">
            <v>0</v>
          </cell>
          <cell r="FT1027">
            <v>0</v>
          </cell>
          <cell r="FU1027">
            <v>1</v>
          </cell>
          <cell r="FV1027">
            <v>0</v>
          </cell>
          <cell r="FW1027">
            <v>0</v>
          </cell>
          <cell r="FX1027" t="e">
            <v>#REF!</v>
          </cell>
          <cell r="FZ1027">
            <v>0</v>
          </cell>
          <cell r="GB1027">
            <v>0</v>
          </cell>
          <cell r="GC1027">
            <v>0</v>
          </cell>
          <cell r="GD1027">
            <v>0</v>
          </cell>
          <cell r="GE1027">
            <v>0</v>
          </cell>
          <cell r="GF1027">
            <v>0</v>
          </cell>
          <cell r="GG1027" t="e">
            <v>#REF!</v>
          </cell>
          <cell r="GH1027" t="e">
            <v>#REF!</v>
          </cell>
          <cell r="GI1027">
            <v>0</v>
          </cell>
          <cell r="GJ1027">
            <v>0</v>
          </cell>
          <cell r="GK1027">
            <v>0</v>
          </cell>
          <cell r="GL1027">
            <v>0</v>
          </cell>
          <cell r="GM1027" t="e">
            <v>#REF!</v>
          </cell>
          <cell r="GN1027">
            <v>0</v>
          </cell>
          <cell r="GO1027">
            <v>0</v>
          </cell>
          <cell r="GP1027">
            <v>0</v>
          </cell>
        </row>
        <row r="1028">
          <cell r="Y1028" t="str">
            <v>沿環従来</v>
          </cell>
          <cell r="AK1028" t="e">
            <v>#REF!</v>
          </cell>
          <cell r="BT1028">
            <v>0</v>
          </cell>
          <cell r="DZ1028">
            <v>0</v>
          </cell>
          <cell r="EA1028">
            <v>0</v>
          </cell>
          <cell r="EB1028">
            <v>0</v>
          </cell>
          <cell r="EC1028">
            <v>0</v>
          </cell>
          <cell r="ED1028">
            <v>0</v>
          </cell>
          <cell r="EF1028">
            <v>0</v>
          </cell>
          <cell r="EG1028">
            <v>0</v>
          </cell>
          <cell r="EH1028">
            <v>0</v>
          </cell>
          <cell r="EI1028">
            <v>0</v>
          </cell>
          <cell r="EJ1028">
            <v>0</v>
          </cell>
          <cell r="EK1028" t="e">
            <v>#REF!</v>
          </cell>
          <cell r="EL1028" t="e">
            <v>#REF!</v>
          </cell>
          <cell r="EM1028" t="e">
            <v>#REF!</v>
          </cell>
          <cell r="EO1028">
            <v>0</v>
          </cell>
          <cell r="EP1028">
            <v>0</v>
          </cell>
          <cell r="EQ1028">
            <v>0</v>
          </cell>
          <cell r="FA1028">
            <v>0</v>
          </cell>
          <cell r="FB1028">
            <v>0</v>
          </cell>
          <cell r="FD1028">
            <v>0</v>
          </cell>
          <cell r="FE1028">
            <v>0</v>
          </cell>
          <cell r="FF1028">
            <v>0</v>
          </cell>
          <cell r="FG1028">
            <v>0</v>
          </cell>
          <cell r="FH1028">
            <v>0</v>
          </cell>
          <cell r="FI1028">
            <v>0</v>
          </cell>
          <cell r="FJ1028">
            <v>0</v>
          </cell>
          <cell r="FK1028">
            <v>0</v>
          </cell>
          <cell r="FL1028">
            <v>0</v>
          </cell>
          <cell r="FO1028">
            <v>0</v>
          </cell>
          <cell r="FQ1028">
            <v>0</v>
          </cell>
          <cell r="FR1028">
            <v>0</v>
          </cell>
          <cell r="FS1028">
            <v>0</v>
          </cell>
          <cell r="FT1028">
            <v>0</v>
          </cell>
          <cell r="FU1028">
            <v>0</v>
          </cell>
          <cell r="FV1028">
            <v>0</v>
          </cell>
          <cell r="FW1028">
            <v>0</v>
          </cell>
          <cell r="FX1028" t="e">
            <v>#REF!</v>
          </cell>
          <cell r="FZ1028">
            <v>0</v>
          </cell>
          <cell r="GB1028">
            <v>0</v>
          </cell>
          <cell r="GC1028">
            <v>0</v>
          </cell>
          <cell r="GD1028">
            <v>0</v>
          </cell>
          <cell r="GE1028">
            <v>0</v>
          </cell>
          <cell r="GF1028">
            <v>0</v>
          </cell>
          <cell r="GG1028" t="e">
            <v>#REF!</v>
          </cell>
          <cell r="GH1028" t="e">
            <v>#REF!</v>
          </cell>
          <cell r="GI1028">
            <v>0</v>
          </cell>
          <cell r="GJ1028">
            <v>0</v>
          </cell>
          <cell r="GK1028">
            <v>0</v>
          </cell>
          <cell r="GL1028">
            <v>0</v>
          </cell>
          <cell r="GM1028" t="e">
            <v>#REF!</v>
          </cell>
          <cell r="GN1028">
            <v>0</v>
          </cell>
          <cell r="GO1028">
            <v>0</v>
          </cell>
          <cell r="GP1028">
            <v>0</v>
          </cell>
        </row>
        <row r="1029">
          <cell r="Y1029" t="str">
            <v>二次</v>
          </cell>
          <cell r="Z1029" t="str">
            <v>一般</v>
          </cell>
          <cell r="AA1029" t="str">
            <v>一般</v>
          </cell>
          <cell r="AK1029" t="e">
            <v>#REF!</v>
          </cell>
          <cell r="BT1029">
            <v>0</v>
          </cell>
          <cell r="DZ1029">
            <v>0</v>
          </cell>
          <cell r="EA1029">
            <v>0</v>
          </cell>
          <cell r="EB1029">
            <v>0</v>
          </cell>
          <cell r="EC1029">
            <v>0</v>
          </cell>
          <cell r="ED1029">
            <v>0</v>
          </cell>
          <cell r="EF1029">
            <v>0</v>
          </cell>
          <cell r="EG1029">
            <v>0</v>
          </cell>
          <cell r="EH1029">
            <v>0</v>
          </cell>
          <cell r="EI1029">
            <v>0</v>
          </cell>
          <cell r="EJ1029">
            <v>0</v>
          </cell>
          <cell r="EK1029" t="e">
            <v>#REF!</v>
          </cell>
          <cell r="EL1029" t="e">
            <v>#REF!</v>
          </cell>
          <cell r="EM1029" t="e">
            <v>#REF!</v>
          </cell>
          <cell r="EO1029">
            <v>0</v>
          </cell>
          <cell r="EP1029">
            <v>0</v>
          </cell>
          <cell r="EQ1029">
            <v>0</v>
          </cell>
          <cell r="FA1029">
            <v>0</v>
          </cell>
          <cell r="FB1029">
            <v>0</v>
          </cell>
          <cell r="FD1029">
            <v>0</v>
          </cell>
          <cell r="FE1029">
            <v>0</v>
          </cell>
          <cell r="FF1029">
            <v>0</v>
          </cell>
          <cell r="FG1029">
            <v>0</v>
          </cell>
          <cell r="FH1029">
            <v>0</v>
          </cell>
          <cell r="FI1029">
            <v>0</v>
          </cell>
          <cell r="FJ1029">
            <v>0</v>
          </cell>
          <cell r="FK1029">
            <v>0</v>
          </cell>
          <cell r="FL1029">
            <v>0</v>
          </cell>
          <cell r="FO1029">
            <v>0</v>
          </cell>
          <cell r="FQ1029">
            <v>0</v>
          </cell>
          <cell r="FR1029">
            <v>0</v>
          </cell>
          <cell r="FS1029">
            <v>0</v>
          </cell>
          <cell r="FT1029">
            <v>0</v>
          </cell>
          <cell r="FU1029">
            <v>0</v>
          </cell>
          <cell r="FV1029">
            <v>0</v>
          </cell>
          <cell r="FW1029">
            <v>0</v>
          </cell>
          <cell r="FX1029" t="e">
            <v>#REF!</v>
          </cell>
          <cell r="FZ1029">
            <v>0</v>
          </cell>
          <cell r="GB1029">
            <v>0</v>
          </cell>
          <cell r="GC1029">
            <v>0</v>
          </cell>
          <cell r="GD1029">
            <v>0</v>
          </cell>
          <cell r="GE1029">
            <v>0</v>
          </cell>
          <cell r="GF1029">
            <v>0</v>
          </cell>
          <cell r="GG1029" t="e">
            <v>#REF!</v>
          </cell>
          <cell r="GH1029" t="e">
            <v>#REF!</v>
          </cell>
          <cell r="GI1029">
            <v>0</v>
          </cell>
          <cell r="GJ1029">
            <v>0</v>
          </cell>
          <cell r="GK1029">
            <v>0</v>
          </cell>
          <cell r="GL1029">
            <v>0</v>
          </cell>
          <cell r="GM1029" t="e">
            <v>#REF!</v>
          </cell>
          <cell r="GN1029">
            <v>0</v>
          </cell>
          <cell r="GO1029">
            <v>0</v>
          </cell>
          <cell r="GP1029">
            <v>0</v>
          </cell>
        </row>
        <row r="1030">
          <cell r="Y1030" t="str">
            <v>直轄高速</v>
          </cell>
          <cell r="Z1030" t="str">
            <v>高規格</v>
          </cell>
          <cell r="AA1030" t="str">
            <v>高規格</v>
          </cell>
          <cell r="AK1030" t="e">
            <v>#REF!</v>
          </cell>
          <cell r="BT1030">
            <v>0</v>
          </cell>
          <cell r="DZ1030">
            <v>0</v>
          </cell>
          <cell r="EA1030">
            <v>0</v>
          </cell>
          <cell r="EB1030">
            <v>0</v>
          </cell>
          <cell r="EC1030">
            <v>0</v>
          </cell>
          <cell r="ED1030">
            <v>0</v>
          </cell>
          <cell r="EF1030">
            <v>0</v>
          </cell>
          <cell r="EG1030">
            <v>0</v>
          </cell>
          <cell r="EH1030">
            <v>0</v>
          </cell>
          <cell r="EI1030">
            <v>0</v>
          </cell>
          <cell r="EJ1030">
            <v>0</v>
          </cell>
          <cell r="EK1030" t="e">
            <v>#REF!</v>
          </cell>
          <cell r="EL1030" t="e">
            <v>#REF!</v>
          </cell>
          <cell r="EM1030" t="e">
            <v>#REF!</v>
          </cell>
          <cell r="EO1030">
            <v>0</v>
          </cell>
          <cell r="EP1030">
            <v>0</v>
          </cell>
          <cell r="EQ1030">
            <v>0</v>
          </cell>
          <cell r="FA1030">
            <v>0</v>
          </cell>
          <cell r="FB1030">
            <v>0</v>
          </cell>
          <cell r="FD1030">
            <v>0</v>
          </cell>
          <cell r="FE1030">
            <v>0</v>
          </cell>
          <cell r="FF1030">
            <v>0</v>
          </cell>
          <cell r="FG1030">
            <v>0</v>
          </cell>
          <cell r="FH1030">
            <v>0</v>
          </cell>
          <cell r="FI1030">
            <v>0</v>
          </cell>
          <cell r="FJ1030">
            <v>0</v>
          </cell>
          <cell r="FK1030">
            <v>0</v>
          </cell>
          <cell r="FL1030">
            <v>0</v>
          </cell>
          <cell r="FO1030">
            <v>0</v>
          </cell>
          <cell r="FQ1030">
            <v>0</v>
          </cell>
          <cell r="FR1030">
            <v>0</v>
          </cell>
          <cell r="FS1030">
            <v>0</v>
          </cell>
          <cell r="FT1030">
            <v>0</v>
          </cell>
          <cell r="FU1030">
            <v>0</v>
          </cell>
          <cell r="FV1030">
            <v>0</v>
          </cell>
          <cell r="FW1030">
            <v>0</v>
          </cell>
          <cell r="FX1030" t="e">
            <v>#REF!</v>
          </cell>
          <cell r="FZ1030">
            <v>0</v>
          </cell>
          <cell r="GB1030">
            <v>1</v>
          </cell>
          <cell r="GC1030">
            <v>0</v>
          </cell>
          <cell r="GD1030">
            <v>0</v>
          </cell>
          <cell r="GE1030">
            <v>0</v>
          </cell>
          <cell r="GF1030">
            <v>0</v>
          </cell>
          <cell r="GG1030" t="e">
            <v>#REF!</v>
          </cell>
          <cell r="GH1030" t="e">
            <v>#REF!</v>
          </cell>
          <cell r="GI1030">
            <v>0</v>
          </cell>
          <cell r="GJ1030">
            <v>0</v>
          </cell>
          <cell r="GK1030">
            <v>0</v>
          </cell>
          <cell r="GL1030">
            <v>0</v>
          </cell>
          <cell r="GM1030" t="e">
            <v>#REF!</v>
          </cell>
          <cell r="GN1030">
            <v>0</v>
          </cell>
          <cell r="GO1030">
            <v>0</v>
          </cell>
          <cell r="GP1030">
            <v>0</v>
          </cell>
        </row>
        <row r="1031">
          <cell r="Y1031" t="str">
            <v>直轄高速</v>
          </cell>
          <cell r="Z1031" t="str">
            <v>高規格</v>
          </cell>
          <cell r="AA1031" t="str">
            <v>高規格</v>
          </cell>
          <cell r="AK1031" t="e">
            <v>#REF!</v>
          </cell>
          <cell r="BT1031">
            <v>0</v>
          </cell>
          <cell r="DZ1031">
            <v>0</v>
          </cell>
          <cell r="EA1031">
            <v>0</v>
          </cell>
          <cell r="EB1031">
            <v>0</v>
          </cell>
          <cell r="EC1031">
            <v>0</v>
          </cell>
          <cell r="ED1031">
            <v>0</v>
          </cell>
          <cell r="EF1031">
            <v>0</v>
          </cell>
          <cell r="EG1031">
            <v>0</v>
          </cell>
          <cell r="EH1031">
            <v>0</v>
          </cell>
          <cell r="EI1031">
            <v>0</v>
          </cell>
          <cell r="EJ1031">
            <v>0</v>
          </cell>
          <cell r="EK1031" t="e">
            <v>#REF!</v>
          </cell>
          <cell r="EL1031" t="e">
            <v>#REF!</v>
          </cell>
          <cell r="EM1031" t="e">
            <v>#REF!</v>
          </cell>
          <cell r="EO1031">
            <v>0</v>
          </cell>
          <cell r="EP1031">
            <v>0</v>
          </cell>
          <cell r="EQ1031">
            <v>0</v>
          </cell>
          <cell r="FA1031">
            <v>0</v>
          </cell>
          <cell r="FB1031">
            <v>0</v>
          </cell>
          <cell r="FD1031">
            <v>0</v>
          </cell>
          <cell r="FE1031">
            <v>0</v>
          </cell>
          <cell r="FF1031">
            <v>0</v>
          </cell>
          <cell r="FG1031">
            <v>0</v>
          </cell>
          <cell r="FH1031">
            <v>0</v>
          </cell>
          <cell r="FI1031">
            <v>0</v>
          </cell>
          <cell r="FJ1031">
            <v>0</v>
          </cell>
          <cell r="FK1031">
            <v>0</v>
          </cell>
          <cell r="FL1031">
            <v>0</v>
          </cell>
          <cell r="FO1031">
            <v>0</v>
          </cell>
          <cell r="FQ1031">
            <v>0</v>
          </cell>
          <cell r="FR1031">
            <v>0</v>
          </cell>
          <cell r="FS1031">
            <v>0</v>
          </cell>
          <cell r="FT1031">
            <v>0</v>
          </cell>
          <cell r="FU1031">
            <v>0</v>
          </cell>
          <cell r="FV1031">
            <v>0</v>
          </cell>
          <cell r="FW1031">
            <v>0</v>
          </cell>
          <cell r="FX1031" t="e">
            <v>#REF!</v>
          </cell>
          <cell r="FZ1031">
            <v>0</v>
          </cell>
          <cell r="GB1031">
            <v>1</v>
          </cell>
          <cell r="GC1031">
            <v>0</v>
          </cell>
          <cell r="GD1031">
            <v>0</v>
          </cell>
          <cell r="GE1031">
            <v>0</v>
          </cell>
          <cell r="GF1031">
            <v>0</v>
          </cell>
          <cell r="GG1031" t="e">
            <v>#REF!</v>
          </cell>
          <cell r="GH1031" t="e">
            <v>#REF!</v>
          </cell>
          <cell r="GI1031">
            <v>0</v>
          </cell>
          <cell r="GJ1031">
            <v>0</v>
          </cell>
          <cell r="GK1031">
            <v>0</v>
          </cell>
          <cell r="GL1031">
            <v>0</v>
          </cell>
          <cell r="GM1031" t="e">
            <v>#REF!</v>
          </cell>
          <cell r="GN1031">
            <v>0</v>
          </cell>
          <cell r="GO1031">
            <v>0</v>
          </cell>
          <cell r="GP1031">
            <v>0</v>
          </cell>
        </row>
        <row r="1032">
          <cell r="Y1032" t="str">
            <v>直轄高速</v>
          </cell>
          <cell r="Z1032" t="str">
            <v>高規格</v>
          </cell>
          <cell r="AA1032" t="str">
            <v>高規格</v>
          </cell>
          <cell r="AK1032" t="e">
            <v>#REF!</v>
          </cell>
          <cell r="BT1032">
            <v>0</v>
          </cell>
          <cell r="DZ1032">
            <v>0</v>
          </cell>
          <cell r="EA1032">
            <v>0</v>
          </cell>
          <cell r="EB1032">
            <v>0</v>
          </cell>
          <cell r="EC1032">
            <v>0</v>
          </cell>
          <cell r="ED1032">
            <v>0</v>
          </cell>
          <cell r="EF1032">
            <v>0</v>
          </cell>
          <cell r="EG1032">
            <v>0</v>
          </cell>
          <cell r="EH1032">
            <v>0</v>
          </cell>
          <cell r="EI1032">
            <v>0</v>
          </cell>
          <cell r="EJ1032">
            <v>0</v>
          </cell>
          <cell r="EK1032" t="e">
            <v>#REF!</v>
          </cell>
          <cell r="EL1032" t="e">
            <v>#REF!</v>
          </cell>
          <cell r="EM1032" t="e">
            <v>#REF!</v>
          </cell>
          <cell r="EO1032">
            <v>0</v>
          </cell>
          <cell r="EP1032">
            <v>0</v>
          </cell>
          <cell r="EQ1032">
            <v>0</v>
          </cell>
          <cell r="FA1032">
            <v>0</v>
          </cell>
          <cell r="FB1032">
            <v>0</v>
          </cell>
          <cell r="FD1032">
            <v>0</v>
          </cell>
          <cell r="FE1032">
            <v>0</v>
          </cell>
          <cell r="FF1032">
            <v>0</v>
          </cell>
          <cell r="FG1032">
            <v>0</v>
          </cell>
          <cell r="FH1032">
            <v>0</v>
          </cell>
          <cell r="FI1032">
            <v>0</v>
          </cell>
          <cell r="FJ1032">
            <v>0</v>
          </cell>
          <cell r="FK1032">
            <v>0</v>
          </cell>
          <cell r="FL1032">
            <v>0</v>
          </cell>
          <cell r="FO1032">
            <v>0</v>
          </cell>
          <cell r="FQ1032">
            <v>0</v>
          </cell>
          <cell r="FR1032">
            <v>0</v>
          </cell>
          <cell r="FS1032">
            <v>0</v>
          </cell>
          <cell r="FT1032">
            <v>0</v>
          </cell>
          <cell r="FU1032">
            <v>0</v>
          </cell>
          <cell r="FV1032">
            <v>0</v>
          </cell>
          <cell r="FW1032">
            <v>0</v>
          </cell>
          <cell r="FX1032" t="e">
            <v>#REF!</v>
          </cell>
          <cell r="FZ1032">
            <v>0</v>
          </cell>
          <cell r="GB1032">
            <v>1</v>
          </cell>
          <cell r="GC1032">
            <v>0</v>
          </cell>
          <cell r="GD1032">
            <v>0</v>
          </cell>
          <cell r="GE1032">
            <v>0</v>
          </cell>
          <cell r="GF1032">
            <v>0</v>
          </cell>
          <cell r="GG1032" t="e">
            <v>#REF!</v>
          </cell>
          <cell r="GH1032" t="e">
            <v>#REF!</v>
          </cell>
          <cell r="GI1032">
            <v>0</v>
          </cell>
          <cell r="GJ1032">
            <v>0</v>
          </cell>
          <cell r="GK1032">
            <v>0</v>
          </cell>
          <cell r="GL1032">
            <v>0</v>
          </cell>
          <cell r="GM1032" t="e">
            <v>#REF!</v>
          </cell>
          <cell r="GN1032">
            <v>0</v>
          </cell>
          <cell r="GO1032">
            <v>0</v>
          </cell>
          <cell r="GP1032">
            <v>0</v>
          </cell>
        </row>
        <row r="1033">
          <cell r="Y1033" t="str">
            <v>直轄高速</v>
          </cell>
          <cell r="Z1033" t="str">
            <v>高規格</v>
          </cell>
          <cell r="AA1033" t="str">
            <v>高規格</v>
          </cell>
          <cell r="AK1033" t="e">
            <v>#REF!</v>
          </cell>
          <cell r="BT1033">
            <v>0</v>
          </cell>
          <cell r="DZ1033">
            <v>0</v>
          </cell>
          <cell r="EA1033">
            <v>0</v>
          </cell>
          <cell r="EB1033">
            <v>0</v>
          </cell>
          <cell r="EC1033">
            <v>0</v>
          </cell>
          <cell r="ED1033">
            <v>0</v>
          </cell>
          <cell r="EF1033">
            <v>0</v>
          </cell>
          <cell r="EG1033">
            <v>0</v>
          </cell>
          <cell r="EH1033">
            <v>0</v>
          </cell>
          <cell r="EI1033">
            <v>0</v>
          </cell>
          <cell r="EJ1033">
            <v>0</v>
          </cell>
          <cell r="EK1033" t="e">
            <v>#REF!</v>
          </cell>
          <cell r="EL1033" t="e">
            <v>#REF!</v>
          </cell>
          <cell r="EM1033" t="e">
            <v>#REF!</v>
          </cell>
          <cell r="EO1033">
            <v>0</v>
          </cell>
          <cell r="EP1033">
            <v>0</v>
          </cell>
          <cell r="EQ1033">
            <v>0</v>
          </cell>
          <cell r="FA1033">
            <v>0</v>
          </cell>
          <cell r="FB1033">
            <v>0</v>
          </cell>
          <cell r="FD1033">
            <v>0</v>
          </cell>
          <cell r="FE1033">
            <v>0</v>
          </cell>
          <cell r="FF1033">
            <v>0</v>
          </cell>
          <cell r="FG1033">
            <v>0</v>
          </cell>
          <cell r="FH1033">
            <v>0</v>
          </cell>
          <cell r="FI1033">
            <v>0</v>
          </cell>
          <cell r="FJ1033">
            <v>0</v>
          </cell>
          <cell r="FK1033">
            <v>0</v>
          </cell>
          <cell r="FL1033">
            <v>0</v>
          </cell>
          <cell r="FO1033">
            <v>0</v>
          </cell>
          <cell r="FQ1033">
            <v>0</v>
          </cell>
          <cell r="FR1033">
            <v>0</v>
          </cell>
          <cell r="FS1033">
            <v>0</v>
          </cell>
          <cell r="FT1033">
            <v>0</v>
          </cell>
          <cell r="FU1033">
            <v>0</v>
          </cell>
          <cell r="FV1033">
            <v>0</v>
          </cell>
          <cell r="FW1033">
            <v>0</v>
          </cell>
          <cell r="FX1033" t="e">
            <v>#REF!</v>
          </cell>
          <cell r="FZ1033">
            <v>0</v>
          </cell>
          <cell r="GB1033">
            <v>1</v>
          </cell>
          <cell r="GC1033">
            <v>0</v>
          </cell>
          <cell r="GD1033">
            <v>0</v>
          </cell>
          <cell r="GE1033">
            <v>0</v>
          </cell>
          <cell r="GF1033">
            <v>0</v>
          </cell>
          <cell r="GG1033" t="e">
            <v>#REF!</v>
          </cell>
          <cell r="GH1033" t="e">
            <v>#REF!</v>
          </cell>
          <cell r="GI1033">
            <v>0</v>
          </cell>
          <cell r="GJ1033">
            <v>0</v>
          </cell>
          <cell r="GK1033">
            <v>0</v>
          </cell>
          <cell r="GL1033">
            <v>0</v>
          </cell>
          <cell r="GM1033" t="e">
            <v>#REF!</v>
          </cell>
          <cell r="GN1033">
            <v>0</v>
          </cell>
          <cell r="GO1033">
            <v>0</v>
          </cell>
          <cell r="GP1033">
            <v>0</v>
          </cell>
        </row>
        <row r="1034">
          <cell r="Y1034" t="str">
            <v>A'</v>
          </cell>
          <cell r="Z1034" t="str">
            <v>高規格</v>
          </cell>
          <cell r="AA1034" t="str">
            <v>高規格</v>
          </cell>
          <cell r="AK1034" t="e">
            <v>#REF!</v>
          </cell>
          <cell r="BI1034">
            <v>2</v>
          </cell>
          <cell r="BT1034">
            <v>0</v>
          </cell>
          <cell r="DZ1034">
            <v>0</v>
          </cell>
          <cell r="EA1034">
            <v>0</v>
          </cell>
          <cell r="EB1034">
            <v>0</v>
          </cell>
          <cell r="EC1034">
            <v>0</v>
          </cell>
          <cell r="ED1034">
            <v>1</v>
          </cell>
          <cell r="EF1034">
            <v>0</v>
          </cell>
          <cell r="EG1034">
            <v>1</v>
          </cell>
          <cell r="EH1034">
            <v>0</v>
          </cell>
          <cell r="EI1034">
            <v>0</v>
          </cell>
          <cell r="EJ1034">
            <v>0</v>
          </cell>
          <cell r="EK1034" t="e">
            <v>#REF!</v>
          </cell>
          <cell r="EL1034" t="e">
            <v>#REF!</v>
          </cell>
          <cell r="EM1034" t="e">
            <v>#REF!</v>
          </cell>
          <cell r="EO1034">
            <v>0</v>
          </cell>
          <cell r="EP1034">
            <v>1</v>
          </cell>
          <cell r="EQ1034">
            <v>0</v>
          </cell>
          <cell r="FA1034">
            <v>0</v>
          </cell>
          <cell r="FB1034">
            <v>0</v>
          </cell>
          <cell r="FD1034">
            <v>0</v>
          </cell>
          <cell r="FE1034">
            <v>0</v>
          </cell>
          <cell r="FF1034">
            <v>0</v>
          </cell>
          <cell r="FG1034">
            <v>0</v>
          </cell>
          <cell r="FH1034">
            <v>0</v>
          </cell>
          <cell r="FI1034">
            <v>0</v>
          </cell>
          <cell r="FJ1034">
            <v>0</v>
          </cell>
          <cell r="FK1034">
            <v>0</v>
          </cell>
          <cell r="FL1034">
            <v>0</v>
          </cell>
          <cell r="FO1034">
            <v>0</v>
          </cell>
          <cell r="FQ1034">
            <v>0</v>
          </cell>
          <cell r="FR1034">
            <v>0</v>
          </cell>
          <cell r="FS1034">
            <v>0</v>
          </cell>
          <cell r="FT1034">
            <v>0</v>
          </cell>
          <cell r="FU1034">
            <v>0</v>
          </cell>
          <cell r="FV1034">
            <v>0</v>
          </cell>
          <cell r="FW1034">
            <v>0</v>
          </cell>
          <cell r="FX1034" t="e">
            <v>#REF!</v>
          </cell>
          <cell r="FZ1034">
            <v>0</v>
          </cell>
          <cell r="GB1034">
            <v>0</v>
          </cell>
          <cell r="GC1034">
            <v>0</v>
          </cell>
          <cell r="GD1034">
            <v>0</v>
          </cell>
          <cell r="GE1034">
            <v>0</v>
          </cell>
          <cell r="GF1034">
            <v>0</v>
          </cell>
          <cell r="GG1034" t="e">
            <v>#REF!</v>
          </cell>
          <cell r="GH1034" t="e">
            <v>#REF!</v>
          </cell>
          <cell r="GI1034">
            <v>0</v>
          </cell>
          <cell r="GJ1034">
            <v>0</v>
          </cell>
          <cell r="GK1034">
            <v>0</v>
          </cell>
          <cell r="GL1034">
            <v>0</v>
          </cell>
          <cell r="GM1034" t="e">
            <v>#REF!</v>
          </cell>
          <cell r="GN1034">
            <v>0</v>
          </cell>
          <cell r="GO1034">
            <v>0</v>
          </cell>
          <cell r="GP1034">
            <v>0</v>
          </cell>
        </row>
        <row r="1035">
          <cell r="AK1035" t="e">
            <v>#REF!</v>
          </cell>
          <cell r="BI1035">
            <v>1</v>
          </cell>
          <cell r="BT1035">
            <v>0.22</v>
          </cell>
          <cell r="DZ1035">
            <v>0</v>
          </cell>
          <cell r="EA1035">
            <v>0</v>
          </cell>
          <cell r="EB1035">
            <v>0</v>
          </cell>
          <cell r="EC1035">
            <v>0</v>
          </cell>
          <cell r="ED1035">
            <v>0</v>
          </cell>
          <cell r="EF1035">
            <v>0</v>
          </cell>
          <cell r="EG1035">
            <v>0</v>
          </cell>
          <cell r="EH1035">
            <v>0</v>
          </cell>
          <cell r="EI1035">
            <v>0</v>
          </cell>
          <cell r="EJ1035">
            <v>0</v>
          </cell>
          <cell r="EK1035" t="e">
            <v>#REF!</v>
          </cell>
          <cell r="EL1035" t="e">
            <v>#REF!</v>
          </cell>
          <cell r="EM1035" t="e">
            <v>#REF!</v>
          </cell>
          <cell r="EO1035">
            <v>0</v>
          </cell>
          <cell r="EP1035">
            <v>0</v>
          </cell>
          <cell r="EQ1035">
            <v>0</v>
          </cell>
          <cell r="FA1035">
            <v>0</v>
          </cell>
          <cell r="FB1035">
            <v>0</v>
          </cell>
          <cell r="FD1035">
            <v>0</v>
          </cell>
          <cell r="FE1035">
            <v>0</v>
          </cell>
          <cell r="FF1035">
            <v>0</v>
          </cell>
          <cell r="FG1035">
            <v>0</v>
          </cell>
          <cell r="FH1035">
            <v>1</v>
          </cell>
          <cell r="FI1035">
            <v>0</v>
          </cell>
          <cell r="FJ1035">
            <v>0</v>
          </cell>
          <cell r="FK1035">
            <v>0</v>
          </cell>
          <cell r="FL1035">
            <v>0</v>
          </cell>
          <cell r="FO1035">
            <v>0</v>
          </cell>
          <cell r="FQ1035">
            <v>0</v>
          </cell>
          <cell r="FR1035">
            <v>0</v>
          </cell>
          <cell r="FS1035">
            <v>0</v>
          </cell>
          <cell r="FT1035">
            <v>0</v>
          </cell>
          <cell r="FU1035">
            <v>0</v>
          </cell>
          <cell r="FV1035">
            <v>0</v>
          </cell>
          <cell r="FW1035">
            <v>0</v>
          </cell>
          <cell r="FX1035" t="e">
            <v>#REF!</v>
          </cell>
          <cell r="FZ1035">
            <v>1</v>
          </cell>
          <cell r="GB1035">
            <v>1</v>
          </cell>
          <cell r="GC1035">
            <v>0</v>
          </cell>
          <cell r="GD1035">
            <v>0</v>
          </cell>
          <cell r="GE1035">
            <v>0</v>
          </cell>
          <cell r="GF1035">
            <v>1</v>
          </cell>
          <cell r="GG1035" t="e">
            <v>#REF!</v>
          </cell>
          <cell r="GH1035" t="e">
            <v>#REF!</v>
          </cell>
          <cell r="GI1035">
            <v>0</v>
          </cell>
          <cell r="GJ1035">
            <v>0</v>
          </cell>
          <cell r="GK1035">
            <v>0</v>
          </cell>
          <cell r="GL1035">
            <v>0</v>
          </cell>
          <cell r="GM1035" t="e">
            <v>#REF!</v>
          </cell>
          <cell r="GN1035">
            <v>0</v>
          </cell>
          <cell r="GO1035">
            <v>0</v>
          </cell>
          <cell r="GP1035">
            <v>0</v>
          </cell>
        </row>
        <row r="1036">
          <cell r="Y1036" t="str">
            <v>A'</v>
          </cell>
          <cell r="Z1036" t="str">
            <v>高規格</v>
          </cell>
          <cell r="AA1036" t="str">
            <v>一般</v>
          </cell>
          <cell r="AK1036" t="e">
            <v>#REF!</v>
          </cell>
          <cell r="BI1036">
            <v>2</v>
          </cell>
          <cell r="BT1036">
            <v>0.3</v>
          </cell>
          <cell r="DZ1036">
            <v>0</v>
          </cell>
          <cell r="EA1036">
            <v>0</v>
          </cell>
          <cell r="EB1036">
            <v>0</v>
          </cell>
          <cell r="EC1036">
            <v>0</v>
          </cell>
          <cell r="ED1036">
            <v>0</v>
          </cell>
          <cell r="EF1036">
            <v>0</v>
          </cell>
          <cell r="EG1036">
            <v>0</v>
          </cell>
          <cell r="EH1036">
            <v>0</v>
          </cell>
          <cell r="EI1036">
            <v>1</v>
          </cell>
          <cell r="EJ1036">
            <v>0</v>
          </cell>
          <cell r="EK1036" t="e">
            <v>#REF!</v>
          </cell>
          <cell r="EL1036" t="e">
            <v>#REF!</v>
          </cell>
          <cell r="EM1036" t="e">
            <v>#REF!</v>
          </cell>
          <cell r="EO1036">
            <v>0</v>
          </cell>
          <cell r="EP1036">
            <v>0</v>
          </cell>
          <cell r="EQ1036">
            <v>0</v>
          </cell>
          <cell r="FA1036">
            <v>0</v>
          </cell>
          <cell r="FB1036">
            <v>0</v>
          </cell>
          <cell r="FD1036">
            <v>0</v>
          </cell>
          <cell r="FE1036">
            <v>0</v>
          </cell>
          <cell r="FF1036">
            <v>0</v>
          </cell>
          <cell r="FG1036">
            <v>0</v>
          </cell>
          <cell r="FH1036">
            <v>0</v>
          </cell>
          <cell r="FI1036">
            <v>0</v>
          </cell>
          <cell r="FJ1036">
            <v>0</v>
          </cell>
          <cell r="FK1036">
            <v>0</v>
          </cell>
          <cell r="FL1036">
            <v>0</v>
          </cell>
          <cell r="FO1036">
            <v>0</v>
          </cell>
          <cell r="FQ1036">
            <v>0</v>
          </cell>
          <cell r="FR1036">
            <v>0</v>
          </cell>
          <cell r="FS1036">
            <v>0</v>
          </cell>
          <cell r="FT1036">
            <v>0</v>
          </cell>
          <cell r="FU1036">
            <v>0</v>
          </cell>
          <cell r="FV1036">
            <v>0</v>
          </cell>
          <cell r="FW1036">
            <v>0</v>
          </cell>
          <cell r="FX1036" t="e">
            <v>#REF!</v>
          </cell>
          <cell r="FZ1036">
            <v>0</v>
          </cell>
          <cell r="GB1036">
            <v>0</v>
          </cell>
          <cell r="GC1036">
            <v>0</v>
          </cell>
          <cell r="GD1036">
            <v>0</v>
          </cell>
          <cell r="GE1036">
            <v>0</v>
          </cell>
          <cell r="GF1036">
            <v>1</v>
          </cell>
          <cell r="GG1036" t="e">
            <v>#REF!</v>
          </cell>
          <cell r="GH1036" t="e">
            <v>#REF!</v>
          </cell>
          <cell r="GI1036">
            <v>0</v>
          </cell>
          <cell r="GJ1036">
            <v>0</v>
          </cell>
          <cell r="GK1036">
            <v>0</v>
          </cell>
          <cell r="GL1036">
            <v>0</v>
          </cell>
          <cell r="GM1036" t="e">
            <v>#REF!</v>
          </cell>
          <cell r="GN1036">
            <v>0</v>
          </cell>
          <cell r="GO1036">
            <v>0</v>
          </cell>
          <cell r="GP1036">
            <v>0</v>
          </cell>
        </row>
        <row r="1037">
          <cell r="Y1037" t="str">
            <v>二次</v>
          </cell>
          <cell r="Z1037" t="str">
            <v>一般</v>
          </cell>
          <cell r="AA1037" t="str">
            <v>一般</v>
          </cell>
          <cell r="AK1037" t="e">
            <v>#REF!</v>
          </cell>
          <cell r="BI1037">
            <v>2</v>
          </cell>
          <cell r="BT1037">
            <v>0.3</v>
          </cell>
          <cell r="DZ1037">
            <v>0</v>
          </cell>
          <cell r="EA1037">
            <v>0</v>
          </cell>
          <cell r="EB1037">
            <v>0</v>
          </cell>
          <cell r="EC1037">
            <v>0</v>
          </cell>
          <cell r="ED1037">
            <v>0</v>
          </cell>
          <cell r="EF1037">
            <v>0</v>
          </cell>
          <cell r="EG1037">
            <v>0</v>
          </cell>
          <cell r="EH1037">
            <v>0</v>
          </cell>
          <cell r="EI1037">
            <v>0</v>
          </cell>
          <cell r="EJ1037">
            <v>0</v>
          </cell>
          <cell r="EK1037" t="e">
            <v>#REF!</v>
          </cell>
          <cell r="EL1037" t="e">
            <v>#REF!</v>
          </cell>
          <cell r="EM1037" t="e">
            <v>#REF!</v>
          </cell>
          <cell r="EO1037">
            <v>0</v>
          </cell>
          <cell r="EP1037">
            <v>0</v>
          </cell>
          <cell r="EQ1037">
            <v>0</v>
          </cell>
          <cell r="FA1037">
            <v>0</v>
          </cell>
          <cell r="FB1037">
            <v>0</v>
          </cell>
          <cell r="FD1037">
            <v>0</v>
          </cell>
          <cell r="FE1037">
            <v>0</v>
          </cell>
          <cell r="FF1037">
            <v>0</v>
          </cell>
          <cell r="FG1037">
            <v>0</v>
          </cell>
          <cell r="FH1037">
            <v>1</v>
          </cell>
          <cell r="FI1037">
            <v>0</v>
          </cell>
          <cell r="FJ1037">
            <v>0</v>
          </cell>
          <cell r="FK1037">
            <v>0</v>
          </cell>
          <cell r="FL1037">
            <v>0</v>
          </cell>
          <cell r="FO1037">
            <v>0</v>
          </cell>
          <cell r="FQ1037">
            <v>0</v>
          </cell>
          <cell r="FR1037">
            <v>0</v>
          </cell>
          <cell r="FS1037">
            <v>0</v>
          </cell>
          <cell r="FT1037">
            <v>0</v>
          </cell>
          <cell r="FU1037">
            <v>0</v>
          </cell>
          <cell r="FV1037">
            <v>0</v>
          </cell>
          <cell r="FW1037">
            <v>0</v>
          </cell>
          <cell r="FX1037" t="e">
            <v>#REF!</v>
          </cell>
          <cell r="FZ1037">
            <v>0</v>
          </cell>
          <cell r="GB1037">
            <v>0</v>
          </cell>
          <cell r="GC1037">
            <v>0</v>
          </cell>
          <cell r="GD1037">
            <v>0</v>
          </cell>
          <cell r="GE1037">
            <v>0</v>
          </cell>
          <cell r="GF1037">
            <v>1</v>
          </cell>
          <cell r="GG1037" t="e">
            <v>#REF!</v>
          </cell>
          <cell r="GH1037" t="e">
            <v>#REF!</v>
          </cell>
          <cell r="GI1037">
            <v>0</v>
          </cell>
          <cell r="GJ1037">
            <v>0</v>
          </cell>
          <cell r="GK1037">
            <v>0</v>
          </cell>
          <cell r="GL1037">
            <v>0</v>
          </cell>
          <cell r="GM1037" t="e">
            <v>#REF!</v>
          </cell>
          <cell r="GN1037">
            <v>0</v>
          </cell>
          <cell r="GO1037">
            <v>0</v>
          </cell>
          <cell r="GP1037">
            <v>0</v>
          </cell>
        </row>
        <row r="1038">
          <cell r="Y1038" t="str">
            <v>沿環従来</v>
          </cell>
          <cell r="Z1038" t="str">
            <v>一般</v>
          </cell>
          <cell r="AA1038" t="str">
            <v>一般</v>
          </cell>
          <cell r="AK1038" t="e">
            <v>#REF!</v>
          </cell>
          <cell r="BT1038">
            <v>0</v>
          </cell>
          <cell r="DZ1038">
            <v>0</v>
          </cell>
          <cell r="EA1038">
            <v>0</v>
          </cell>
          <cell r="EB1038">
            <v>0</v>
          </cell>
          <cell r="EC1038">
            <v>0</v>
          </cell>
          <cell r="ED1038">
            <v>0</v>
          </cell>
          <cell r="EF1038">
            <v>0</v>
          </cell>
          <cell r="EG1038">
            <v>0</v>
          </cell>
          <cell r="EH1038">
            <v>0</v>
          </cell>
          <cell r="EI1038">
            <v>0</v>
          </cell>
          <cell r="EJ1038">
            <v>0</v>
          </cell>
          <cell r="EK1038" t="e">
            <v>#REF!</v>
          </cell>
          <cell r="EL1038" t="e">
            <v>#REF!</v>
          </cell>
          <cell r="EM1038" t="e">
            <v>#REF!</v>
          </cell>
          <cell r="EO1038">
            <v>0</v>
          </cell>
          <cell r="EP1038">
            <v>0</v>
          </cell>
          <cell r="EQ1038">
            <v>0</v>
          </cell>
          <cell r="FA1038">
            <v>0</v>
          </cell>
          <cell r="FB1038">
            <v>0</v>
          </cell>
          <cell r="FD1038">
            <v>0</v>
          </cell>
          <cell r="FE1038">
            <v>0</v>
          </cell>
          <cell r="FF1038">
            <v>0</v>
          </cell>
          <cell r="FG1038">
            <v>0</v>
          </cell>
          <cell r="FH1038">
            <v>0</v>
          </cell>
          <cell r="FI1038">
            <v>0</v>
          </cell>
          <cell r="FJ1038">
            <v>0</v>
          </cell>
          <cell r="FK1038">
            <v>0</v>
          </cell>
          <cell r="FL1038">
            <v>0</v>
          </cell>
          <cell r="FO1038">
            <v>0</v>
          </cell>
          <cell r="FQ1038">
            <v>0</v>
          </cell>
          <cell r="FR1038">
            <v>0</v>
          </cell>
          <cell r="FS1038">
            <v>0</v>
          </cell>
          <cell r="FT1038">
            <v>0</v>
          </cell>
          <cell r="FU1038">
            <v>0</v>
          </cell>
          <cell r="FV1038">
            <v>0</v>
          </cell>
          <cell r="FW1038">
            <v>0</v>
          </cell>
          <cell r="FX1038" t="e">
            <v>#REF!</v>
          </cell>
          <cell r="FZ1038">
            <v>0</v>
          </cell>
          <cell r="GB1038">
            <v>0</v>
          </cell>
          <cell r="GC1038">
            <v>0</v>
          </cell>
          <cell r="GD1038">
            <v>0</v>
          </cell>
          <cell r="GE1038">
            <v>0</v>
          </cell>
          <cell r="GF1038">
            <v>0</v>
          </cell>
          <cell r="GG1038" t="e">
            <v>#REF!</v>
          </cell>
          <cell r="GH1038" t="e">
            <v>#REF!</v>
          </cell>
          <cell r="GI1038">
            <v>0</v>
          </cell>
          <cell r="GJ1038">
            <v>0</v>
          </cell>
          <cell r="GK1038">
            <v>0</v>
          </cell>
          <cell r="GL1038">
            <v>0</v>
          </cell>
          <cell r="GM1038" t="e">
            <v>#REF!</v>
          </cell>
          <cell r="GN1038">
            <v>0</v>
          </cell>
          <cell r="GO1038">
            <v>0</v>
          </cell>
          <cell r="GP1038">
            <v>0</v>
          </cell>
        </row>
        <row r="1039">
          <cell r="Y1039" t="str">
            <v>地一</v>
          </cell>
          <cell r="Z1039" t="str">
            <v>地高</v>
          </cell>
          <cell r="AA1039" t="str">
            <v>地高</v>
          </cell>
          <cell r="AK1039" t="e">
            <v>#REF!</v>
          </cell>
          <cell r="BI1039">
            <v>2</v>
          </cell>
          <cell r="BT1039">
            <v>0</v>
          </cell>
          <cell r="DZ1039">
            <v>0</v>
          </cell>
          <cell r="EA1039">
            <v>0</v>
          </cell>
          <cell r="EB1039">
            <v>0</v>
          </cell>
          <cell r="EC1039">
            <v>0</v>
          </cell>
          <cell r="ED1039">
            <v>0</v>
          </cell>
          <cell r="EF1039">
            <v>0</v>
          </cell>
          <cell r="EG1039">
            <v>0</v>
          </cell>
          <cell r="EH1039">
            <v>0</v>
          </cell>
          <cell r="EI1039">
            <v>0</v>
          </cell>
          <cell r="EJ1039">
            <v>0</v>
          </cell>
          <cell r="EK1039" t="e">
            <v>#REF!</v>
          </cell>
          <cell r="EL1039" t="e">
            <v>#REF!</v>
          </cell>
          <cell r="EM1039" t="e">
            <v>#REF!</v>
          </cell>
          <cell r="EO1039">
            <v>0</v>
          </cell>
          <cell r="EP1039">
            <v>1</v>
          </cell>
          <cell r="EQ1039">
            <v>0</v>
          </cell>
          <cell r="FA1039">
            <v>0</v>
          </cell>
          <cell r="FB1039">
            <v>0</v>
          </cell>
          <cell r="FD1039">
            <v>0</v>
          </cell>
          <cell r="FE1039">
            <v>0</v>
          </cell>
          <cell r="FF1039">
            <v>0</v>
          </cell>
          <cell r="FG1039">
            <v>0</v>
          </cell>
          <cell r="FH1039">
            <v>0</v>
          </cell>
          <cell r="FI1039">
            <v>0</v>
          </cell>
          <cell r="FJ1039">
            <v>0</v>
          </cell>
          <cell r="FK1039">
            <v>0</v>
          </cell>
          <cell r="FL1039">
            <v>0</v>
          </cell>
          <cell r="FO1039">
            <v>0</v>
          </cell>
          <cell r="FQ1039">
            <v>0</v>
          </cell>
          <cell r="FR1039">
            <v>0</v>
          </cell>
          <cell r="FS1039">
            <v>0</v>
          </cell>
          <cell r="FT1039">
            <v>0</v>
          </cell>
          <cell r="FU1039">
            <v>0</v>
          </cell>
          <cell r="FV1039">
            <v>0</v>
          </cell>
          <cell r="FW1039">
            <v>0</v>
          </cell>
          <cell r="FX1039" t="e">
            <v>#REF!</v>
          </cell>
          <cell r="FZ1039">
            <v>0</v>
          </cell>
          <cell r="GB1039">
            <v>0</v>
          </cell>
          <cell r="GC1039">
            <v>0</v>
          </cell>
          <cell r="GD1039">
            <v>0</v>
          </cell>
          <cell r="GE1039">
            <v>0</v>
          </cell>
          <cell r="GF1039">
            <v>0</v>
          </cell>
          <cell r="GG1039" t="e">
            <v>#REF!</v>
          </cell>
          <cell r="GH1039" t="e">
            <v>#REF!</v>
          </cell>
          <cell r="GI1039">
            <v>0</v>
          </cell>
          <cell r="GJ1039">
            <v>0</v>
          </cell>
          <cell r="GK1039">
            <v>0</v>
          </cell>
          <cell r="GL1039">
            <v>0</v>
          </cell>
          <cell r="GM1039" t="e">
            <v>#REF!</v>
          </cell>
          <cell r="GN1039">
            <v>0</v>
          </cell>
          <cell r="GO1039">
            <v>0</v>
          </cell>
          <cell r="GP1039">
            <v>0</v>
          </cell>
        </row>
        <row r="1040">
          <cell r="Y1040" t="str">
            <v>二次</v>
          </cell>
          <cell r="Z1040" t="str">
            <v>一般</v>
          </cell>
          <cell r="AA1040" t="str">
            <v>一般</v>
          </cell>
          <cell r="AK1040" t="e">
            <v>#REF!</v>
          </cell>
          <cell r="BI1040">
            <v>1</v>
          </cell>
          <cell r="BT1040">
            <v>0.24</v>
          </cell>
          <cell r="DZ1040">
            <v>0</v>
          </cell>
          <cell r="EA1040">
            <v>0</v>
          </cell>
          <cell r="EB1040">
            <v>0</v>
          </cell>
          <cell r="EC1040">
            <v>0</v>
          </cell>
          <cell r="ED1040">
            <v>0</v>
          </cell>
          <cell r="EF1040">
            <v>0</v>
          </cell>
          <cell r="EG1040">
            <v>0</v>
          </cell>
          <cell r="EH1040">
            <v>0</v>
          </cell>
          <cell r="EI1040">
            <v>0</v>
          </cell>
          <cell r="EJ1040">
            <v>0</v>
          </cell>
          <cell r="EK1040" t="e">
            <v>#REF!</v>
          </cell>
          <cell r="EL1040" t="e">
            <v>#REF!</v>
          </cell>
          <cell r="EM1040" t="e">
            <v>#REF!</v>
          </cell>
          <cell r="EO1040">
            <v>0</v>
          </cell>
          <cell r="EP1040">
            <v>0</v>
          </cell>
          <cell r="EQ1040">
            <v>0</v>
          </cell>
          <cell r="FA1040">
            <v>0</v>
          </cell>
          <cell r="FB1040">
            <v>0</v>
          </cell>
          <cell r="FD1040">
            <v>0</v>
          </cell>
          <cell r="FE1040">
            <v>0</v>
          </cell>
          <cell r="FF1040">
            <v>0</v>
          </cell>
          <cell r="FG1040">
            <v>0</v>
          </cell>
          <cell r="FH1040">
            <v>1</v>
          </cell>
          <cell r="FI1040">
            <v>0</v>
          </cell>
          <cell r="FJ1040">
            <v>0</v>
          </cell>
          <cell r="FK1040">
            <v>0</v>
          </cell>
          <cell r="FL1040">
            <v>0</v>
          </cell>
          <cell r="FO1040">
            <v>0</v>
          </cell>
          <cell r="FQ1040">
            <v>0</v>
          </cell>
          <cell r="FR1040">
            <v>0</v>
          </cell>
          <cell r="FS1040">
            <v>0</v>
          </cell>
          <cell r="FT1040">
            <v>0</v>
          </cell>
          <cell r="FU1040">
            <v>0</v>
          </cell>
          <cell r="FV1040">
            <v>0</v>
          </cell>
          <cell r="FW1040">
            <v>0</v>
          </cell>
          <cell r="FX1040" t="e">
            <v>#REF!</v>
          </cell>
          <cell r="FZ1040">
            <v>0</v>
          </cell>
          <cell r="GB1040">
            <v>0</v>
          </cell>
          <cell r="GC1040">
            <v>0</v>
          </cell>
          <cell r="GD1040">
            <v>0</v>
          </cell>
          <cell r="GE1040">
            <v>0</v>
          </cell>
          <cell r="GF1040">
            <v>1</v>
          </cell>
          <cell r="GG1040" t="e">
            <v>#REF!</v>
          </cell>
          <cell r="GH1040" t="e">
            <v>#REF!</v>
          </cell>
          <cell r="GI1040">
            <v>0</v>
          </cell>
          <cell r="GJ1040">
            <v>0</v>
          </cell>
          <cell r="GK1040">
            <v>0</v>
          </cell>
          <cell r="GL1040">
            <v>0</v>
          </cell>
          <cell r="GM1040" t="e">
            <v>#REF!</v>
          </cell>
          <cell r="GN1040">
            <v>0</v>
          </cell>
          <cell r="GO1040">
            <v>0</v>
          </cell>
          <cell r="GP1040">
            <v>0</v>
          </cell>
        </row>
        <row r="1041">
          <cell r="Y1041" t="str">
            <v>二次</v>
          </cell>
          <cell r="Z1041" t="str">
            <v>一般</v>
          </cell>
          <cell r="AA1041" t="str">
            <v>一般</v>
          </cell>
          <cell r="AK1041" t="e">
            <v>#REF!</v>
          </cell>
          <cell r="BI1041">
            <v>1</v>
          </cell>
          <cell r="BT1041">
            <v>0.23</v>
          </cell>
          <cell r="DZ1041">
            <v>0</v>
          </cell>
          <cell r="EA1041">
            <v>0</v>
          </cell>
          <cell r="EB1041">
            <v>0</v>
          </cell>
          <cell r="EC1041">
            <v>0</v>
          </cell>
          <cell r="ED1041">
            <v>0</v>
          </cell>
          <cell r="EF1041">
            <v>0</v>
          </cell>
          <cell r="EG1041">
            <v>0</v>
          </cell>
          <cell r="EH1041">
            <v>0</v>
          </cell>
          <cell r="EI1041">
            <v>0</v>
          </cell>
          <cell r="EJ1041">
            <v>0</v>
          </cell>
          <cell r="EK1041" t="e">
            <v>#REF!</v>
          </cell>
          <cell r="EL1041" t="e">
            <v>#REF!</v>
          </cell>
          <cell r="EM1041" t="e">
            <v>#REF!</v>
          </cell>
          <cell r="EO1041">
            <v>0</v>
          </cell>
          <cell r="EP1041">
            <v>0</v>
          </cell>
          <cell r="EQ1041">
            <v>0</v>
          </cell>
          <cell r="FA1041">
            <v>0</v>
          </cell>
          <cell r="FB1041">
            <v>0</v>
          </cell>
          <cell r="FD1041">
            <v>0</v>
          </cell>
          <cell r="FE1041">
            <v>0</v>
          </cell>
          <cell r="FF1041">
            <v>0</v>
          </cell>
          <cell r="FG1041">
            <v>0</v>
          </cell>
          <cell r="FH1041">
            <v>1</v>
          </cell>
          <cell r="FI1041">
            <v>0</v>
          </cell>
          <cell r="FJ1041">
            <v>0</v>
          </cell>
          <cell r="FK1041">
            <v>0</v>
          </cell>
          <cell r="FL1041">
            <v>0</v>
          </cell>
          <cell r="FO1041">
            <v>0</v>
          </cell>
          <cell r="FQ1041">
            <v>0</v>
          </cell>
          <cell r="FR1041">
            <v>0</v>
          </cell>
          <cell r="FS1041">
            <v>0</v>
          </cell>
          <cell r="FT1041">
            <v>0</v>
          </cell>
          <cell r="FU1041">
            <v>0</v>
          </cell>
          <cell r="FV1041">
            <v>0</v>
          </cell>
          <cell r="FW1041">
            <v>0</v>
          </cell>
          <cell r="FX1041" t="e">
            <v>#REF!</v>
          </cell>
          <cell r="FZ1041">
            <v>0</v>
          </cell>
          <cell r="GB1041">
            <v>0</v>
          </cell>
          <cell r="GC1041">
            <v>0</v>
          </cell>
          <cell r="GD1041">
            <v>0</v>
          </cell>
          <cell r="GE1041">
            <v>0</v>
          </cell>
          <cell r="GF1041">
            <v>0</v>
          </cell>
          <cell r="GG1041" t="e">
            <v>#REF!</v>
          </cell>
          <cell r="GH1041" t="e">
            <v>#REF!</v>
          </cell>
          <cell r="GI1041">
            <v>0</v>
          </cell>
          <cell r="GJ1041">
            <v>0</v>
          </cell>
          <cell r="GK1041">
            <v>0</v>
          </cell>
          <cell r="GL1041">
            <v>0</v>
          </cell>
          <cell r="GM1041" t="e">
            <v>#REF!</v>
          </cell>
          <cell r="GN1041">
            <v>0</v>
          </cell>
          <cell r="GO1041">
            <v>0</v>
          </cell>
          <cell r="GP1041">
            <v>0</v>
          </cell>
        </row>
        <row r="1042">
          <cell r="Y1042" t="str">
            <v>二次</v>
          </cell>
          <cell r="Z1042" t="str">
            <v>一般</v>
          </cell>
          <cell r="AA1042" t="str">
            <v>一般</v>
          </cell>
          <cell r="AK1042" t="e">
            <v>#REF!</v>
          </cell>
          <cell r="BI1042">
            <v>1</v>
          </cell>
          <cell r="BT1042">
            <v>0.3</v>
          </cell>
          <cell r="DZ1042">
            <v>1</v>
          </cell>
          <cell r="EA1042">
            <v>0</v>
          </cell>
          <cell r="EB1042">
            <v>1</v>
          </cell>
          <cell r="EC1042">
            <v>0</v>
          </cell>
          <cell r="ED1042">
            <v>0</v>
          </cell>
          <cell r="EF1042">
            <v>0</v>
          </cell>
          <cell r="EG1042">
            <v>1</v>
          </cell>
          <cell r="EH1042">
            <v>0</v>
          </cell>
          <cell r="EI1042">
            <v>1</v>
          </cell>
          <cell r="EJ1042">
            <v>1</v>
          </cell>
          <cell r="EK1042" t="e">
            <v>#REF!</v>
          </cell>
          <cell r="EL1042" t="e">
            <v>#REF!</v>
          </cell>
          <cell r="EM1042" t="e">
            <v>#REF!</v>
          </cell>
          <cell r="EO1042">
            <v>1</v>
          </cell>
          <cell r="EP1042">
            <v>0</v>
          </cell>
          <cell r="EQ1042">
            <v>0</v>
          </cell>
          <cell r="FA1042">
            <v>1</v>
          </cell>
          <cell r="FB1042">
            <v>0</v>
          </cell>
          <cell r="FD1042">
            <v>0</v>
          </cell>
          <cell r="FE1042">
            <v>0</v>
          </cell>
          <cell r="FF1042">
            <v>0</v>
          </cell>
          <cell r="FG1042">
            <v>0</v>
          </cell>
          <cell r="FH1042">
            <v>1</v>
          </cell>
          <cell r="FI1042">
            <v>0</v>
          </cell>
          <cell r="FJ1042">
            <v>0</v>
          </cell>
          <cell r="FK1042">
            <v>0</v>
          </cell>
          <cell r="FL1042">
            <v>0</v>
          </cell>
          <cell r="FO1042">
            <v>0</v>
          </cell>
          <cell r="FQ1042">
            <v>0</v>
          </cell>
          <cell r="FR1042">
            <v>0</v>
          </cell>
          <cell r="FS1042">
            <v>0</v>
          </cell>
          <cell r="FT1042">
            <v>0</v>
          </cell>
          <cell r="FU1042">
            <v>0</v>
          </cell>
          <cell r="FV1042">
            <v>0</v>
          </cell>
          <cell r="FW1042">
            <v>0</v>
          </cell>
          <cell r="FX1042" t="e">
            <v>#REF!</v>
          </cell>
          <cell r="FZ1042">
            <v>1</v>
          </cell>
          <cell r="GB1042">
            <v>1</v>
          </cell>
          <cell r="GC1042">
            <v>1</v>
          </cell>
          <cell r="GD1042">
            <v>1</v>
          </cell>
          <cell r="GE1042">
            <v>0</v>
          </cell>
          <cell r="GF1042">
            <v>1</v>
          </cell>
          <cell r="GG1042" t="e">
            <v>#REF!</v>
          </cell>
          <cell r="GH1042" t="e">
            <v>#REF!</v>
          </cell>
          <cell r="GI1042">
            <v>0</v>
          </cell>
          <cell r="GJ1042">
            <v>0</v>
          </cell>
          <cell r="GK1042">
            <v>0</v>
          </cell>
          <cell r="GL1042">
            <v>0</v>
          </cell>
          <cell r="GM1042" t="e">
            <v>#REF!</v>
          </cell>
          <cell r="GN1042">
            <v>0</v>
          </cell>
          <cell r="GO1042">
            <v>0</v>
          </cell>
          <cell r="GP1042">
            <v>0</v>
          </cell>
        </row>
        <row r="1043">
          <cell r="Y1043" t="str">
            <v>二次</v>
          </cell>
          <cell r="Z1043" t="str">
            <v>一般</v>
          </cell>
          <cell r="AA1043" t="str">
            <v>一般</v>
          </cell>
          <cell r="AK1043" t="e">
            <v>#REF!</v>
          </cell>
          <cell r="BI1043">
            <v>1</v>
          </cell>
          <cell r="BT1043">
            <v>0.3</v>
          </cell>
          <cell r="DZ1043">
            <v>1</v>
          </cell>
          <cell r="EA1043">
            <v>0</v>
          </cell>
          <cell r="EB1043">
            <v>1</v>
          </cell>
          <cell r="EC1043">
            <v>0</v>
          </cell>
          <cell r="ED1043">
            <v>0</v>
          </cell>
          <cell r="EF1043">
            <v>0</v>
          </cell>
          <cell r="EG1043">
            <v>1</v>
          </cell>
          <cell r="EH1043">
            <v>0</v>
          </cell>
          <cell r="EI1043">
            <v>1</v>
          </cell>
          <cell r="EJ1043">
            <v>1</v>
          </cell>
          <cell r="EK1043" t="e">
            <v>#REF!</v>
          </cell>
          <cell r="EL1043" t="e">
            <v>#REF!</v>
          </cell>
          <cell r="EM1043" t="e">
            <v>#REF!</v>
          </cell>
          <cell r="EO1043">
            <v>1</v>
          </cell>
          <cell r="EP1043">
            <v>0</v>
          </cell>
          <cell r="EQ1043">
            <v>0</v>
          </cell>
          <cell r="FA1043">
            <v>1</v>
          </cell>
          <cell r="FB1043">
            <v>0</v>
          </cell>
          <cell r="FD1043">
            <v>0</v>
          </cell>
          <cell r="FE1043">
            <v>0</v>
          </cell>
          <cell r="FF1043">
            <v>0</v>
          </cell>
          <cell r="FG1043">
            <v>0</v>
          </cell>
          <cell r="FH1043">
            <v>1</v>
          </cell>
          <cell r="FI1043">
            <v>0</v>
          </cell>
          <cell r="FJ1043">
            <v>0</v>
          </cell>
          <cell r="FK1043">
            <v>0</v>
          </cell>
          <cell r="FL1043">
            <v>0</v>
          </cell>
          <cell r="FO1043">
            <v>0</v>
          </cell>
          <cell r="FQ1043">
            <v>0</v>
          </cell>
          <cell r="FR1043">
            <v>0</v>
          </cell>
          <cell r="FS1043">
            <v>0</v>
          </cell>
          <cell r="FT1043">
            <v>0</v>
          </cell>
          <cell r="FU1043">
            <v>0</v>
          </cell>
          <cell r="FV1043">
            <v>0</v>
          </cell>
          <cell r="FW1043">
            <v>0</v>
          </cell>
          <cell r="FX1043" t="e">
            <v>#REF!</v>
          </cell>
          <cell r="FZ1043">
            <v>1</v>
          </cell>
          <cell r="GB1043">
            <v>1</v>
          </cell>
          <cell r="GC1043">
            <v>1</v>
          </cell>
          <cell r="GD1043">
            <v>1</v>
          </cell>
          <cell r="GE1043">
            <v>0</v>
          </cell>
          <cell r="GF1043">
            <v>1</v>
          </cell>
          <cell r="GG1043" t="e">
            <v>#REF!</v>
          </cell>
          <cell r="GH1043" t="e">
            <v>#REF!</v>
          </cell>
          <cell r="GI1043">
            <v>0</v>
          </cell>
          <cell r="GJ1043">
            <v>0</v>
          </cell>
          <cell r="GK1043">
            <v>0</v>
          </cell>
          <cell r="GL1043">
            <v>0</v>
          </cell>
          <cell r="GM1043" t="e">
            <v>#REF!</v>
          </cell>
          <cell r="GN1043">
            <v>0</v>
          </cell>
          <cell r="GO1043">
            <v>0</v>
          </cell>
          <cell r="GP1043">
            <v>0</v>
          </cell>
        </row>
        <row r="1044">
          <cell r="Y1044" t="str">
            <v>A'</v>
          </cell>
          <cell r="Z1044" t="str">
            <v>高規格</v>
          </cell>
          <cell r="AA1044" t="str">
            <v>一般</v>
          </cell>
          <cell r="AK1044" t="e">
            <v>#REF!</v>
          </cell>
          <cell r="BI1044">
            <v>2</v>
          </cell>
          <cell r="BT1044">
            <v>0.24</v>
          </cell>
          <cell r="DZ1044">
            <v>0</v>
          </cell>
          <cell r="EA1044">
            <v>0</v>
          </cell>
          <cell r="EB1044">
            <v>0</v>
          </cell>
          <cell r="EC1044">
            <v>0</v>
          </cell>
          <cell r="ED1044">
            <v>0</v>
          </cell>
          <cell r="EF1044">
            <v>0</v>
          </cell>
          <cell r="EG1044">
            <v>0</v>
          </cell>
          <cell r="EH1044">
            <v>0</v>
          </cell>
          <cell r="EI1044">
            <v>1</v>
          </cell>
          <cell r="EJ1044">
            <v>1</v>
          </cell>
          <cell r="EK1044" t="e">
            <v>#REF!</v>
          </cell>
          <cell r="EL1044" t="e">
            <v>#REF!</v>
          </cell>
          <cell r="EM1044" t="e">
            <v>#REF!</v>
          </cell>
          <cell r="EO1044">
            <v>0</v>
          </cell>
          <cell r="EP1044">
            <v>0</v>
          </cell>
          <cell r="EQ1044">
            <v>0</v>
          </cell>
          <cell r="FA1044">
            <v>0</v>
          </cell>
          <cell r="FB1044">
            <v>0</v>
          </cell>
          <cell r="FD1044">
            <v>0</v>
          </cell>
          <cell r="FE1044">
            <v>1</v>
          </cell>
          <cell r="FF1044">
            <v>0</v>
          </cell>
          <cell r="FG1044">
            <v>0</v>
          </cell>
          <cell r="FH1044">
            <v>0</v>
          </cell>
          <cell r="FI1044">
            <v>0</v>
          </cell>
          <cell r="FJ1044">
            <v>0</v>
          </cell>
          <cell r="FK1044">
            <v>0</v>
          </cell>
          <cell r="FL1044">
            <v>0</v>
          </cell>
          <cell r="FO1044">
            <v>0</v>
          </cell>
          <cell r="FQ1044">
            <v>0</v>
          </cell>
          <cell r="FR1044">
            <v>0</v>
          </cell>
          <cell r="FS1044">
            <v>0</v>
          </cell>
          <cell r="FT1044">
            <v>0</v>
          </cell>
          <cell r="FU1044">
            <v>0</v>
          </cell>
          <cell r="FV1044">
            <v>0</v>
          </cell>
          <cell r="FW1044">
            <v>0</v>
          </cell>
          <cell r="FX1044" t="e">
            <v>#REF!</v>
          </cell>
          <cell r="FZ1044">
            <v>0</v>
          </cell>
          <cell r="GB1044">
            <v>1</v>
          </cell>
          <cell r="GC1044">
            <v>0</v>
          </cell>
          <cell r="GD1044">
            <v>0</v>
          </cell>
          <cell r="GE1044">
            <v>0</v>
          </cell>
          <cell r="GF1044">
            <v>1</v>
          </cell>
          <cell r="GG1044" t="e">
            <v>#REF!</v>
          </cell>
          <cell r="GH1044" t="e">
            <v>#REF!</v>
          </cell>
          <cell r="GI1044">
            <v>0</v>
          </cell>
          <cell r="GJ1044">
            <v>0</v>
          </cell>
          <cell r="GK1044">
            <v>0</v>
          </cell>
          <cell r="GL1044">
            <v>0</v>
          </cell>
          <cell r="GM1044" t="e">
            <v>#REF!</v>
          </cell>
          <cell r="GN1044">
            <v>0</v>
          </cell>
          <cell r="GO1044">
            <v>0</v>
          </cell>
          <cell r="GP1044">
            <v>0</v>
          </cell>
        </row>
        <row r="1045">
          <cell r="Y1045" t="str">
            <v>地一</v>
          </cell>
          <cell r="Z1045" t="str">
            <v>地高</v>
          </cell>
          <cell r="AA1045" t="str">
            <v>地高</v>
          </cell>
          <cell r="AK1045" t="e">
            <v>#REF!</v>
          </cell>
          <cell r="AL1045" t="str">
            <v>東海環状（ｽﾓｰﾙ）</v>
          </cell>
          <cell r="BI1045">
            <v>2</v>
          </cell>
          <cell r="BT1045">
            <v>0</v>
          </cell>
          <cell r="DZ1045">
            <v>1</v>
          </cell>
          <cell r="EA1045">
            <v>0</v>
          </cell>
          <cell r="EB1045">
            <v>1</v>
          </cell>
          <cell r="EC1045">
            <v>1</v>
          </cell>
          <cell r="ED1045">
            <v>1</v>
          </cell>
          <cell r="EF1045">
            <v>0</v>
          </cell>
          <cell r="EG1045">
            <v>1</v>
          </cell>
          <cell r="EH1045">
            <v>0</v>
          </cell>
          <cell r="EI1045">
            <v>0</v>
          </cell>
          <cell r="EJ1045">
            <v>0</v>
          </cell>
          <cell r="EK1045" t="e">
            <v>#REF!</v>
          </cell>
          <cell r="EL1045" t="e">
            <v>#REF!</v>
          </cell>
          <cell r="EM1045" t="e">
            <v>#REF!</v>
          </cell>
          <cell r="EO1045">
            <v>0</v>
          </cell>
          <cell r="EP1045">
            <v>1</v>
          </cell>
          <cell r="EQ1045">
            <v>0</v>
          </cell>
          <cell r="FA1045">
            <v>1</v>
          </cell>
          <cell r="FB1045">
            <v>0</v>
          </cell>
          <cell r="FD1045">
            <v>0</v>
          </cell>
          <cell r="FE1045">
            <v>0</v>
          </cell>
          <cell r="FF1045">
            <v>0</v>
          </cell>
          <cell r="FG1045">
            <v>0</v>
          </cell>
          <cell r="FH1045">
            <v>0</v>
          </cell>
          <cell r="FI1045">
            <v>0</v>
          </cell>
          <cell r="FJ1045">
            <v>0</v>
          </cell>
          <cell r="FK1045">
            <v>0</v>
          </cell>
          <cell r="FL1045">
            <v>0</v>
          </cell>
          <cell r="FO1045">
            <v>0</v>
          </cell>
          <cell r="FQ1045">
            <v>0</v>
          </cell>
          <cell r="FR1045">
            <v>0</v>
          </cell>
          <cell r="FS1045">
            <v>0</v>
          </cell>
          <cell r="FT1045">
            <v>0</v>
          </cell>
          <cell r="FU1045">
            <v>0</v>
          </cell>
          <cell r="FV1045">
            <v>0</v>
          </cell>
          <cell r="FW1045">
            <v>0</v>
          </cell>
          <cell r="FX1045" t="e">
            <v>#REF!</v>
          </cell>
          <cell r="FZ1045">
            <v>0</v>
          </cell>
          <cell r="GB1045">
            <v>0</v>
          </cell>
          <cell r="GC1045">
            <v>0</v>
          </cell>
          <cell r="GD1045">
            <v>0</v>
          </cell>
          <cell r="GE1045">
            <v>0</v>
          </cell>
          <cell r="GF1045">
            <v>0</v>
          </cell>
          <cell r="GG1045" t="e">
            <v>#REF!</v>
          </cell>
          <cell r="GH1045" t="e">
            <v>#REF!</v>
          </cell>
          <cell r="GI1045">
            <v>0</v>
          </cell>
          <cell r="GJ1045">
            <v>0</v>
          </cell>
          <cell r="GK1045">
            <v>0</v>
          </cell>
          <cell r="GL1045">
            <v>0</v>
          </cell>
          <cell r="GM1045" t="e">
            <v>#REF!</v>
          </cell>
          <cell r="GN1045">
            <v>0</v>
          </cell>
          <cell r="GO1045">
            <v>0</v>
          </cell>
          <cell r="GP1045">
            <v>0</v>
          </cell>
        </row>
        <row r="1046">
          <cell r="Y1046" t="str">
            <v>A'</v>
          </cell>
          <cell r="Z1046" t="str">
            <v>高規格</v>
          </cell>
          <cell r="AA1046" t="str">
            <v>一般</v>
          </cell>
          <cell r="AK1046" t="e">
            <v>#REF!</v>
          </cell>
          <cell r="BI1046">
            <v>2</v>
          </cell>
          <cell r="BT1046">
            <v>0.32</v>
          </cell>
          <cell r="DZ1046">
            <v>0</v>
          </cell>
          <cell r="EA1046">
            <v>0</v>
          </cell>
          <cell r="EB1046">
            <v>0</v>
          </cell>
          <cell r="EC1046">
            <v>0</v>
          </cell>
          <cell r="ED1046">
            <v>0</v>
          </cell>
          <cell r="EF1046">
            <v>0</v>
          </cell>
          <cell r="EG1046">
            <v>0</v>
          </cell>
          <cell r="EH1046">
            <v>0</v>
          </cell>
          <cell r="EI1046">
            <v>1</v>
          </cell>
          <cell r="EJ1046">
            <v>0</v>
          </cell>
          <cell r="EK1046" t="e">
            <v>#REF!</v>
          </cell>
          <cell r="EL1046" t="e">
            <v>#REF!</v>
          </cell>
          <cell r="EM1046" t="e">
            <v>#REF!</v>
          </cell>
          <cell r="EO1046">
            <v>0</v>
          </cell>
          <cell r="EP1046">
            <v>0</v>
          </cell>
          <cell r="EQ1046">
            <v>0</v>
          </cell>
          <cell r="FA1046">
            <v>0</v>
          </cell>
          <cell r="FB1046">
            <v>0</v>
          </cell>
          <cell r="FD1046">
            <v>0</v>
          </cell>
          <cell r="FE1046">
            <v>0</v>
          </cell>
          <cell r="FF1046">
            <v>0</v>
          </cell>
          <cell r="FG1046">
            <v>0</v>
          </cell>
          <cell r="FH1046">
            <v>0</v>
          </cell>
          <cell r="FI1046">
            <v>0</v>
          </cell>
          <cell r="FJ1046">
            <v>0</v>
          </cell>
          <cell r="FK1046">
            <v>0</v>
          </cell>
          <cell r="FL1046">
            <v>0</v>
          </cell>
          <cell r="FO1046">
            <v>0</v>
          </cell>
          <cell r="FQ1046">
            <v>0</v>
          </cell>
          <cell r="FR1046">
            <v>0</v>
          </cell>
          <cell r="FS1046">
            <v>0</v>
          </cell>
          <cell r="FT1046">
            <v>0</v>
          </cell>
          <cell r="FU1046">
            <v>0</v>
          </cell>
          <cell r="FV1046">
            <v>0</v>
          </cell>
          <cell r="FW1046">
            <v>1</v>
          </cell>
          <cell r="FX1046" t="e">
            <v>#REF!</v>
          </cell>
          <cell r="FZ1046">
            <v>0</v>
          </cell>
          <cell r="GB1046">
            <v>1</v>
          </cell>
          <cell r="GC1046">
            <v>0</v>
          </cell>
          <cell r="GD1046">
            <v>1</v>
          </cell>
          <cell r="GE1046">
            <v>0</v>
          </cell>
          <cell r="GF1046">
            <v>1</v>
          </cell>
          <cell r="GG1046" t="e">
            <v>#REF!</v>
          </cell>
          <cell r="GH1046" t="e">
            <v>#REF!</v>
          </cell>
          <cell r="GI1046">
            <v>0</v>
          </cell>
          <cell r="GJ1046">
            <v>0</v>
          </cell>
          <cell r="GK1046">
            <v>0</v>
          </cell>
          <cell r="GL1046">
            <v>0</v>
          </cell>
          <cell r="GM1046" t="e">
            <v>#REF!</v>
          </cell>
          <cell r="GN1046">
            <v>0</v>
          </cell>
          <cell r="GO1046">
            <v>0</v>
          </cell>
          <cell r="GP1046">
            <v>0</v>
          </cell>
        </row>
        <row r="1047">
          <cell r="Y1047" t="str">
            <v>A'</v>
          </cell>
          <cell r="Z1047" t="str">
            <v>高規格</v>
          </cell>
          <cell r="AA1047" t="str">
            <v>一般</v>
          </cell>
          <cell r="AK1047" t="e">
            <v>#REF!</v>
          </cell>
          <cell r="BI1047">
            <v>2</v>
          </cell>
          <cell r="BT1047">
            <v>0</v>
          </cell>
          <cell r="DZ1047">
            <v>0</v>
          </cell>
          <cell r="EA1047">
            <v>0</v>
          </cell>
          <cell r="EB1047">
            <v>0</v>
          </cell>
          <cell r="EC1047">
            <v>0</v>
          </cell>
          <cell r="ED1047">
            <v>0</v>
          </cell>
          <cell r="EF1047">
            <v>0</v>
          </cell>
          <cell r="EG1047">
            <v>0</v>
          </cell>
          <cell r="EH1047">
            <v>0</v>
          </cell>
          <cell r="EI1047">
            <v>0</v>
          </cell>
          <cell r="EJ1047">
            <v>0</v>
          </cell>
          <cell r="EK1047" t="e">
            <v>#REF!</v>
          </cell>
          <cell r="EL1047" t="e">
            <v>#REF!</v>
          </cell>
          <cell r="EM1047" t="e">
            <v>#REF!</v>
          </cell>
          <cell r="EO1047">
            <v>0</v>
          </cell>
          <cell r="EP1047">
            <v>1</v>
          </cell>
          <cell r="EQ1047">
            <v>0</v>
          </cell>
          <cell r="FA1047">
            <v>0</v>
          </cell>
          <cell r="FB1047">
            <v>0</v>
          </cell>
          <cell r="FD1047">
            <v>0</v>
          </cell>
          <cell r="FE1047">
            <v>0</v>
          </cell>
          <cell r="FF1047">
            <v>0</v>
          </cell>
          <cell r="FG1047">
            <v>0</v>
          </cell>
          <cell r="FH1047">
            <v>0</v>
          </cell>
          <cell r="FI1047">
            <v>0</v>
          </cell>
          <cell r="FJ1047">
            <v>0</v>
          </cell>
          <cell r="FK1047">
            <v>0</v>
          </cell>
          <cell r="FL1047">
            <v>0</v>
          </cell>
          <cell r="FO1047">
            <v>0</v>
          </cell>
          <cell r="FQ1047">
            <v>0</v>
          </cell>
          <cell r="FR1047">
            <v>0</v>
          </cell>
          <cell r="FS1047">
            <v>0</v>
          </cell>
          <cell r="FT1047">
            <v>0</v>
          </cell>
          <cell r="FU1047">
            <v>0</v>
          </cell>
          <cell r="FV1047">
            <v>0</v>
          </cell>
          <cell r="FW1047">
            <v>0</v>
          </cell>
          <cell r="FX1047" t="e">
            <v>#REF!</v>
          </cell>
          <cell r="FZ1047">
            <v>0</v>
          </cell>
          <cell r="GB1047">
            <v>0</v>
          </cell>
          <cell r="GC1047">
            <v>0</v>
          </cell>
          <cell r="GD1047">
            <v>0</v>
          </cell>
          <cell r="GE1047">
            <v>0</v>
          </cell>
          <cell r="GF1047">
            <v>0</v>
          </cell>
          <cell r="GG1047" t="e">
            <v>#REF!</v>
          </cell>
          <cell r="GH1047" t="e">
            <v>#REF!</v>
          </cell>
          <cell r="GI1047">
            <v>0</v>
          </cell>
          <cell r="GJ1047">
            <v>0</v>
          </cell>
          <cell r="GK1047">
            <v>0</v>
          </cell>
          <cell r="GL1047">
            <v>0</v>
          </cell>
          <cell r="GM1047" t="e">
            <v>#REF!</v>
          </cell>
          <cell r="GN1047">
            <v>0</v>
          </cell>
          <cell r="GO1047">
            <v>0</v>
          </cell>
          <cell r="GP1047">
            <v>0</v>
          </cell>
        </row>
        <row r="1048">
          <cell r="Y1048" t="str">
            <v>耐震</v>
          </cell>
          <cell r="Z1048" t="str">
            <v>一般</v>
          </cell>
          <cell r="AA1048" t="str">
            <v>一般</v>
          </cell>
          <cell r="AK1048" t="e">
            <v>#REF!</v>
          </cell>
          <cell r="BI1048">
            <v>4</v>
          </cell>
          <cell r="BT1048">
            <v>0</v>
          </cell>
          <cell r="DZ1048">
            <v>0</v>
          </cell>
          <cell r="EA1048">
            <v>0</v>
          </cell>
          <cell r="EB1048">
            <v>0</v>
          </cell>
          <cell r="EC1048">
            <v>0</v>
          </cell>
          <cell r="ED1048">
            <v>0</v>
          </cell>
          <cell r="EF1048">
            <v>0</v>
          </cell>
          <cell r="EG1048">
            <v>0</v>
          </cell>
          <cell r="EH1048">
            <v>0</v>
          </cell>
          <cell r="EI1048">
            <v>0</v>
          </cell>
          <cell r="EJ1048">
            <v>0</v>
          </cell>
          <cell r="EK1048" t="e">
            <v>#REF!</v>
          </cell>
          <cell r="EL1048" t="e">
            <v>#REF!</v>
          </cell>
          <cell r="EM1048" t="e">
            <v>#REF!</v>
          </cell>
          <cell r="EO1048">
            <v>0</v>
          </cell>
          <cell r="EP1048">
            <v>0</v>
          </cell>
          <cell r="EQ1048">
            <v>0</v>
          </cell>
          <cell r="FA1048">
            <v>0</v>
          </cell>
          <cell r="FB1048">
            <v>0</v>
          </cell>
          <cell r="FD1048">
            <v>0</v>
          </cell>
          <cell r="FE1048">
            <v>0</v>
          </cell>
          <cell r="FF1048">
            <v>0</v>
          </cell>
          <cell r="FG1048">
            <v>0</v>
          </cell>
          <cell r="FH1048">
            <v>0</v>
          </cell>
          <cell r="FI1048">
            <v>0</v>
          </cell>
          <cell r="FJ1048">
            <v>0</v>
          </cell>
          <cell r="FK1048">
            <v>0</v>
          </cell>
          <cell r="FL1048">
            <v>0</v>
          </cell>
          <cell r="FO1048">
            <v>0</v>
          </cell>
          <cell r="FQ1048">
            <v>0</v>
          </cell>
          <cell r="FR1048">
            <v>0</v>
          </cell>
          <cell r="FS1048">
            <v>0</v>
          </cell>
          <cell r="FT1048">
            <v>0</v>
          </cell>
          <cell r="FU1048">
            <v>1</v>
          </cell>
          <cell r="FV1048">
            <v>0</v>
          </cell>
          <cell r="FW1048">
            <v>0</v>
          </cell>
          <cell r="FX1048" t="e">
            <v>#REF!</v>
          </cell>
          <cell r="FZ1048">
            <v>0</v>
          </cell>
          <cell r="GB1048">
            <v>0</v>
          </cell>
          <cell r="GC1048">
            <v>0</v>
          </cell>
          <cell r="GD1048">
            <v>0</v>
          </cell>
          <cell r="GE1048">
            <v>0</v>
          </cell>
          <cell r="GF1048">
            <v>0</v>
          </cell>
          <cell r="GG1048" t="e">
            <v>#REF!</v>
          </cell>
          <cell r="GH1048" t="e">
            <v>#REF!</v>
          </cell>
          <cell r="GI1048">
            <v>0</v>
          </cell>
          <cell r="GJ1048">
            <v>0</v>
          </cell>
          <cell r="GK1048">
            <v>0</v>
          </cell>
          <cell r="GL1048">
            <v>0</v>
          </cell>
          <cell r="GM1048" t="e">
            <v>#REF!</v>
          </cell>
          <cell r="GN1048">
            <v>0</v>
          </cell>
          <cell r="GO1048">
            <v>0</v>
          </cell>
          <cell r="GP1048">
            <v>0</v>
          </cell>
        </row>
        <row r="1049">
          <cell r="Y1049" t="str">
            <v>耐震</v>
          </cell>
          <cell r="Z1049" t="str">
            <v>一般</v>
          </cell>
          <cell r="AA1049" t="str">
            <v>一般</v>
          </cell>
          <cell r="AK1049" t="e">
            <v>#REF!</v>
          </cell>
          <cell r="BI1049">
            <v>4</v>
          </cell>
          <cell r="BT1049">
            <v>0</v>
          </cell>
          <cell r="DZ1049">
            <v>0</v>
          </cell>
          <cell r="EA1049">
            <v>0</v>
          </cell>
          <cell r="EB1049">
            <v>0</v>
          </cell>
          <cell r="EC1049">
            <v>0</v>
          </cell>
          <cell r="ED1049">
            <v>0</v>
          </cell>
          <cell r="EF1049">
            <v>0</v>
          </cell>
          <cell r="EG1049">
            <v>0</v>
          </cell>
          <cell r="EH1049">
            <v>0</v>
          </cell>
          <cell r="EI1049">
            <v>0</v>
          </cell>
          <cell r="EJ1049">
            <v>0</v>
          </cell>
          <cell r="EK1049" t="e">
            <v>#REF!</v>
          </cell>
          <cell r="EL1049" t="e">
            <v>#REF!</v>
          </cell>
          <cell r="EM1049" t="e">
            <v>#REF!</v>
          </cell>
          <cell r="EO1049">
            <v>0</v>
          </cell>
          <cell r="EP1049">
            <v>0</v>
          </cell>
          <cell r="EQ1049">
            <v>0</v>
          </cell>
          <cell r="FA1049">
            <v>0</v>
          </cell>
          <cell r="FB1049">
            <v>0</v>
          </cell>
          <cell r="FD1049">
            <v>0</v>
          </cell>
          <cell r="FE1049">
            <v>0</v>
          </cell>
          <cell r="FF1049">
            <v>0</v>
          </cell>
          <cell r="FG1049">
            <v>0</v>
          </cell>
          <cell r="FH1049">
            <v>0</v>
          </cell>
          <cell r="FI1049">
            <v>0</v>
          </cell>
          <cell r="FJ1049">
            <v>0</v>
          </cell>
          <cell r="FK1049">
            <v>0</v>
          </cell>
          <cell r="FL1049">
            <v>0</v>
          </cell>
          <cell r="FO1049">
            <v>0</v>
          </cell>
          <cell r="FQ1049">
            <v>0</v>
          </cell>
          <cell r="FR1049">
            <v>0</v>
          </cell>
          <cell r="FS1049">
            <v>0</v>
          </cell>
          <cell r="FT1049">
            <v>0</v>
          </cell>
          <cell r="FU1049">
            <v>1</v>
          </cell>
          <cell r="FV1049">
            <v>0</v>
          </cell>
          <cell r="FW1049">
            <v>0</v>
          </cell>
          <cell r="FX1049" t="e">
            <v>#REF!</v>
          </cell>
          <cell r="FZ1049">
            <v>0</v>
          </cell>
          <cell r="GB1049">
            <v>0</v>
          </cell>
          <cell r="GC1049">
            <v>0</v>
          </cell>
          <cell r="GD1049">
            <v>0</v>
          </cell>
          <cell r="GE1049">
            <v>0</v>
          </cell>
          <cell r="GF1049">
            <v>0</v>
          </cell>
          <cell r="GG1049" t="e">
            <v>#REF!</v>
          </cell>
          <cell r="GH1049" t="e">
            <v>#REF!</v>
          </cell>
          <cell r="GI1049">
            <v>0</v>
          </cell>
          <cell r="GJ1049">
            <v>0</v>
          </cell>
          <cell r="GK1049">
            <v>0</v>
          </cell>
          <cell r="GL1049">
            <v>0</v>
          </cell>
          <cell r="GM1049" t="e">
            <v>#REF!</v>
          </cell>
          <cell r="GN1049">
            <v>0</v>
          </cell>
          <cell r="GO1049">
            <v>0</v>
          </cell>
          <cell r="GP1049">
            <v>0</v>
          </cell>
        </row>
        <row r="1050">
          <cell r="AK1050" t="e">
            <v>#REF!</v>
          </cell>
          <cell r="BI1050">
            <v>2</v>
          </cell>
          <cell r="BT1050">
            <v>0.25</v>
          </cell>
          <cell r="DZ1050">
            <v>1</v>
          </cell>
          <cell r="EA1050">
            <v>1</v>
          </cell>
          <cell r="EB1050">
            <v>1</v>
          </cell>
          <cell r="EC1050">
            <v>0</v>
          </cell>
          <cell r="ED1050">
            <v>0</v>
          </cell>
          <cell r="EF1050">
            <v>0</v>
          </cell>
          <cell r="EG1050">
            <v>1</v>
          </cell>
          <cell r="EH1050">
            <v>0</v>
          </cell>
          <cell r="EI1050">
            <v>1</v>
          </cell>
          <cell r="EJ1050">
            <v>0</v>
          </cell>
          <cell r="EK1050" t="e">
            <v>#REF!</v>
          </cell>
          <cell r="EL1050" t="e">
            <v>#REF!</v>
          </cell>
          <cell r="EM1050" t="e">
            <v>#REF!</v>
          </cell>
          <cell r="EO1050">
            <v>0</v>
          </cell>
          <cell r="EP1050">
            <v>0</v>
          </cell>
          <cell r="EQ1050">
            <v>0</v>
          </cell>
          <cell r="FA1050">
            <v>1</v>
          </cell>
          <cell r="FB1050">
            <v>0</v>
          </cell>
          <cell r="FD1050">
            <v>0</v>
          </cell>
          <cell r="FE1050">
            <v>0</v>
          </cell>
          <cell r="FF1050">
            <v>0</v>
          </cell>
          <cell r="FG1050">
            <v>0</v>
          </cell>
          <cell r="FH1050">
            <v>1</v>
          </cell>
          <cell r="FI1050">
            <v>0</v>
          </cell>
          <cell r="FJ1050">
            <v>0</v>
          </cell>
          <cell r="FK1050">
            <v>0</v>
          </cell>
          <cell r="FL1050">
            <v>0</v>
          </cell>
          <cell r="FO1050">
            <v>0</v>
          </cell>
          <cell r="FQ1050">
            <v>0</v>
          </cell>
          <cell r="FR1050">
            <v>0</v>
          </cell>
          <cell r="FS1050">
            <v>0</v>
          </cell>
          <cell r="FT1050">
            <v>0</v>
          </cell>
          <cell r="FU1050">
            <v>0</v>
          </cell>
          <cell r="FV1050">
            <v>0</v>
          </cell>
          <cell r="FW1050">
            <v>0</v>
          </cell>
          <cell r="FX1050" t="e">
            <v>#REF!</v>
          </cell>
          <cell r="FZ1050">
            <v>1</v>
          </cell>
          <cell r="GB1050">
            <v>1</v>
          </cell>
          <cell r="GC1050">
            <v>0</v>
          </cell>
          <cell r="GD1050">
            <v>0</v>
          </cell>
          <cell r="GE1050">
            <v>1</v>
          </cell>
          <cell r="GF1050">
            <v>1</v>
          </cell>
          <cell r="GG1050" t="e">
            <v>#REF!</v>
          </cell>
          <cell r="GH1050" t="e">
            <v>#REF!</v>
          </cell>
          <cell r="GI1050">
            <v>0</v>
          </cell>
          <cell r="GJ1050">
            <v>0</v>
          </cell>
          <cell r="GK1050">
            <v>0</v>
          </cell>
          <cell r="GL1050">
            <v>0</v>
          </cell>
          <cell r="GM1050" t="e">
            <v>#REF!</v>
          </cell>
          <cell r="GN1050">
            <v>0</v>
          </cell>
          <cell r="GO1050">
            <v>0</v>
          </cell>
          <cell r="GP1050">
            <v>0</v>
          </cell>
        </row>
        <row r="1051">
          <cell r="Y1051" t="str">
            <v>耐震</v>
          </cell>
          <cell r="Z1051" t="str">
            <v>一般</v>
          </cell>
          <cell r="AA1051" t="str">
            <v>一般</v>
          </cell>
          <cell r="AK1051" t="e">
            <v>#REF!</v>
          </cell>
          <cell r="BI1051">
            <v>4</v>
          </cell>
          <cell r="BT1051">
            <v>0</v>
          </cell>
          <cell r="DZ1051">
            <v>0</v>
          </cell>
          <cell r="EA1051">
            <v>0</v>
          </cell>
          <cell r="EB1051">
            <v>0</v>
          </cell>
          <cell r="EC1051">
            <v>0</v>
          </cell>
          <cell r="ED1051">
            <v>0</v>
          </cell>
          <cell r="EF1051">
            <v>0</v>
          </cell>
          <cell r="EG1051">
            <v>0</v>
          </cell>
          <cell r="EH1051">
            <v>0</v>
          </cell>
          <cell r="EI1051">
            <v>0</v>
          </cell>
          <cell r="EJ1051">
            <v>0</v>
          </cell>
          <cell r="EK1051" t="e">
            <v>#REF!</v>
          </cell>
          <cell r="EL1051" t="e">
            <v>#REF!</v>
          </cell>
          <cell r="EM1051" t="e">
            <v>#REF!</v>
          </cell>
          <cell r="EO1051">
            <v>0</v>
          </cell>
          <cell r="EP1051">
            <v>0</v>
          </cell>
          <cell r="EQ1051">
            <v>0</v>
          </cell>
          <cell r="FA1051">
            <v>0</v>
          </cell>
          <cell r="FB1051">
            <v>0</v>
          </cell>
          <cell r="FD1051">
            <v>0</v>
          </cell>
          <cell r="FE1051">
            <v>0</v>
          </cell>
          <cell r="FF1051">
            <v>0</v>
          </cell>
          <cell r="FG1051">
            <v>0</v>
          </cell>
          <cell r="FH1051">
            <v>0</v>
          </cell>
          <cell r="FI1051">
            <v>0</v>
          </cell>
          <cell r="FJ1051">
            <v>0</v>
          </cell>
          <cell r="FK1051">
            <v>0</v>
          </cell>
          <cell r="FL1051">
            <v>0</v>
          </cell>
          <cell r="FO1051">
            <v>0</v>
          </cell>
          <cell r="FQ1051">
            <v>0</v>
          </cell>
          <cell r="FR1051">
            <v>0</v>
          </cell>
          <cell r="FS1051">
            <v>0</v>
          </cell>
          <cell r="FT1051">
            <v>0</v>
          </cell>
          <cell r="FU1051">
            <v>1</v>
          </cell>
          <cell r="FV1051">
            <v>0</v>
          </cell>
          <cell r="FW1051">
            <v>0</v>
          </cell>
          <cell r="FX1051" t="e">
            <v>#REF!</v>
          </cell>
          <cell r="FZ1051">
            <v>0</v>
          </cell>
          <cell r="GB1051">
            <v>0</v>
          </cell>
          <cell r="GC1051">
            <v>0</v>
          </cell>
          <cell r="GD1051">
            <v>0</v>
          </cell>
          <cell r="GE1051">
            <v>0</v>
          </cell>
          <cell r="GF1051">
            <v>0</v>
          </cell>
          <cell r="GG1051" t="e">
            <v>#REF!</v>
          </cell>
          <cell r="GH1051" t="e">
            <v>#REF!</v>
          </cell>
          <cell r="GI1051">
            <v>0</v>
          </cell>
          <cell r="GJ1051">
            <v>0</v>
          </cell>
          <cell r="GK1051">
            <v>0</v>
          </cell>
          <cell r="GL1051">
            <v>0</v>
          </cell>
          <cell r="GM1051" t="e">
            <v>#REF!</v>
          </cell>
          <cell r="GN1051">
            <v>0</v>
          </cell>
          <cell r="GO1051">
            <v>0</v>
          </cell>
          <cell r="GP1051">
            <v>0</v>
          </cell>
        </row>
        <row r="1052">
          <cell r="Y1052" t="str">
            <v>耐震</v>
          </cell>
          <cell r="Z1052" t="str">
            <v>一般</v>
          </cell>
          <cell r="AA1052" t="str">
            <v>一般</v>
          </cell>
          <cell r="AK1052" t="e">
            <v>#REF!</v>
          </cell>
          <cell r="BI1052">
            <v>4</v>
          </cell>
          <cell r="BT1052">
            <v>0</v>
          </cell>
          <cell r="DZ1052">
            <v>0</v>
          </cell>
          <cell r="EA1052">
            <v>0</v>
          </cell>
          <cell r="EB1052">
            <v>0</v>
          </cell>
          <cell r="EC1052">
            <v>0</v>
          </cell>
          <cell r="ED1052">
            <v>0</v>
          </cell>
          <cell r="EF1052">
            <v>0</v>
          </cell>
          <cell r="EG1052">
            <v>0</v>
          </cell>
          <cell r="EH1052">
            <v>0</v>
          </cell>
          <cell r="EI1052">
            <v>0</v>
          </cell>
          <cell r="EJ1052">
            <v>0</v>
          </cell>
          <cell r="EK1052" t="e">
            <v>#REF!</v>
          </cell>
          <cell r="EL1052" t="e">
            <v>#REF!</v>
          </cell>
          <cell r="EM1052" t="e">
            <v>#REF!</v>
          </cell>
          <cell r="EO1052">
            <v>0</v>
          </cell>
          <cell r="EP1052">
            <v>0</v>
          </cell>
          <cell r="EQ1052">
            <v>0</v>
          </cell>
          <cell r="FA1052">
            <v>0</v>
          </cell>
          <cell r="FB1052">
            <v>0</v>
          </cell>
          <cell r="FD1052">
            <v>0</v>
          </cell>
          <cell r="FE1052">
            <v>0</v>
          </cell>
          <cell r="FF1052">
            <v>0</v>
          </cell>
          <cell r="FG1052">
            <v>0</v>
          </cell>
          <cell r="FH1052">
            <v>0</v>
          </cell>
          <cell r="FI1052">
            <v>0</v>
          </cell>
          <cell r="FJ1052">
            <v>0</v>
          </cell>
          <cell r="FK1052">
            <v>0</v>
          </cell>
          <cell r="FL1052">
            <v>0</v>
          </cell>
          <cell r="FO1052">
            <v>0</v>
          </cell>
          <cell r="FQ1052">
            <v>0</v>
          </cell>
          <cell r="FR1052">
            <v>0</v>
          </cell>
          <cell r="FS1052">
            <v>0</v>
          </cell>
          <cell r="FT1052">
            <v>0</v>
          </cell>
          <cell r="FU1052">
            <v>1</v>
          </cell>
          <cell r="FV1052">
            <v>0</v>
          </cell>
          <cell r="FW1052">
            <v>0</v>
          </cell>
          <cell r="FX1052" t="e">
            <v>#REF!</v>
          </cell>
          <cell r="FZ1052">
            <v>0</v>
          </cell>
          <cell r="GB1052">
            <v>0</v>
          </cell>
          <cell r="GC1052">
            <v>0</v>
          </cell>
          <cell r="GD1052">
            <v>0</v>
          </cell>
          <cell r="GE1052">
            <v>0</v>
          </cell>
          <cell r="GF1052">
            <v>0</v>
          </cell>
          <cell r="GG1052" t="e">
            <v>#REF!</v>
          </cell>
          <cell r="GH1052" t="e">
            <v>#REF!</v>
          </cell>
          <cell r="GI1052">
            <v>0</v>
          </cell>
          <cell r="GJ1052">
            <v>0</v>
          </cell>
          <cell r="GK1052">
            <v>0</v>
          </cell>
          <cell r="GL1052">
            <v>0</v>
          </cell>
          <cell r="GM1052" t="e">
            <v>#REF!</v>
          </cell>
          <cell r="GN1052">
            <v>0</v>
          </cell>
          <cell r="GO1052">
            <v>0</v>
          </cell>
          <cell r="GP1052">
            <v>0</v>
          </cell>
        </row>
        <row r="1053">
          <cell r="Y1053" t="str">
            <v>耐震</v>
          </cell>
          <cell r="Z1053" t="str">
            <v>一般</v>
          </cell>
          <cell r="AK1053" t="e">
            <v>#REF!</v>
          </cell>
          <cell r="BI1053">
            <v>4</v>
          </cell>
          <cell r="BT1053">
            <v>0</v>
          </cell>
          <cell r="DZ1053">
            <v>0</v>
          </cell>
          <cell r="EA1053">
            <v>0</v>
          </cell>
          <cell r="EB1053">
            <v>0</v>
          </cell>
          <cell r="EC1053">
            <v>0</v>
          </cell>
          <cell r="ED1053">
            <v>0</v>
          </cell>
          <cell r="EF1053">
            <v>0</v>
          </cell>
          <cell r="EG1053">
            <v>0</v>
          </cell>
          <cell r="EH1053">
            <v>0</v>
          </cell>
          <cell r="EI1053">
            <v>0</v>
          </cell>
          <cell r="EJ1053">
            <v>0</v>
          </cell>
          <cell r="EK1053" t="e">
            <v>#REF!</v>
          </cell>
          <cell r="EL1053" t="e">
            <v>#REF!</v>
          </cell>
          <cell r="EM1053" t="e">
            <v>#REF!</v>
          </cell>
          <cell r="EO1053">
            <v>0</v>
          </cell>
          <cell r="EP1053">
            <v>0</v>
          </cell>
          <cell r="EQ1053">
            <v>0</v>
          </cell>
          <cell r="FA1053">
            <v>0</v>
          </cell>
          <cell r="FB1053">
            <v>0</v>
          </cell>
          <cell r="FD1053">
            <v>0</v>
          </cell>
          <cell r="FE1053">
            <v>0</v>
          </cell>
          <cell r="FF1053">
            <v>0</v>
          </cell>
          <cell r="FG1053">
            <v>0</v>
          </cell>
          <cell r="FH1053">
            <v>0</v>
          </cell>
          <cell r="FI1053">
            <v>0</v>
          </cell>
          <cell r="FJ1053">
            <v>0</v>
          </cell>
          <cell r="FK1053">
            <v>0</v>
          </cell>
          <cell r="FL1053">
            <v>0</v>
          </cell>
          <cell r="FO1053">
            <v>0</v>
          </cell>
          <cell r="FQ1053">
            <v>0</v>
          </cell>
          <cell r="FR1053">
            <v>0</v>
          </cell>
          <cell r="FS1053">
            <v>0</v>
          </cell>
          <cell r="FT1053">
            <v>0</v>
          </cell>
          <cell r="FU1053">
            <v>1</v>
          </cell>
          <cell r="FV1053">
            <v>0</v>
          </cell>
          <cell r="FW1053">
            <v>0</v>
          </cell>
          <cell r="FX1053" t="e">
            <v>#REF!</v>
          </cell>
          <cell r="FZ1053">
            <v>0</v>
          </cell>
          <cell r="GB1053">
            <v>0</v>
          </cell>
          <cell r="GC1053">
            <v>0</v>
          </cell>
          <cell r="GD1053">
            <v>0</v>
          </cell>
          <cell r="GE1053">
            <v>0</v>
          </cell>
          <cell r="GF1053">
            <v>0</v>
          </cell>
          <cell r="GG1053" t="e">
            <v>#REF!</v>
          </cell>
          <cell r="GH1053" t="e">
            <v>#REF!</v>
          </cell>
          <cell r="GI1053">
            <v>0</v>
          </cell>
          <cell r="GJ1053">
            <v>0</v>
          </cell>
          <cell r="GK1053">
            <v>0</v>
          </cell>
          <cell r="GL1053">
            <v>0</v>
          </cell>
          <cell r="GM1053" t="e">
            <v>#REF!</v>
          </cell>
          <cell r="GN1053">
            <v>0</v>
          </cell>
          <cell r="GO1053">
            <v>0</v>
          </cell>
          <cell r="GP105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DB (印刷用)"/>
      <sheetName val="様式"/>
      <sheetName val="単純集計"/>
      <sheetName val="各種集計"/>
      <sheetName val="孤立集計"/>
      <sheetName val="孤立集計 (2)"/>
      <sheetName val="本番"/>
      <sheetName val="箇所表（施策編）"/>
      <sheetName val="００　補助ＤＢ【とりまとめ】"/>
      <sheetName val="sheet2"/>
      <sheetName val="様式１"/>
      <sheetName val="配布書（4月2日）；交通円滑化"/>
    </sheetNames>
    <sheetDataSet>
      <sheetData sheetId="0">
        <row r="2">
          <cell r="AX2">
            <v>114</v>
          </cell>
        </row>
        <row r="3">
          <cell r="AX3">
            <v>102</v>
          </cell>
        </row>
        <row r="4">
          <cell r="AX4">
            <v>84</v>
          </cell>
        </row>
        <row r="5">
          <cell r="AX5">
            <v>162</v>
          </cell>
        </row>
        <row r="6">
          <cell r="AX6">
            <v>180</v>
          </cell>
        </row>
        <row r="7">
          <cell r="AX7">
            <v>0</v>
          </cell>
        </row>
        <row r="8">
          <cell r="AX8">
            <v>0</v>
          </cell>
        </row>
        <row r="9">
          <cell r="AX9">
            <v>0</v>
          </cell>
        </row>
        <row r="10">
          <cell r="AX10">
            <v>18</v>
          </cell>
        </row>
        <row r="11">
          <cell r="AX11">
            <v>0</v>
          </cell>
        </row>
        <row r="12">
          <cell r="AX12">
            <v>42</v>
          </cell>
        </row>
        <row r="13">
          <cell r="AX13">
            <v>81</v>
          </cell>
        </row>
        <row r="15">
          <cell r="AX15">
            <v>0</v>
          </cell>
        </row>
        <row r="16">
          <cell r="AX16">
            <v>12</v>
          </cell>
        </row>
        <row r="17">
          <cell r="AX17">
            <v>36</v>
          </cell>
        </row>
        <row r="18">
          <cell r="AX18">
            <v>36</v>
          </cell>
        </row>
        <row r="19">
          <cell r="AX19">
            <v>19.8</v>
          </cell>
        </row>
        <row r="20">
          <cell r="AX20">
            <v>60</v>
          </cell>
        </row>
        <row r="21">
          <cell r="AX21">
            <v>54</v>
          </cell>
        </row>
        <row r="22">
          <cell r="AX22">
            <v>48</v>
          </cell>
        </row>
        <row r="23">
          <cell r="AX23">
            <v>90</v>
          </cell>
        </row>
        <row r="24">
          <cell r="AX24">
            <v>0</v>
          </cell>
        </row>
        <row r="25">
          <cell r="AX25">
            <v>0</v>
          </cell>
        </row>
        <row r="26">
          <cell r="AX26">
            <v>60</v>
          </cell>
        </row>
        <row r="27">
          <cell r="AX27">
            <v>60</v>
          </cell>
        </row>
        <row r="28">
          <cell r="AX28">
            <v>12</v>
          </cell>
        </row>
        <row r="29">
          <cell r="AX29">
            <v>12</v>
          </cell>
        </row>
        <row r="30">
          <cell r="AX30">
            <v>36</v>
          </cell>
        </row>
        <row r="31">
          <cell r="AX31">
            <v>90</v>
          </cell>
        </row>
        <row r="32">
          <cell r="AX32">
            <v>12.6</v>
          </cell>
        </row>
        <row r="33">
          <cell r="AX33">
            <v>30</v>
          </cell>
        </row>
        <row r="35">
          <cell r="AX35">
            <v>26.4</v>
          </cell>
        </row>
        <row r="36">
          <cell r="AX36">
            <v>96</v>
          </cell>
        </row>
        <row r="37">
          <cell r="AX37">
            <v>0</v>
          </cell>
        </row>
        <row r="38">
          <cell r="AX38">
            <v>0</v>
          </cell>
        </row>
        <row r="39">
          <cell r="AX39">
            <v>0</v>
          </cell>
        </row>
        <row r="40">
          <cell r="AX40">
            <v>84</v>
          </cell>
        </row>
        <row r="41">
          <cell r="AX41">
            <v>105</v>
          </cell>
        </row>
        <row r="42">
          <cell r="AX42">
            <v>66</v>
          </cell>
        </row>
        <row r="43">
          <cell r="AX43">
            <v>0</v>
          </cell>
        </row>
        <row r="44">
          <cell r="AX44">
            <v>30</v>
          </cell>
        </row>
        <row r="45">
          <cell r="AX45">
            <v>210</v>
          </cell>
        </row>
        <row r="46">
          <cell r="AX46">
            <v>0</v>
          </cell>
        </row>
        <row r="47">
          <cell r="AX47">
            <v>0</v>
          </cell>
        </row>
        <row r="48">
          <cell r="AX48">
            <v>0</v>
          </cell>
        </row>
        <row r="49">
          <cell r="AX49">
            <v>0</v>
          </cell>
        </row>
        <row r="50">
          <cell r="AX50">
            <v>30</v>
          </cell>
        </row>
        <row r="51">
          <cell r="AX51">
            <v>6</v>
          </cell>
        </row>
        <row r="52">
          <cell r="AX52">
            <v>12</v>
          </cell>
        </row>
        <row r="54">
          <cell r="AX54">
            <v>54</v>
          </cell>
        </row>
        <row r="55">
          <cell r="AX55">
            <v>48</v>
          </cell>
        </row>
        <row r="58">
          <cell r="AX58">
            <v>42</v>
          </cell>
        </row>
        <row r="59">
          <cell r="AX59">
            <v>48</v>
          </cell>
        </row>
        <row r="60">
          <cell r="AX60">
            <v>120</v>
          </cell>
        </row>
        <row r="61">
          <cell r="AX61">
            <v>42</v>
          </cell>
        </row>
        <row r="62">
          <cell r="AX62">
            <v>132</v>
          </cell>
        </row>
        <row r="63">
          <cell r="AX63">
            <v>30</v>
          </cell>
        </row>
        <row r="64">
          <cell r="AX64">
            <v>30</v>
          </cell>
        </row>
        <row r="65">
          <cell r="AX65">
            <v>18</v>
          </cell>
        </row>
        <row r="66">
          <cell r="AX66">
            <v>60</v>
          </cell>
        </row>
        <row r="67">
          <cell r="AX67">
            <v>36</v>
          </cell>
        </row>
        <row r="68">
          <cell r="AX68">
            <v>24</v>
          </cell>
        </row>
        <row r="69">
          <cell r="AX69">
            <v>36</v>
          </cell>
        </row>
        <row r="70">
          <cell r="AX70">
            <v>36</v>
          </cell>
        </row>
        <row r="71">
          <cell r="AX71">
            <v>39</v>
          </cell>
        </row>
        <row r="72">
          <cell r="AX72">
            <v>48</v>
          </cell>
        </row>
        <row r="73">
          <cell r="AX73">
            <v>42</v>
          </cell>
        </row>
        <row r="74">
          <cell r="AX74">
            <v>0</v>
          </cell>
        </row>
        <row r="75">
          <cell r="AX75">
            <v>39</v>
          </cell>
        </row>
        <row r="76">
          <cell r="AX76">
            <v>30</v>
          </cell>
        </row>
        <row r="77">
          <cell r="AX77">
            <v>96</v>
          </cell>
        </row>
        <row r="78">
          <cell r="AX78">
            <v>60</v>
          </cell>
        </row>
        <row r="79">
          <cell r="AX79">
            <v>6</v>
          </cell>
        </row>
        <row r="81">
          <cell r="AX81">
            <v>24</v>
          </cell>
        </row>
        <row r="82">
          <cell r="AX82">
            <v>30</v>
          </cell>
        </row>
        <row r="83">
          <cell r="AX83">
            <v>6</v>
          </cell>
        </row>
        <row r="84">
          <cell r="AX84">
            <v>54</v>
          </cell>
        </row>
        <row r="86">
          <cell r="AX86">
            <v>30</v>
          </cell>
        </row>
        <row r="87">
          <cell r="AX87">
            <v>15</v>
          </cell>
        </row>
        <row r="88">
          <cell r="AX88">
            <v>6</v>
          </cell>
        </row>
        <row r="89">
          <cell r="AX89">
            <v>42</v>
          </cell>
        </row>
        <row r="90">
          <cell r="AX90">
            <v>30</v>
          </cell>
        </row>
        <row r="91">
          <cell r="AX91">
            <v>102</v>
          </cell>
        </row>
        <row r="92">
          <cell r="AX92">
            <v>90</v>
          </cell>
        </row>
        <row r="93">
          <cell r="AX93">
            <v>48</v>
          </cell>
        </row>
        <row r="94">
          <cell r="AX94">
            <v>120</v>
          </cell>
        </row>
        <row r="95">
          <cell r="AX95">
            <v>42</v>
          </cell>
        </row>
        <row r="96">
          <cell r="AX96">
            <v>0</v>
          </cell>
        </row>
        <row r="97">
          <cell r="AX97">
            <v>0</v>
          </cell>
        </row>
        <row r="98">
          <cell r="AX98">
            <v>96</v>
          </cell>
        </row>
        <row r="99">
          <cell r="AX99">
            <v>78</v>
          </cell>
        </row>
        <row r="100">
          <cell r="AX100">
            <v>30</v>
          </cell>
        </row>
        <row r="102">
          <cell r="AX102">
            <v>12</v>
          </cell>
        </row>
        <row r="104">
          <cell r="AX104">
            <v>30</v>
          </cell>
        </row>
        <row r="106">
          <cell r="AX106">
            <v>36</v>
          </cell>
        </row>
        <row r="107">
          <cell r="AX107">
            <v>30</v>
          </cell>
        </row>
        <row r="109">
          <cell r="AX109">
            <v>33</v>
          </cell>
        </row>
        <row r="110">
          <cell r="AX110">
            <v>18</v>
          </cell>
        </row>
        <row r="112">
          <cell r="AX112">
            <v>36</v>
          </cell>
        </row>
        <row r="113">
          <cell r="AX113">
            <v>24</v>
          </cell>
        </row>
        <row r="115">
          <cell r="AX115">
            <v>15.6</v>
          </cell>
        </row>
        <row r="116">
          <cell r="AX116">
            <v>34.200000000000003</v>
          </cell>
        </row>
        <row r="117">
          <cell r="AX117">
            <v>16.2</v>
          </cell>
        </row>
        <row r="118">
          <cell r="AX118">
            <v>24</v>
          </cell>
        </row>
        <row r="119">
          <cell r="AX119">
            <v>6</v>
          </cell>
        </row>
        <row r="120">
          <cell r="AX120">
            <v>15</v>
          </cell>
        </row>
        <row r="122">
          <cell r="AX122">
            <v>48</v>
          </cell>
        </row>
        <row r="123">
          <cell r="AX123">
            <v>18</v>
          </cell>
        </row>
        <row r="124">
          <cell r="AX124">
            <v>54</v>
          </cell>
        </row>
        <row r="125">
          <cell r="AX125">
            <v>0</v>
          </cell>
        </row>
        <row r="126">
          <cell r="AX126">
            <v>30</v>
          </cell>
        </row>
        <row r="127">
          <cell r="AX127">
            <v>0</v>
          </cell>
        </row>
        <row r="128">
          <cell r="AX128">
            <v>54</v>
          </cell>
        </row>
        <row r="129">
          <cell r="AX129">
            <v>0</v>
          </cell>
        </row>
        <row r="130">
          <cell r="AX130">
            <v>0</v>
          </cell>
        </row>
        <row r="131">
          <cell r="AX131">
            <v>6</v>
          </cell>
        </row>
        <row r="133">
          <cell r="AX133">
            <v>45</v>
          </cell>
        </row>
        <row r="134">
          <cell r="AX134">
            <v>48</v>
          </cell>
        </row>
        <row r="136">
          <cell r="AX136">
            <v>54</v>
          </cell>
        </row>
        <row r="137">
          <cell r="AX137">
            <v>72</v>
          </cell>
        </row>
        <row r="138">
          <cell r="AX138">
            <v>63</v>
          </cell>
        </row>
        <row r="139">
          <cell r="AX139">
            <v>54</v>
          </cell>
        </row>
        <row r="140">
          <cell r="AX140">
            <v>36</v>
          </cell>
        </row>
        <row r="141">
          <cell r="AX141">
            <v>21</v>
          </cell>
        </row>
        <row r="142">
          <cell r="AX142">
            <v>12</v>
          </cell>
        </row>
        <row r="143">
          <cell r="AX143">
            <v>12</v>
          </cell>
        </row>
        <row r="144">
          <cell r="AX144">
            <v>12</v>
          </cell>
        </row>
        <row r="145">
          <cell r="AX145">
            <v>18</v>
          </cell>
        </row>
        <row r="146">
          <cell r="AX146">
            <v>45</v>
          </cell>
        </row>
        <row r="147">
          <cell r="AX147">
            <v>9</v>
          </cell>
        </row>
        <row r="148">
          <cell r="AX148">
            <v>30</v>
          </cell>
        </row>
        <row r="150">
          <cell r="AX150">
            <v>24</v>
          </cell>
        </row>
        <row r="151">
          <cell r="AX151">
            <v>33</v>
          </cell>
        </row>
        <row r="152">
          <cell r="AX152">
            <v>36</v>
          </cell>
        </row>
        <row r="153">
          <cell r="AX153">
            <v>43.8</v>
          </cell>
        </row>
        <row r="154">
          <cell r="AX154">
            <v>48</v>
          </cell>
        </row>
        <row r="155">
          <cell r="AX155">
            <v>55.8</v>
          </cell>
        </row>
        <row r="157">
          <cell r="AX157">
            <v>29.4</v>
          </cell>
        </row>
        <row r="158">
          <cell r="AX158">
            <v>9.6</v>
          </cell>
        </row>
        <row r="159">
          <cell r="AX159">
            <v>24</v>
          </cell>
        </row>
        <row r="160">
          <cell r="AX160">
            <v>13.2</v>
          </cell>
        </row>
        <row r="161">
          <cell r="AX161">
            <v>12</v>
          </cell>
        </row>
        <row r="162">
          <cell r="AX162">
            <v>75</v>
          </cell>
        </row>
        <row r="163">
          <cell r="AX163">
            <v>39</v>
          </cell>
        </row>
        <row r="164">
          <cell r="AX164">
            <v>15</v>
          </cell>
        </row>
        <row r="165">
          <cell r="AX165">
            <v>6</v>
          </cell>
        </row>
        <row r="167">
          <cell r="AX167">
            <v>3</v>
          </cell>
        </row>
        <row r="168">
          <cell r="AX168">
            <v>3</v>
          </cell>
        </row>
        <row r="169">
          <cell r="AX169">
            <v>3</v>
          </cell>
        </row>
        <row r="170">
          <cell r="AX170">
            <v>6</v>
          </cell>
        </row>
        <row r="171">
          <cell r="AX171">
            <v>6</v>
          </cell>
        </row>
        <row r="172">
          <cell r="AX172">
            <v>3</v>
          </cell>
        </row>
        <row r="173">
          <cell r="AX173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築箇所表（印刷用）"/>
      <sheetName val="没データ"/>
      <sheetName val="一有箇所表"/>
      <sheetName val="改築箇所表"/>
      <sheetName val="費目別（改築）"/>
      <sheetName val="費目別（改築伸率順）"/>
      <sheetName val="費目別（改築②）"/>
      <sheetName val="県別（目標）"/>
      <sheetName val="選挙区別（改築）"/>
      <sheetName val="☆直轄集計"/>
      <sheetName val="☆費目別JK（企画登録）"/>
      <sheetName val="H20事業費"/>
      <sheetName val="H20伸率"/>
      <sheetName val="☆H20配分総括表（改築）"/>
      <sheetName val="☆H20配分総括表（改築全国）"/>
      <sheetName val="☆事業費一覧表"/>
      <sheetName val="☆国費一覧表"/>
      <sheetName val="☆事業費総括表"/>
      <sheetName val="☆県別・政令市別事業費"/>
      <sheetName val="☆県別・政令市別事業費（伸率順）"/>
      <sheetName val="☆A'路線"/>
      <sheetName val="☆B路線"/>
      <sheetName val="☆地高"/>
      <sheetName val="☆三環状"/>
      <sheetName val="県別（改築、整備局要望）"/>
      <sheetName val="H19配分総括表（改築）"/>
      <sheetName val="H19配分総括表（改築全国）"/>
      <sheetName val="H19事業費"/>
      <sheetName val="DB"/>
      <sheetName val="箇所表（施策編）"/>
    </sheetNames>
    <sheetDataSet>
      <sheetData sheetId="0"/>
      <sheetData sheetId="1"/>
      <sheetData sheetId="2"/>
      <sheetData sheetId="3">
        <row r="9">
          <cell r="FZ9">
            <v>1343</v>
          </cell>
          <cell r="GB9">
            <v>0</v>
          </cell>
          <cell r="GH9">
            <v>1099.9169999999999</v>
          </cell>
          <cell r="GJ9">
            <v>0</v>
          </cell>
        </row>
        <row r="10">
          <cell r="FZ10">
            <v>0</v>
          </cell>
          <cell r="GB10">
            <v>0</v>
          </cell>
          <cell r="GH10">
            <v>0</v>
          </cell>
          <cell r="GJ10">
            <v>0</v>
          </cell>
        </row>
        <row r="11">
          <cell r="FZ11">
            <v>0</v>
          </cell>
          <cell r="GB11">
            <v>0</v>
          </cell>
          <cell r="GH11">
            <v>0</v>
          </cell>
          <cell r="GJ11">
            <v>0</v>
          </cell>
        </row>
        <row r="12">
          <cell r="FZ12">
            <v>0</v>
          </cell>
          <cell r="GB12">
            <v>0</v>
          </cell>
          <cell r="GH12">
            <v>0</v>
          </cell>
          <cell r="GJ12">
            <v>0</v>
          </cell>
        </row>
        <row r="13">
          <cell r="FZ13">
            <v>0</v>
          </cell>
          <cell r="GB13">
            <v>0</v>
          </cell>
          <cell r="GH13">
            <v>0</v>
          </cell>
          <cell r="GJ13">
            <v>0</v>
          </cell>
        </row>
        <row r="14">
          <cell r="FZ14">
            <v>0</v>
          </cell>
          <cell r="GB14">
            <v>0</v>
          </cell>
          <cell r="GH14">
            <v>0</v>
          </cell>
          <cell r="GJ14">
            <v>0</v>
          </cell>
        </row>
        <row r="15">
          <cell r="FZ15">
            <v>300</v>
          </cell>
          <cell r="GB15">
            <v>0</v>
          </cell>
          <cell r="GH15">
            <v>234</v>
          </cell>
          <cell r="GJ15">
            <v>0</v>
          </cell>
        </row>
        <row r="16">
          <cell r="FZ16">
            <v>0</v>
          </cell>
          <cell r="GB16">
            <v>0</v>
          </cell>
          <cell r="GH16">
            <v>0</v>
          </cell>
          <cell r="GJ16">
            <v>0</v>
          </cell>
        </row>
        <row r="17">
          <cell r="FZ17">
            <v>0</v>
          </cell>
          <cell r="GB17">
            <v>0</v>
          </cell>
          <cell r="GH17">
            <v>0</v>
          </cell>
          <cell r="GJ17">
            <v>0</v>
          </cell>
        </row>
        <row r="18">
          <cell r="FZ18">
            <v>150</v>
          </cell>
          <cell r="GB18">
            <v>0</v>
          </cell>
          <cell r="GH18">
            <v>117</v>
          </cell>
          <cell r="GJ18">
            <v>0</v>
          </cell>
        </row>
        <row r="19">
          <cell r="FZ19">
            <v>0</v>
          </cell>
          <cell r="GB19">
            <v>0</v>
          </cell>
          <cell r="GH19">
            <v>0</v>
          </cell>
          <cell r="GJ19">
            <v>0</v>
          </cell>
        </row>
        <row r="20">
          <cell r="FZ20">
            <v>0</v>
          </cell>
          <cell r="GB20">
            <v>0</v>
          </cell>
          <cell r="GH20">
            <v>0</v>
          </cell>
          <cell r="GJ20">
            <v>0</v>
          </cell>
        </row>
        <row r="21">
          <cell r="FZ21">
            <v>280</v>
          </cell>
          <cell r="GB21">
            <v>0</v>
          </cell>
          <cell r="GH21">
            <v>218.4</v>
          </cell>
          <cell r="GJ21">
            <v>0</v>
          </cell>
        </row>
        <row r="22">
          <cell r="FZ22">
            <v>0</v>
          </cell>
          <cell r="GB22">
            <v>300</v>
          </cell>
          <cell r="GH22">
            <v>0</v>
          </cell>
          <cell r="GJ22">
            <v>234</v>
          </cell>
        </row>
        <row r="23">
          <cell r="FZ23">
            <v>0</v>
          </cell>
          <cell r="GB23">
            <v>0</v>
          </cell>
          <cell r="GH23">
            <v>0</v>
          </cell>
          <cell r="GJ23">
            <v>0</v>
          </cell>
        </row>
        <row r="24">
          <cell r="FZ24">
            <v>0</v>
          </cell>
          <cell r="GB24">
            <v>0</v>
          </cell>
          <cell r="GH24">
            <v>0</v>
          </cell>
          <cell r="GJ24">
            <v>0</v>
          </cell>
        </row>
        <row r="25">
          <cell r="FZ25">
            <v>0</v>
          </cell>
          <cell r="GB25">
            <v>0</v>
          </cell>
          <cell r="GH25">
            <v>0</v>
          </cell>
          <cell r="GJ25">
            <v>0</v>
          </cell>
        </row>
        <row r="26">
          <cell r="FZ26">
            <v>0</v>
          </cell>
          <cell r="GB26">
            <v>0</v>
          </cell>
          <cell r="GH26">
            <v>0</v>
          </cell>
          <cell r="GJ26">
            <v>0</v>
          </cell>
        </row>
        <row r="27">
          <cell r="FZ27">
            <v>0</v>
          </cell>
          <cell r="GB27">
            <v>0</v>
          </cell>
          <cell r="GH27">
            <v>0</v>
          </cell>
          <cell r="GJ27">
            <v>0</v>
          </cell>
        </row>
        <row r="28">
          <cell r="FZ28">
            <v>0</v>
          </cell>
          <cell r="GB28">
            <v>0</v>
          </cell>
          <cell r="GH28">
            <v>0</v>
          </cell>
          <cell r="GJ28">
            <v>0</v>
          </cell>
        </row>
        <row r="29">
          <cell r="FZ29">
            <v>0</v>
          </cell>
          <cell r="GB29">
            <v>0</v>
          </cell>
          <cell r="GH29">
            <v>0</v>
          </cell>
          <cell r="GJ29">
            <v>0</v>
          </cell>
        </row>
        <row r="30">
          <cell r="FZ30">
            <v>0</v>
          </cell>
          <cell r="GB30">
            <v>0</v>
          </cell>
          <cell r="GH30">
            <v>0</v>
          </cell>
          <cell r="GJ30">
            <v>0</v>
          </cell>
        </row>
        <row r="31">
          <cell r="FZ31">
            <v>0</v>
          </cell>
          <cell r="GB31">
            <v>0</v>
          </cell>
          <cell r="GH31">
            <v>0</v>
          </cell>
          <cell r="GJ31">
            <v>0</v>
          </cell>
        </row>
        <row r="32">
          <cell r="FZ32">
            <v>0</v>
          </cell>
          <cell r="GB32">
            <v>0</v>
          </cell>
          <cell r="GH32">
            <v>0</v>
          </cell>
          <cell r="GJ32">
            <v>0</v>
          </cell>
        </row>
        <row r="33">
          <cell r="FZ33">
            <v>0</v>
          </cell>
          <cell r="GB33">
            <v>0</v>
          </cell>
          <cell r="GH33">
            <v>0</v>
          </cell>
          <cell r="GJ33">
            <v>0</v>
          </cell>
        </row>
        <row r="34">
          <cell r="FZ34">
            <v>0</v>
          </cell>
          <cell r="GB34">
            <v>0</v>
          </cell>
          <cell r="GH34">
            <v>0</v>
          </cell>
          <cell r="GJ34">
            <v>0</v>
          </cell>
        </row>
        <row r="35">
          <cell r="FZ35">
            <v>0</v>
          </cell>
          <cell r="GB35">
            <v>0</v>
          </cell>
          <cell r="GH35">
            <v>0</v>
          </cell>
          <cell r="GJ35">
            <v>0</v>
          </cell>
        </row>
        <row r="36">
          <cell r="FZ36">
            <v>0</v>
          </cell>
          <cell r="GB36">
            <v>0</v>
          </cell>
          <cell r="GH36">
            <v>0</v>
          </cell>
          <cell r="GJ36">
            <v>0</v>
          </cell>
        </row>
        <row r="37">
          <cell r="FZ37">
            <v>0</v>
          </cell>
          <cell r="GB37">
            <v>0</v>
          </cell>
          <cell r="GH37">
            <v>0</v>
          </cell>
          <cell r="GJ37">
            <v>0</v>
          </cell>
        </row>
        <row r="38">
          <cell r="FZ38">
            <v>0</v>
          </cell>
          <cell r="GB38">
            <v>0</v>
          </cell>
          <cell r="GH38">
            <v>0</v>
          </cell>
          <cell r="GJ38">
            <v>0</v>
          </cell>
        </row>
        <row r="39">
          <cell r="FZ39">
            <v>0</v>
          </cell>
          <cell r="GB39">
            <v>300</v>
          </cell>
          <cell r="GH39">
            <v>0</v>
          </cell>
          <cell r="GJ39">
            <v>236</v>
          </cell>
        </row>
        <row r="40">
          <cell r="FZ40">
            <v>0</v>
          </cell>
          <cell r="GB40">
            <v>0</v>
          </cell>
          <cell r="GH40">
            <v>0</v>
          </cell>
          <cell r="GJ40">
            <v>0</v>
          </cell>
        </row>
        <row r="41">
          <cell r="FZ41">
            <v>0</v>
          </cell>
          <cell r="GB41">
            <v>0</v>
          </cell>
          <cell r="GH41">
            <v>0</v>
          </cell>
          <cell r="GJ41">
            <v>0</v>
          </cell>
        </row>
        <row r="42">
          <cell r="FZ42">
            <v>0</v>
          </cell>
          <cell r="GB42">
            <v>0</v>
          </cell>
          <cell r="GH42">
            <v>0</v>
          </cell>
          <cell r="GJ42">
            <v>0</v>
          </cell>
        </row>
        <row r="43">
          <cell r="FZ43">
            <v>974</v>
          </cell>
          <cell r="GB43">
            <v>0</v>
          </cell>
          <cell r="GH43">
            <v>766.21299999999997</v>
          </cell>
          <cell r="GJ43">
            <v>0</v>
          </cell>
        </row>
        <row r="44">
          <cell r="FZ44">
            <v>0</v>
          </cell>
          <cell r="GB44">
            <v>0</v>
          </cell>
          <cell r="GH44">
            <v>0</v>
          </cell>
          <cell r="GJ44">
            <v>0</v>
          </cell>
        </row>
        <row r="45">
          <cell r="FZ45">
            <v>0</v>
          </cell>
          <cell r="GB45">
            <v>0</v>
          </cell>
          <cell r="GH45">
            <v>0</v>
          </cell>
          <cell r="GJ45">
            <v>0</v>
          </cell>
        </row>
        <row r="46">
          <cell r="FZ46">
            <v>750</v>
          </cell>
          <cell r="GB46">
            <v>0</v>
          </cell>
          <cell r="GH46">
            <v>500</v>
          </cell>
          <cell r="GJ46">
            <v>0</v>
          </cell>
        </row>
        <row r="47">
          <cell r="FZ47">
            <v>3226</v>
          </cell>
          <cell r="GB47">
            <v>0</v>
          </cell>
          <cell r="GH47">
            <v>2150.6669999999999</v>
          </cell>
          <cell r="GJ47">
            <v>0</v>
          </cell>
        </row>
        <row r="48">
          <cell r="FZ48">
            <v>0</v>
          </cell>
          <cell r="GB48">
            <v>0</v>
          </cell>
          <cell r="GH48">
            <v>0</v>
          </cell>
          <cell r="GJ48">
            <v>0</v>
          </cell>
        </row>
        <row r="49">
          <cell r="FZ49">
            <v>0</v>
          </cell>
          <cell r="GB49">
            <v>0</v>
          </cell>
          <cell r="GH49">
            <v>0</v>
          </cell>
          <cell r="GJ49">
            <v>0</v>
          </cell>
        </row>
        <row r="50">
          <cell r="FZ50">
            <v>0</v>
          </cell>
          <cell r="GB50">
            <v>0</v>
          </cell>
          <cell r="GH50">
            <v>0</v>
          </cell>
          <cell r="GJ50">
            <v>0</v>
          </cell>
        </row>
        <row r="51">
          <cell r="FZ51">
            <v>0</v>
          </cell>
          <cell r="GB51">
            <v>0</v>
          </cell>
          <cell r="GH51">
            <v>0</v>
          </cell>
          <cell r="GJ51">
            <v>0</v>
          </cell>
        </row>
        <row r="52">
          <cell r="FZ52">
            <v>0</v>
          </cell>
          <cell r="GB52">
            <v>0</v>
          </cell>
          <cell r="GH52">
            <v>0</v>
          </cell>
          <cell r="GJ52">
            <v>0</v>
          </cell>
        </row>
        <row r="53">
          <cell r="FZ53">
            <v>0</v>
          </cell>
          <cell r="GB53">
            <v>0</v>
          </cell>
          <cell r="GH53">
            <v>0</v>
          </cell>
          <cell r="GJ53">
            <v>0</v>
          </cell>
        </row>
        <row r="54">
          <cell r="FZ54">
            <v>0</v>
          </cell>
          <cell r="GB54">
            <v>0</v>
          </cell>
          <cell r="GH54">
            <v>0</v>
          </cell>
          <cell r="GJ54">
            <v>0</v>
          </cell>
        </row>
        <row r="55">
          <cell r="FZ55">
            <v>0</v>
          </cell>
          <cell r="GB55">
            <v>0</v>
          </cell>
          <cell r="GH55">
            <v>0</v>
          </cell>
          <cell r="GJ55">
            <v>0</v>
          </cell>
        </row>
        <row r="56">
          <cell r="FZ56">
            <v>0</v>
          </cell>
          <cell r="GB56">
            <v>660</v>
          </cell>
          <cell r="GH56">
            <v>0</v>
          </cell>
          <cell r="GJ56">
            <v>440</v>
          </cell>
        </row>
        <row r="57">
          <cell r="FZ57">
            <v>0</v>
          </cell>
          <cell r="GB57">
            <v>0</v>
          </cell>
          <cell r="GH57">
            <v>0</v>
          </cell>
          <cell r="GJ57">
            <v>0</v>
          </cell>
        </row>
        <row r="58">
          <cell r="FZ58">
            <v>0</v>
          </cell>
          <cell r="GB58">
            <v>0</v>
          </cell>
          <cell r="GH58">
            <v>0</v>
          </cell>
          <cell r="GJ58">
            <v>0</v>
          </cell>
        </row>
        <row r="59">
          <cell r="FZ59">
            <v>0</v>
          </cell>
          <cell r="GB59">
            <v>0</v>
          </cell>
          <cell r="GH59">
            <v>0</v>
          </cell>
          <cell r="GJ59">
            <v>0</v>
          </cell>
        </row>
        <row r="60">
          <cell r="FZ60">
            <v>360</v>
          </cell>
          <cell r="GB60">
            <v>0</v>
          </cell>
          <cell r="GH60">
            <v>240</v>
          </cell>
          <cell r="GJ60">
            <v>0</v>
          </cell>
        </row>
        <row r="61">
          <cell r="FZ61">
            <v>0</v>
          </cell>
          <cell r="GB61">
            <v>0</v>
          </cell>
          <cell r="GH61">
            <v>0</v>
          </cell>
          <cell r="GJ61">
            <v>0</v>
          </cell>
        </row>
        <row r="62">
          <cell r="FZ62">
            <v>0</v>
          </cell>
          <cell r="GB62">
            <v>0</v>
          </cell>
          <cell r="GH62">
            <v>0</v>
          </cell>
          <cell r="GJ62">
            <v>0</v>
          </cell>
        </row>
        <row r="63">
          <cell r="FZ63">
            <v>0</v>
          </cell>
          <cell r="GB63">
            <v>0</v>
          </cell>
          <cell r="GH63">
            <v>0</v>
          </cell>
          <cell r="GJ63">
            <v>0</v>
          </cell>
        </row>
        <row r="64">
          <cell r="FZ64">
            <v>0</v>
          </cell>
          <cell r="GB64">
            <v>0</v>
          </cell>
          <cell r="GH64">
            <v>0</v>
          </cell>
          <cell r="GJ64">
            <v>0</v>
          </cell>
        </row>
        <row r="65">
          <cell r="FZ65">
            <v>0</v>
          </cell>
          <cell r="GB65">
            <v>0</v>
          </cell>
          <cell r="GH65">
            <v>0</v>
          </cell>
          <cell r="GJ65">
            <v>0</v>
          </cell>
        </row>
        <row r="66">
          <cell r="FZ66">
            <v>0</v>
          </cell>
          <cell r="GB66">
            <v>0</v>
          </cell>
          <cell r="GH66">
            <v>0</v>
          </cell>
          <cell r="GJ66">
            <v>0</v>
          </cell>
        </row>
        <row r="67">
          <cell r="FZ67">
            <v>0</v>
          </cell>
          <cell r="GB67">
            <v>0</v>
          </cell>
          <cell r="GH67">
            <v>0</v>
          </cell>
          <cell r="GJ67">
            <v>0</v>
          </cell>
        </row>
        <row r="68">
          <cell r="FZ68">
            <v>0</v>
          </cell>
          <cell r="GB68">
            <v>0</v>
          </cell>
          <cell r="GH68">
            <v>0</v>
          </cell>
          <cell r="GJ68">
            <v>0</v>
          </cell>
        </row>
        <row r="69">
          <cell r="FZ69">
            <v>0</v>
          </cell>
          <cell r="GB69">
            <v>3247</v>
          </cell>
          <cell r="GH69">
            <v>0</v>
          </cell>
          <cell r="GJ69">
            <v>2597.6</v>
          </cell>
        </row>
        <row r="70">
          <cell r="FZ70">
            <v>0</v>
          </cell>
          <cell r="GB70">
            <v>0</v>
          </cell>
          <cell r="GH70">
            <v>0</v>
          </cell>
          <cell r="GJ70">
            <v>0</v>
          </cell>
        </row>
        <row r="71">
          <cell r="FZ71">
            <v>0</v>
          </cell>
          <cell r="GB71">
            <v>0</v>
          </cell>
          <cell r="GH71">
            <v>0</v>
          </cell>
          <cell r="GJ71">
            <v>0</v>
          </cell>
        </row>
        <row r="72">
          <cell r="FZ72">
            <v>0</v>
          </cell>
          <cell r="GB72">
            <v>0</v>
          </cell>
          <cell r="GH72">
            <v>0</v>
          </cell>
          <cell r="GJ72">
            <v>0</v>
          </cell>
        </row>
        <row r="73">
          <cell r="FZ73">
            <v>0</v>
          </cell>
          <cell r="GB73">
            <v>0</v>
          </cell>
          <cell r="GH73">
            <v>0</v>
          </cell>
          <cell r="GJ73">
            <v>0</v>
          </cell>
        </row>
        <row r="74">
          <cell r="FZ74">
            <v>0</v>
          </cell>
          <cell r="GB74">
            <v>0</v>
          </cell>
          <cell r="GH74">
            <v>0</v>
          </cell>
          <cell r="GJ74">
            <v>0</v>
          </cell>
        </row>
        <row r="75">
          <cell r="FZ75">
            <v>0</v>
          </cell>
          <cell r="GB75">
            <v>0</v>
          </cell>
          <cell r="GH75">
            <v>0</v>
          </cell>
          <cell r="GJ75">
            <v>0</v>
          </cell>
        </row>
        <row r="76">
          <cell r="FZ76">
            <v>0</v>
          </cell>
          <cell r="GB76">
            <v>0</v>
          </cell>
          <cell r="GH76">
            <v>0</v>
          </cell>
          <cell r="GJ76">
            <v>0</v>
          </cell>
        </row>
        <row r="77">
          <cell r="FZ77">
            <v>0</v>
          </cell>
          <cell r="GB77">
            <v>0</v>
          </cell>
          <cell r="GH77">
            <v>0</v>
          </cell>
          <cell r="GJ77">
            <v>0</v>
          </cell>
        </row>
        <row r="78">
          <cell r="FZ78">
            <v>0</v>
          </cell>
          <cell r="GB78">
            <v>0</v>
          </cell>
          <cell r="GH78">
            <v>0</v>
          </cell>
          <cell r="GJ78">
            <v>0</v>
          </cell>
        </row>
        <row r="79">
          <cell r="FZ79">
            <v>0</v>
          </cell>
          <cell r="GB79">
            <v>0</v>
          </cell>
          <cell r="GH79">
            <v>0</v>
          </cell>
          <cell r="GJ79">
            <v>0</v>
          </cell>
        </row>
        <row r="80">
          <cell r="FZ80">
            <v>0</v>
          </cell>
          <cell r="GB80">
            <v>0</v>
          </cell>
          <cell r="GH80">
            <v>0</v>
          </cell>
          <cell r="GJ80">
            <v>0</v>
          </cell>
        </row>
        <row r="81">
          <cell r="FZ81">
            <v>0</v>
          </cell>
          <cell r="GB81">
            <v>0</v>
          </cell>
          <cell r="GH81">
            <v>0</v>
          </cell>
          <cell r="GJ81">
            <v>0</v>
          </cell>
        </row>
        <row r="82">
          <cell r="FZ82">
            <v>0</v>
          </cell>
          <cell r="GB82">
            <v>0</v>
          </cell>
          <cell r="GH82">
            <v>0</v>
          </cell>
          <cell r="GJ82">
            <v>0</v>
          </cell>
        </row>
        <row r="83">
          <cell r="FZ83">
            <v>0</v>
          </cell>
          <cell r="GB83">
            <v>0</v>
          </cell>
          <cell r="GH83">
            <v>0</v>
          </cell>
          <cell r="GJ83">
            <v>0</v>
          </cell>
        </row>
        <row r="84">
          <cell r="FZ84">
            <v>0</v>
          </cell>
          <cell r="GB84">
            <v>0</v>
          </cell>
          <cell r="GH84">
            <v>0</v>
          </cell>
          <cell r="GJ84">
            <v>0</v>
          </cell>
        </row>
        <row r="85">
          <cell r="FZ85">
            <v>0</v>
          </cell>
          <cell r="GB85">
            <v>0</v>
          </cell>
          <cell r="GH85">
            <v>0</v>
          </cell>
          <cell r="GJ85">
            <v>0</v>
          </cell>
        </row>
        <row r="86">
          <cell r="FZ86">
            <v>0</v>
          </cell>
          <cell r="GB86">
            <v>0</v>
          </cell>
          <cell r="GH86">
            <v>0</v>
          </cell>
          <cell r="GJ86">
            <v>0</v>
          </cell>
        </row>
        <row r="87">
          <cell r="FZ87">
            <v>1544</v>
          </cell>
          <cell r="GB87">
            <v>0</v>
          </cell>
          <cell r="GH87">
            <v>1183.7329999999999</v>
          </cell>
          <cell r="GJ87">
            <v>0</v>
          </cell>
        </row>
        <row r="88">
          <cell r="FZ88">
            <v>0</v>
          </cell>
          <cell r="GB88">
            <v>0</v>
          </cell>
          <cell r="GH88">
            <v>0</v>
          </cell>
          <cell r="GJ88">
            <v>0</v>
          </cell>
        </row>
        <row r="89">
          <cell r="FZ89">
            <v>0</v>
          </cell>
          <cell r="GB89">
            <v>0</v>
          </cell>
          <cell r="GH89">
            <v>0</v>
          </cell>
          <cell r="GJ89">
            <v>0</v>
          </cell>
        </row>
        <row r="90">
          <cell r="FZ90">
            <v>0</v>
          </cell>
          <cell r="GB90">
            <v>0</v>
          </cell>
          <cell r="GH90">
            <v>0</v>
          </cell>
          <cell r="GJ90">
            <v>0</v>
          </cell>
        </row>
        <row r="91">
          <cell r="FZ91">
            <v>0</v>
          </cell>
          <cell r="GB91">
            <v>0</v>
          </cell>
          <cell r="GH91">
            <v>0</v>
          </cell>
          <cell r="GJ91">
            <v>0</v>
          </cell>
        </row>
        <row r="92">
          <cell r="FZ92">
            <v>2590</v>
          </cell>
          <cell r="GB92">
            <v>0</v>
          </cell>
          <cell r="GH92">
            <v>1985.6669999999999</v>
          </cell>
          <cell r="GJ92">
            <v>0</v>
          </cell>
        </row>
        <row r="93">
          <cell r="FZ93">
            <v>0</v>
          </cell>
          <cell r="GB93">
            <v>0</v>
          </cell>
          <cell r="GH93">
            <v>0</v>
          </cell>
          <cell r="GJ93">
            <v>0</v>
          </cell>
        </row>
        <row r="94">
          <cell r="FZ94">
            <v>0</v>
          </cell>
          <cell r="GB94">
            <v>0</v>
          </cell>
          <cell r="GH94">
            <v>0</v>
          </cell>
          <cell r="GJ94">
            <v>0</v>
          </cell>
        </row>
        <row r="95">
          <cell r="FZ95">
            <v>0</v>
          </cell>
          <cell r="GB95">
            <v>332</v>
          </cell>
          <cell r="GH95">
            <v>0</v>
          </cell>
          <cell r="GJ95">
            <v>254.53299999999999</v>
          </cell>
        </row>
        <row r="96">
          <cell r="FZ96">
            <v>0</v>
          </cell>
          <cell r="GB96">
            <v>0</v>
          </cell>
          <cell r="GH96">
            <v>0</v>
          </cell>
          <cell r="GJ96">
            <v>0</v>
          </cell>
        </row>
        <row r="97">
          <cell r="FZ97">
            <v>0</v>
          </cell>
          <cell r="GB97">
            <v>0</v>
          </cell>
          <cell r="GH97">
            <v>0</v>
          </cell>
          <cell r="GJ97">
            <v>0</v>
          </cell>
        </row>
        <row r="98">
          <cell r="FZ98">
            <v>0</v>
          </cell>
          <cell r="GB98">
            <v>0</v>
          </cell>
          <cell r="GH98">
            <v>0</v>
          </cell>
          <cell r="GJ98">
            <v>0</v>
          </cell>
        </row>
        <row r="99">
          <cell r="FZ99">
            <v>0</v>
          </cell>
          <cell r="GB99">
            <v>6091</v>
          </cell>
          <cell r="GH99">
            <v>0</v>
          </cell>
          <cell r="GJ99">
            <v>4669.7669999999998</v>
          </cell>
        </row>
        <row r="100">
          <cell r="FZ100">
            <v>0</v>
          </cell>
          <cell r="GB100">
            <v>0</v>
          </cell>
          <cell r="GH100">
            <v>0</v>
          </cell>
          <cell r="GJ100">
            <v>0</v>
          </cell>
        </row>
        <row r="101">
          <cell r="FZ101">
            <v>0</v>
          </cell>
          <cell r="GB101">
            <v>0</v>
          </cell>
          <cell r="GH101">
            <v>0</v>
          </cell>
          <cell r="GJ101">
            <v>0</v>
          </cell>
        </row>
        <row r="102">
          <cell r="FZ102">
            <v>0</v>
          </cell>
          <cell r="GB102">
            <v>0</v>
          </cell>
          <cell r="GH102">
            <v>0</v>
          </cell>
          <cell r="GJ102">
            <v>0</v>
          </cell>
        </row>
        <row r="103">
          <cell r="FZ103">
            <v>0</v>
          </cell>
          <cell r="GB103">
            <v>0</v>
          </cell>
          <cell r="GH103">
            <v>0</v>
          </cell>
          <cell r="GJ103">
            <v>0</v>
          </cell>
        </row>
        <row r="104">
          <cell r="FZ104">
            <v>0</v>
          </cell>
          <cell r="GB104">
            <v>0</v>
          </cell>
          <cell r="GH104">
            <v>0</v>
          </cell>
          <cell r="GJ104">
            <v>0</v>
          </cell>
        </row>
        <row r="105">
          <cell r="FZ105">
            <v>0</v>
          </cell>
          <cell r="GB105">
            <v>0</v>
          </cell>
          <cell r="GH105">
            <v>0</v>
          </cell>
          <cell r="GJ105">
            <v>0</v>
          </cell>
        </row>
        <row r="106">
          <cell r="FZ106">
            <v>0</v>
          </cell>
          <cell r="GB106">
            <v>0</v>
          </cell>
          <cell r="GH106">
            <v>0</v>
          </cell>
          <cell r="GJ106">
            <v>0</v>
          </cell>
        </row>
        <row r="107">
          <cell r="FZ107">
            <v>0</v>
          </cell>
          <cell r="GB107">
            <v>0</v>
          </cell>
          <cell r="GH107">
            <v>0</v>
          </cell>
          <cell r="GJ107">
            <v>0</v>
          </cell>
        </row>
        <row r="108">
          <cell r="FZ108">
            <v>0</v>
          </cell>
          <cell r="GB108">
            <v>0</v>
          </cell>
          <cell r="GH108">
            <v>0</v>
          </cell>
          <cell r="GJ108">
            <v>0</v>
          </cell>
        </row>
        <row r="109">
          <cell r="FZ109">
            <v>1050</v>
          </cell>
          <cell r="GB109">
            <v>0</v>
          </cell>
          <cell r="GH109">
            <v>721</v>
          </cell>
          <cell r="GJ109">
            <v>0</v>
          </cell>
        </row>
        <row r="110">
          <cell r="FZ110">
            <v>0</v>
          </cell>
          <cell r="GB110">
            <v>0</v>
          </cell>
          <cell r="GH110">
            <v>0</v>
          </cell>
          <cell r="GJ110">
            <v>0</v>
          </cell>
        </row>
        <row r="111">
          <cell r="FZ111">
            <v>0</v>
          </cell>
          <cell r="GB111">
            <v>0</v>
          </cell>
          <cell r="GH111">
            <v>0</v>
          </cell>
          <cell r="GJ111">
            <v>0</v>
          </cell>
        </row>
        <row r="112">
          <cell r="FZ112">
            <v>0</v>
          </cell>
          <cell r="GB112">
            <v>0</v>
          </cell>
          <cell r="GH112">
            <v>0</v>
          </cell>
          <cell r="GJ112">
            <v>0</v>
          </cell>
        </row>
        <row r="113">
          <cell r="FZ113">
            <v>0</v>
          </cell>
          <cell r="GB113">
            <v>0</v>
          </cell>
          <cell r="GH113">
            <v>0</v>
          </cell>
          <cell r="GJ113">
            <v>0</v>
          </cell>
        </row>
        <row r="114">
          <cell r="FZ114">
            <v>0</v>
          </cell>
          <cell r="GB114">
            <v>230</v>
          </cell>
          <cell r="GH114">
            <v>0</v>
          </cell>
          <cell r="GJ114">
            <v>157.93299999999999</v>
          </cell>
        </row>
        <row r="115">
          <cell r="FZ115">
            <v>133</v>
          </cell>
          <cell r="GB115">
            <v>0</v>
          </cell>
          <cell r="GH115">
            <v>91.326999999999998</v>
          </cell>
          <cell r="GJ115">
            <v>0</v>
          </cell>
        </row>
        <row r="116">
          <cell r="FZ116">
            <v>0</v>
          </cell>
          <cell r="GB116">
            <v>0</v>
          </cell>
          <cell r="GH116">
            <v>0</v>
          </cell>
          <cell r="GJ116">
            <v>0</v>
          </cell>
        </row>
        <row r="117">
          <cell r="FZ117">
            <v>500</v>
          </cell>
          <cell r="GB117">
            <v>0</v>
          </cell>
          <cell r="GH117">
            <v>343.33300000000003</v>
          </cell>
          <cell r="GJ117">
            <v>0</v>
          </cell>
        </row>
        <row r="118">
          <cell r="FZ118">
            <v>1000</v>
          </cell>
          <cell r="GB118">
            <v>0</v>
          </cell>
          <cell r="GH118">
            <v>686.66700000000003</v>
          </cell>
          <cell r="GJ118">
            <v>0</v>
          </cell>
        </row>
        <row r="119">
          <cell r="FZ119">
            <v>0</v>
          </cell>
          <cell r="GB119">
            <v>0</v>
          </cell>
          <cell r="GH119">
            <v>0</v>
          </cell>
          <cell r="GJ119">
            <v>0</v>
          </cell>
        </row>
        <row r="120">
          <cell r="FZ120">
            <v>0</v>
          </cell>
          <cell r="GB120">
            <v>0</v>
          </cell>
          <cell r="GH120">
            <v>0</v>
          </cell>
          <cell r="GJ120">
            <v>0</v>
          </cell>
        </row>
        <row r="121">
          <cell r="FZ121">
            <v>0</v>
          </cell>
          <cell r="GB121">
            <v>0</v>
          </cell>
          <cell r="GH121">
            <v>0</v>
          </cell>
          <cell r="GJ121">
            <v>0</v>
          </cell>
        </row>
        <row r="122">
          <cell r="FZ122">
            <v>0</v>
          </cell>
          <cell r="GB122">
            <v>0</v>
          </cell>
          <cell r="GH122">
            <v>0</v>
          </cell>
          <cell r="GJ122">
            <v>0</v>
          </cell>
        </row>
        <row r="123">
          <cell r="FZ123">
            <v>0</v>
          </cell>
          <cell r="GB123">
            <v>0</v>
          </cell>
          <cell r="GH123">
            <v>0</v>
          </cell>
          <cell r="GJ123">
            <v>0</v>
          </cell>
        </row>
        <row r="124">
          <cell r="FZ124">
            <v>0</v>
          </cell>
          <cell r="GB124">
            <v>0</v>
          </cell>
          <cell r="GH124">
            <v>0</v>
          </cell>
          <cell r="GJ124">
            <v>0</v>
          </cell>
        </row>
        <row r="125">
          <cell r="FZ125">
            <v>0</v>
          </cell>
          <cell r="GB125">
            <v>0</v>
          </cell>
          <cell r="GH125">
            <v>0</v>
          </cell>
          <cell r="GJ125">
            <v>0</v>
          </cell>
        </row>
        <row r="126">
          <cell r="FZ126">
            <v>0</v>
          </cell>
          <cell r="GB126">
            <v>0</v>
          </cell>
          <cell r="GH126">
            <v>0</v>
          </cell>
          <cell r="GJ126">
            <v>0</v>
          </cell>
        </row>
        <row r="127">
          <cell r="FZ127">
            <v>0</v>
          </cell>
          <cell r="GB127">
            <v>0</v>
          </cell>
          <cell r="GH127">
            <v>0</v>
          </cell>
          <cell r="GJ127">
            <v>0</v>
          </cell>
        </row>
        <row r="128">
          <cell r="FZ128">
            <v>0</v>
          </cell>
          <cell r="GB128">
            <v>0</v>
          </cell>
          <cell r="GH128">
            <v>0</v>
          </cell>
          <cell r="GJ128">
            <v>0</v>
          </cell>
        </row>
        <row r="129">
          <cell r="FZ129">
            <v>0</v>
          </cell>
          <cell r="GB129">
            <v>0</v>
          </cell>
          <cell r="GH129">
            <v>0</v>
          </cell>
          <cell r="GJ129">
            <v>0</v>
          </cell>
        </row>
        <row r="130">
          <cell r="FZ130">
            <v>0</v>
          </cell>
          <cell r="GB130">
            <v>0</v>
          </cell>
          <cell r="GH130">
            <v>0</v>
          </cell>
          <cell r="GJ130">
            <v>0</v>
          </cell>
        </row>
        <row r="131">
          <cell r="FZ131">
            <v>0</v>
          </cell>
          <cell r="GB131">
            <v>0</v>
          </cell>
          <cell r="GH131">
            <v>0</v>
          </cell>
          <cell r="GJ131">
            <v>0</v>
          </cell>
        </row>
        <row r="132">
          <cell r="FZ132">
            <v>0</v>
          </cell>
          <cell r="GB132">
            <v>0</v>
          </cell>
          <cell r="GH132">
            <v>0</v>
          </cell>
          <cell r="GJ132">
            <v>0</v>
          </cell>
        </row>
        <row r="133">
          <cell r="FZ133">
            <v>0</v>
          </cell>
          <cell r="GB133">
            <v>0</v>
          </cell>
          <cell r="GH133">
            <v>0</v>
          </cell>
          <cell r="GJ133">
            <v>0</v>
          </cell>
        </row>
        <row r="134">
          <cell r="EC134">
            <v>5</v>
          </cell>
          <cell r="FZ134">
            <v>2705</v>
          </cell>
          <cell r="GB134">
            <v>200</v>
          </cell>
          <cell r="GH134">
            <v>1803.3330000000001</v>
          </cell>
          <cell r="GJ134">
            <v>133.333</v>
          </cell>
        </row>
        <row r="135">
          <cell r="EC135">
            <v>5</v>
          </cell>
          <cell r="FZ135">
            <v>4200</v>
          </cell>
          <cell r="GB135">
            <v>1900</v>
          </cell>
          <cell r="GH135">
            <v>2800</v>
          </cell>
          <cell r="GJ135">
            <v>1266.6669999999999</v>
          </cell>
        </row>
        <row r="136">
          <cell r="EC136">
            <v>6</v>
          </cell>
          <cell r="FZ136">
            <v>3500</v>
          </cell>
          <cell r="GB136">
            <v>2900</v>
          </cell>
          <cell r="GH136">
            <v>2333.3330000000001</v>
          </cell>
          <cell r="GJ136">
            <v>1933.3330000000001</v>
          </cell>
        </row>
        <row r="137">
          <cell r="FZ137">
            <v>0</v>
          </cell>
          <cell r="GB137">
            <v>0</v>
          </cell>
          <cell r="GH137">
            <v>0</v>
          </cell>
          <cell r="GJ137">
            <v>0</v>
          </cell>
        </row>
        <row r="138">
          <cell r="EC138">
            <v>23</v>
          </cell>
          <cell r="FZ138">
            <v>910</v>
          </cell>
          <cell r="GB138">
            <v>0</v>
          </cell>
          <cell r="GH138">
            <v>606.66700000000003</v>
          </cell>
          <cell r="GJ138">
            <v>0</v>
          </cell>
        </row>
        <row r="139">
          <cell r="FZ139">
            <v>0</v>
          </cell>
          <cell r="GB139">
            <v>0</v>
          </cell>
          <cell r="GH139">
            <v>0</v>
          </cell>
          <cell r="GJ139">
            <v>0</v>
          </cell>
        </row>
        <row r="140">
          <cell r="FZ140">
            <v>0</v>
          </cell>
          <cell r="GB140">
            <v>0</v>
          </cell>
          <cell r="GH140">
            <v>0</v>
          </cell>
          <cell r="GJ140">
            <v>0</v>
          </cell>
        </row>
        <row r="141">
          <cell r="FZ141">
            <v>0</v>
          </cell>
          <cell r="GB141">
            <v>0</v>
          </cell>
          <cell r="GH141">
            <v>0</v>
          </cell>
          <cell r="GJ141">
            <v>0</v>
          </cell>
        </row>
        <row r="142">
          <cell r="FZ142">
            <v>0</v>
          </cell>
          <cell r="GB142">
            <v>0</v>
          </cell>
          <cell r="GH142">
            <v>0</v>
          </cell>
          <cell r="GJ142">
            <v>0</v>
          </cell>
        </row>
        <row r="143">
          <cell r="FZ143">
            <v>600</v>
          </cell>
          <cell r="GB143">
            <v>0</v>
          </cell>
          <cell r="GH143">
            <v>400</v>
          </cell>
          <cell r="GJ143">
            <v>0</v>
          </cell>
        </row>
        <row r="144">
          <cell r="FZ144">
            <v>0</v>
          </cell>
          <cell r="GB144">
            <v>0</v>
          </cell>
          <cell r="GH144">
            <v>0</v>
          </cell>
          <cell r="GJ144">
            <v>0</v>
          </cell>
        </row>
        <row r="145">
          <cell r="FZ145">
            <v>0</v>
          </cell>
          <cell r="GB145">
            <v>0</v>
          </cell>
          <cell r="GH145">
            <v>0</v>
          </cell>
          <cell r="GJ145">
            <v>0</v>
          </cell>
        </row>
        <row r="146">
          <cell r="FZ146">
            <v>0</v>
          </cell>
          <cell r="GB146">
            <v>0</v>
          </cell>
          <cell r="GH146">
            <v>0</v>
          </cell>
          <cell r="GJ146">
            <v>0</v>
          </cell>
        </row>
        <row r="147">
          <cell r="FZ147">
            <v>0</v>
          </cell>
          <cell r="GB147">
            <v>0</v>
          </cell>
          <cell r="GH147">
            <v>0</v>
          </cell>
          <cell r="GJ147">
            <v>0</v>
          </cell>
        </row>
        <row r="148">
          <cell r="FZ148">
            <v>0</v>
          </cell>
          <cell r="GB148">
            <v>360</v>
          </cell>
          <cell r="GH148">
            <v>0</v>
          </cell>
          <cell r="GJ148">
            <v>240</v>
          </cell>
        </row>
        <row r="149">
          <cell r="FZ149">
            <v>0</v>
          </cell>
          <cell r="GB149">
            <v>0</v>
          </cell>
          <cell r="GH149">
            <v>0</v>
          </cell>
          <cell r="GJ149">
            <v>0</v>
          </cell>
        </row>
        <row r="150">
          <cell r="FZ150">
            <v>0</v>
          </cell>
          <cell r="GB150">
            <v>0</v>
          </cell>
          <cell r="GH150">
            <v>0</v>
          </cell>
          <cell r="GJ150">
            <v>0</v>
          </cell>
        </row>
        <row r="151">
          <cell r="FZ151">
            <v>0</v>
          </cell>
          <cell r="GB151">
            <v>0</v>
          </cell>
          <cell r="GH151">
            <v>0</v>
          </cell>
          <cell r="GJ151">
            <v>0</v>
          </cell>
        </row>
        <row r="152">
          <cell r="FZ152">
            <v>0</v>
          </cell>
          <cell r="GB152">
            <v>0</v>
          </cell>
          <cell r="GH152">
            <v>0</v>
          </cell>
          <cell r="GJ152">
            <v>0</v>
          </cell>
        </row>
        <row r="153">
          <cell r="FZ153">
            <v>0</v>
          </cell>
          <cell r="GB153">
            <v>0</v>
          </cell>
          <cell r="GH153">
            <v>0</v>
          </cell>
          <cell r="GJ153">
            <v>0</v>
          </cell>
        </row>
        <row r="154">
          <cell r="FZ154">
            <v>1799</v>
          </cell>
          <cell r="GB154">
            <v>0</v>
          </cell>
          <cell r="GH154">
            <v>1199.3330000000001</v>
          </cell>
          <cell r="GJ154">
            <v>0</v>
          </cell>
        </row>
        <row r="155">
          <cell r="FZ155">
            <v>0</v>
          </cell>
          <cell r="GB155">
            <v>0</v>
          </cell>
          <cell r="GH155">
            <v>0</v>
          </cell>
          <cell r="GJ155">
            <v>0</v>
          </cell>
        </row>
        <row r="156">
          <cell r="FZ156">
            <v>1100</v>
          </cell>
          <cell r="GB156">
            <v>0</v>
          </cell>
          <cell r="GH156">
            <v>733.33299999999997</v>
          </cell>
          <cell r="GJ156">
            <v>0</v>
          </cell>
        </row>
        <row r="157">
          <cell r="FZ157">
            <v>0</v>
          </cell>
          <cell r="GB157">
            <v>0</v>
          </cell>
          <cell r="GH157">
            <v>0</v>
          </cell>
          <cell r="GJ157">
            <v>0</v>
          </cell>
        </row>
        <row r="158">
          <cell r="FZ158">
            <v>0</v>
          </cell>
          <cell r="GB158">
            <v>0</v>
          </cell>
          <cell r="GH158">
            <v>0</v>
          </cell>
          <cell r="GJ158">
            <v>0</v>
          </cell>
        </row>
        <row r="159">
          <cell r="FZ159">
            <v>0</v>
          </cell>
          <cell r="GB159">
            <v>0</v>
          </cell>
          <cell r="GH159">
            <v>0</v>
          </cell>
          <cell r="GJ159">
            <v>0</v>
          </cell>
        </row>
        <row r="160">
          <cell r="FZ160">
            <v>0</v>
          </cell>
          <cell r="GB160">
            <v>0</v>
          </cell>
          <cell r="GH160">
            <v>0</v>
          </cell>
          <cell r="GJ160">
            <v>0</v>
          </cell>
        </row>
        <row r="161">
          <cell r="FZ161">
            <v>0</v>
          </cell>
          <cell r="GB161">
            <v>0</v>
          </cell>
          <cell r="GH161">
            <v>0</v>
          </cell>
          <cell r="GJ161">
            <v>0</v>
          </cell>
        </row>
        <row r="162">
          <cell r="FZ162">
            <v>0</v>
          </cell>
          <cell r="GB162">
            <v>0</v>
          </cell>
          <cell r="GH162">
            <v>0</v>
          </cell>
          <cell r="GJ162">
            <v>0</v>
          </cell>
        </row>
        <row r="163">
          <cell r="FZ163">
            <v>0</v>
          </cell>
          <cell r="GB163">
            <v>0</v>
          </cell>
          <cell r="GH163">
            <v>0</v>
          </cell>
          <cell r="GJ163">
            <v>0</v>
          </cell>
        </row>
        <row r="164">
          <cell r="FZ164">
            <v>0</v>
          </cell>
          <cell r="GB164">
            <v>0</v>
          </cell>
          <cell r="GH164">
            <v>0</v>
          </cell>
          <cell r="GJ164">
            <v>0</v>
          </cell>
        </row>
        <row r="165">
          <cell r="FZ165">
            <v>346</v>
          </cell>
          <cell r="GB165">
            <v>2300</v>
          </cell>
          <cell r="GH165">
            <v>230.667</v>
          </cell>
          <cell r="GJ165">
            <v>1533.3330000000001</v>
          </cell>
        </row>
        <row r="166">
          <cell r="FZ166">
            <v>127</v>
          </cell>
          <cell r="GB166">
            <v>533</v>
          </cell>
          <cell r="GH166">
            <v>84.667000000000002</v>
          </cell>
          <cell r="GJ166">
            <v>355.33300000000003</v>
          </cell>
        </row>
        <row r="167">
          <cell r="FZ167">
            <v>0</v>
          </cell>
          <cell r="GB167">
            <v>0</v>
          </cell>
          <cell r="GH167">
            <v>0</v>
          </cell>
          <cell r="GJ167">
            <v>0</v>
          </cell>
        </row>
        <row r="168">
          <cell r="FZ168">
            <v>0</v>
          </cell>
          <cell r="GB168">
            <v>0</v>
          </cell>
          <cell r="GH168">
            <v>0</v>
          </cell>
          <cell r="GJ168">
            <v>0</v>
          </cell>
        </row>
        <row r="169">
          <cell r="FZ169">
            <v>25</v>
          </cell>
          <cell r="GB169">
            <v>185</v>
          </cell>
          <cell r="GH169">
            <v>16.667000000000002</v>
          </cell>
          <cell r="GJ169">
            <v>123.333</v>
          </cell>
        </row>
        <row r="170">
          <cell r="FZ170">
            <v>0</v>
          </cell>
          <cell r="GB170">
            <v>0</v>
          </cell>
          <cell r="GH170">
            <v>0</v>
          </cell>
          <cell r="GJ170">
            <v>0</v>
          </cell>
        </row>
        <row r="171">
          <cell r="FZ171">
            <v>0</v>
          </cell>
          <cell r="GB171">
            <v>0</v>
          </cell>
          <cell r="GH171">
            <v>0</v>
          </cell>
          <cell r="GJ171">
            <v>0</v>
          </cell>
        </row>
        <row r="172">
          <cell r="FZ172">
            <v>65</v>
          </cell>
          <cell r="GB172">
            <v>0</v>
          </cell>
          <cell r="GH172">
            <v>43.332999999999998</v>
          </cell>
          <cell r="GJ172">
            <v>0</v>
          </cell>
        </row>
        <row r="173">
          <cell r="FZ173">
            <v>100</v>
          </cell>
          <cell r="GB173">
            <v>222</v>
          </cell>
          <cell r="GH173">
            <v>66.667000000000002</v>
          </cell>
          <cell r="GJ173">
            <v>148</v>
          </cell>
        </row>
        <row r="174">
          <cell r="FZ174">
            <v>0</v>
          </cell>
          <cell r="GB174">
            <v>205</v>
          </cell>
          <cell r="GH174">
            <v>0</v>
          </cell>
          <cell r="GJ174">
            <v>136.667</v>
          </cell>
        </row>
        <row r="175">
          <cell r="EC175">
            <v>7</v>
          </cell>
          <cell r="FZ175">
            <v>50</v>
          </cell>
          <cell r="GB175">
            <v>0</v>
          </cell>
          <cell r="GH175">
            <v>33.332999999999998</v>
          </cell>
          <cell r="GJ175">
            <v>0</v>
          </cell>
        </row>
        <row r="176">
          <cell r="EC176">
            <v>8</v>
          </cell>
          <cell r="FZ176">
            <v>13500</v>
          </cell>
          <cell r="GB176">
            <v>1800</v>
          </cell>
          <cell r="GH176">
            <v>9000</v>
          </cell>
          <cell r="GJ176">
            <v>1200</v>
          </cell>
        </row>
        <row r="177">
          <cell r="EC177">
            <v>8</v>
          </cell>
          <cell r="FZ177">
            <v>10550</v>
          </cell>
          <cell r="GB177">
            <v>1600</v>
          </cell>
          <cell r="GH177">
            <v>7033.3329999999996</v>
          </cell>
          <cell r="GJ177">
            <v>1066.6669999999999</v>
          </cell>
        </row>
        <row r="178">
          <cell r="EC178">
            <v>1</v>
          </cell>
          <cell r="FZ178">
            <v>300</v>
          </cell>
          <cell r="GB178">
            <v>0</v>
          </cell>
          <cell r="GH178">
            <v>200</v>
          </cell>
          <cell r="GJ178">
            <v>0</v>
          </cell>
        </row>
        <row r="179">
          <cell r="EC179">
            <v>24</v>
          </cell>
          <cell r="FZ179">
            <v>3250</v>
          </cell>
          <cell r="GB179">
            <v>161</v>
          </cell>
          <cell r="GH179">
            <v>2166.6669999999999</v>
          </cell>
          <cell r="GJ179">
            <v>107.333</v>
          </cell>
        </row>
        <row r="180">
          <cell r="EC180">
            <v>25</v>
          </cell>
          <cell r="FZ180">
            <v>1464</v>
          </cell>
          <cell r="GB180">
            <v>68</v>
          </cell>
          <cell r="GH180">
            <v>976</v>
          </cell>
          <cell r="GJ180">
            <v>45.332999999999998</v>
          </cell>
        </row>
        <row r="181">
          <cell r="FZ181">
            <v>0</v>
          </cell>
          <cell r="GB181">
            <v>0</v>
          </cell>
          <cell r="GH181">
            <v>0</v>
          </cell>
          <cell r="GJ181">
            <v>0</v>
          </cell>
        </row>
        <row r="182">
          <cell r="EC182">
            <v>4</v>
          </cell>
          <cell r="FZ182">
            <v>50</v>
          </cell>
          <cell r="GB182">
            <v>0</v>
          </cell>
          <cell r="GH182">
            <v>33.332999999999998</v>
          </cell>
          <cell r="GJ182">
            <v>0</v>
          </cell>
        </row>
        <row r="183">
          <cell r="FZ183">
            <v>0</v>
          </cell>
          <cell r="GB183">
            <v>0</v>
          </cell>
          <cell r="GH183">
            <v>0</v>
          </cell>
          <cell r="GJ183">
            <v>0</v>
          </cell>
        </row>
        <row r="184">
          <cell r="FZ184">
            <v>392</v>
          </cell>
          <cell r="GB184">
            <v>0</v>
          </cell>
          <cell r="GH184">
            <v>261.33300000000003</v>
          </cell>
          <cell r="GJ184">
            <v>0</v>
          </cell>
        </row>
        <row r="185">
          <cell r="FZ185">
            <v>0</v>
          </cell>
          <cell r="GB185">
            <v>0</v>
          </cell>
          <cell r="GH185">
            <v>0</v>
          </cell>
          <cell r="GJ185">
            <v>0</v>
          </cell>
        </row>
        <row r="186">
          <cell r="FZ186">
            <v>0</v>
          </cell>
          <cell r="GB186">
            <v>120</v>
          </cell>
          <cell r="GH186">
            <v>0</v>
          </cell>
          <cell r="GJ186">
            <v>80</v>
          </cell>
        </row>
        <row r="187">
          <cell r="EC187">
            <v>26</v>
          </cell>
          <cell r="FZ187">
            <v>0</v>
          </cell>
          <cell r="GB187">
            <v>93</v>
          </cell>
          <cell r="GH187">
            <v>0</v>
          </cell>
          <cell r="GJ187">
            <v>62</v>
          </cell>
        </row>
        <row r="188">
          <cell r="FZ188">
            <v>120</v>
          </cell>
          <cell r="GB188">
            <v>0</v>
          </cell>
          <cell r="GH188">
            <v>80</v>
          </cell>
          <cell r="GJ188">
            <v>0</v>
          </cell>
        </row>
        <row r="189">
          <cell r="FZ189">
            <v>0</v>
          </cell>
          <cell r="GB189">
            <v>0</v>
          </cell>
          <cell r="GH189">
            <v>0</v>
          </cell>
          <cell r="GJ189">
            <v>0</v>
          </cell>
        </row>
        <row r="190">
          <cell r="FZ190">
            <v>0</v>
          </cell>
          <cell r="GB190">
            <v>0</v>
          </cell>
          <cell r="GH190">
            <v>0</v>
          </cell>
          <cell r="GJ190">
            <v>0</v>
          </cell>
        </row>
        <row r="191">
          <cell r="FZ191">
            <v>0</v>
          </cell>
          <cell r="GB191">
            <v>0</v>
          </cell>
          <cell r="GH191">
            <v>0</v>
          </cell>
          <cell r="GJ191">
            <v>0</v>
          </cell>
        </row>
        <row r="192">
          <cell r="FZ192">
            <v>0</v>
          </cell>
          <cell r="GB192">
            <v>0</v>
          </cell>
          <cell r="GH192">
            <v>0</v>
          </cell>
          <cell r="GJ192">
            <v>0</v>
          </cell>
        </row>
        <row r="193">
          <cell r="FZ193">
            <v>0</v>
          </cell>
          <cell r="GB193">
            <v>0</v>
          </cell>
          <cell r="GH193">
            <v>0</v>
          </cell>
          <cell r="GJ193">
            <v>0</v>
          </cell>
        </row>
        <row r="194">
          <cell r="FZ194">
            <v>0</v>
          </cell>
          <cell r="GB194">
            <v>0</v>
          </cell>
          <cell r="GH194">
            <v>0</v>
          </cell>
          <cell r="GJ194">
            <v>0</v>
          </cell>
        </row>
        <row r="195">
          <cell r="FZ195">
            <v>10</v>
          </cell>
          <cell r="GB195">
            <v>0</v>
          </cell>
          <cell r="GH195">
            <v>6.6669999999999998</v>
          </cell>
          <cell r="GJ195">
            <v>0</v>
          </cell>
        </row>
        <row r="196">
          <cell r="EC196">
            <v>9</v>
          </cell>
          <cell r="FZ196">
            <v>3000</v>
          </cell>
          <cell r="GB196">
            <v>300</v>
          </cell>
          <cell r="GH196">
            <v>2000</v>
          </cell>
          <cell r="GJ196">
            <v>200</v>
          </cell>
        </row>
        <row r="197">
          <cell r="EC197">
            <v>13</v>
          </cell>
          <cell r="FZ197">
            <v>9905</v>
          </cell>
          <cell r="GB197">
            <v>1983</v>
          </cell>
          <cell r="GH197">
            <v>6603.3329999999996</v>
          </cell>
          <cell r="GJ197">
            <v>1322</v>
          </cell>
        </row>
        <row r="198">
          <cell r="EC198">
            <v>10</v>
          </cell>
          <cell r="FZ198">
            <v>700</v>
          </cell>
          <cell r="GB198">
            <v>0</v>
          </cell>
          <cell r="GH198">
            <v>466.66699999999997</v>
          </cell>
          <cell r="GJ198">
            <v>0</v>
          </cell>
        </row>
        <row r="199">
          <cell r="EC199">
            <v>11</v>
          </cell>
          <cell r="FZ199">
            <v>2000</v>
          </cell>
          <cell r="GB199">
            <v>1000</v>
          </cell>
          <cell r="GH199">
            <v>1333.3330000000001</v>
          </cell>
          <cell r="GJ199">
            <v>666.66700000000003</v>
          </cell>
        </row>
        <row r="200">
          <cell r="EC200">
            <v>12</v>
          </cell>
          <cell r="FZ200">
            <v>30</v>
          </cell>
          <cell r="GB200">
            <v>0</v>
          </cell>
          <cell r="GH200">
            <v>20</v>
          </cell>
          <cell r="GJ200">
            <v>0</v>
          </cell>
        </row>
        <row r="201">
          <cell r="EC201">
            <v>2</v>
          </cell>
          <cell r="FZ201">
            <v>6934</v>
          </cell>
          <cell r="GB201">
            <v>3800</v>
          </cell>
          <cell r="GH201">
            <v>4622.6670000000004</v>
          </cell>
          <cell r="GJ201">
            <v>2533.3330000000001</v>
          </cell>
        </row>
        <row r="202">
          <cell r="FZ202">
            <v>0</v>
          </cell>
          <cell r="GB202">
            <v>60</v>
          </cell>
          <cell r="GH202">
            <v>0</v>
          </cell>
          <cell r="GJ202">
            <v>40</v>
          </cell>
        </row>
        <row r="203">
          <cell r="FZ203">
            <v>0</v>
          </cell>
          <cell r="GB203">
            <v>0</v>
          </cell>
          <cell r="GH203">
            <v>0</v>
          </cell>
          <cell r="GJ203">
            <v>0</v>
          </cell>
        </row>
        <row r="204">
          <cell r="FZ204">
            <v>77</v>
          </cell>
          <cell r="GB204">
            <v>0</v>
          </cell>
          <cell r="GH204">
            <v>51.332999999999998</v>
          </cell>
          <cell r="GJ204">
            <v>0</v>
          </cell>
        </row>
        <row r="205">
          <cell r="FZ205">
            <v>0</v>
          </cell>
          <cell r="GB205">
            <v>0</v>
          </cell>
          <cell r="GH205">
            <v>0</v>
          </cell>
          <cell r="GJ205">
            <v>0</v>
          </cell>
        </row>
        <row r="206">
          <cell r="FZ206">
            <v>0</v>
          </cell>
          <cell r="GB206">
            <v>0</v>
          </cell>
          <cell r="GH206">
            <v>0</v>
          </cell>
          <cell r="GJ206">
            <v>0</v>
          </cell>
        </row>
        <row r="207">
          <cell r="FZ207">
            <v>0</v>
          </cell>
          <cell r="GB207">
            <v>0</v>
          </cell>
          <cell r="GH207">
            <v>0</v>
          </cell>
          <cell r="GJ207">
            <v>0</v>
          </cell>
        </row>
        <row r="208">
          <cell r="FZ208">
            <v>513</v>
          </cell>
          <cell r="GB208">
            <v>0</v>
          </cell>
          <cell r="GH208">
            <v>342</v>
          </cell>
          <cell r="GJ208">
            <v>0</v>
          </cell>
        </row>
        <row r="209">
          <cell r="FZ209">
            <v>1176</v>
          </cell>
          <cell r="GB209">
            <v>0</v>
          </cell>
          <cell r="GH209">
            <v>784</v>
          </cell>
          <cell r="GJ209">
            <v>0</v>
          </cell>
        </row>
        <row r="210">
          <cell r="FZ210">
            <v>0</v>
          </cell>
          <cell r="GB210">
            <v>0</v>
          </cell>
          <cell r="GH210">
            <v>0</v>
          </cell>
          <cell r="GJ210">
            <v>0</v>
          </cell>
        </row>
        <row r="211">
          <cell r="FZ211">
            <v>0</v>
          </cell>
          <cell r="GB211">
            <v>46</v>
          </cell>
          <cell r="GH211">
            <v>0</v>
          </cell>
          <cell r="GJ211">
            <v>30.667000000000002</v>
          </cell>
        </row>
        <row r="212">
          <cell r="FZ212">
            <v>0</v>
          </cell>
          <cell r="GB212">
            <v>0</v>
          </cell>
          <cell r="GH212">
            <v>0</v>
          </cell>
          <cell r="GJ212">
            <v>0</v>
          </cell>
        </row>
        <row r="213">
          <cell r="FZ213">
            <v>0</v>
          </cell>
          <cell r="GB213">
            <v>0</v>
          </cell>
          <cell r="GH213">
            <v>0</v>
          </cell>
          <cell r="GJ213">
            <v>0</v>
          </cell>
        </row>
        <row r="214">
          <cell r="FZ214">
            <v>17</v>
          </cell>
          <cell r="GB214">
            <v>2180</v>
          </cell>
          <cell r="GH214">
            <v>11.333</v>
          </cell>
          <cell r="GJ214">
            <v>1453.3330000000001</v>
          </cell>
        </row>
        <row r="215">
          <cell r="FZ215">
            <v>118</v>
          </cell>
          <cell r="GB215">
            <v>0</v>
          </cell>
          <cell r="GH215">
            <v>78.667000000000002</v>
          </cell>
          <cell r="GJ215">
            <v>0</v>
          </cell>
        </row>
        <row r="216">
          <cell r="FZ216">
            <v>0</v>
          </cell>
          <cell r="GB216">
            <v>0</v>
          </cell>
          <cell r="GH216">
            <v>0</v>
          </cell>
          <cell r="GJ216">
            <v>0</v>
          </cell>
        </row>
        <row r="217">
          <cell r="EC217">
            <v>14</v>
          </cell>
          <cell r="FZ217">
            <v>2500</v>
          </cell>
          <cell r="GB217">
            <v>100</v>
          </cell>
          <cell r="GH217">
            <v>1666.6669999999999</v>
          </cell>
          <cell r="GJ217">
            <v>66.667000000000002</v>
          </cell>
        </row>
        <row r="218">
          <cell r="EC218">
            <v>15</v>
          </cell>
          <cell r="FZ218">
            <v>9900</v>
          </cell>
          <cell r="GB218">
            <v>200</v>
          </cell>
          <cell r="GH218">
            <v>6600</v>
          </cell>
          <cell r="GJ218">
            <v>133.333</v>
          </cell>
        </row>
        <row r="219">
          <cell r="EC219">
            <v>3</v>
          </cell>
          <cell r="FZ219">
            <v>21</v>
          </cell>
          <cell r="GB219">
            <v>0</v>
          </cell>
          <cell r="GH219">
            <v>14</v>
          </cell>
          <cell r="GJ219">
            <v>0</v>
          </cell>
        </row>
        <row r="220">
          <cell r="FZ220">
            <v>0</v>
          </cell>
          <cell r="GB220">
            <v>0</v>
          </cell>
          <cell r="GH220">
            <v>0</v>
          </cell>
          <cell r="GJ220">
            <v>0</v>
          </cell>
        </row>
        <row r="221">
          <cell r="FZ221">
            <v>0</v>
          </cell>
          <cell r="GB221">
            <v>170</v>
          </cell>
          <cell r="GH221">
            <v>0</v>
          </cell>
          <cell r="GJ221">
            <v>113.333</v>
          </cell>
        </row>
        <row r="222">
          <cell r="EC222">
            <v>27</v>
          </cell>
          <cell r="FZ222">
            <v>65</v>
          </cell>
          <cell r="GB222">
            <v>0</v>
          </cell>
          <cell r="GH222">
            <v>43.332999999999998</v>
          </cell>
          <cell r="GJ222">
            <v>0</v>
          </cell>
        </row>
        <row r="223">
          <cell r="EC223">
            <v>28</v>
          </cell>
          <cell r="FZ223">
            <v>1680</v>
          </cell>
          <cell r="GB223">
            <v>120</v>
          </cell>
          <cell r="GH223">
            <v>1120</v>
          </cell>
          <cell r="GJ223">
            <v>80</v>
          </cell>
        </row>
        <row r="224">
          <cell r="EC224">
            <v>29</v>
          </cell>
          <cell r="FZ224">
            <v>3207</v>
          </cell>
          <cell r="GB224">
            <v>1670</v>
          </cell>
          <cell r="GH224">
            <v>2138</v>
          </cell>
          <cell r="GJ224">
            <v>1113.3330000000001</v>
          </cell>
        </row>
        <row r="225">
          <cell r="FZ225">
            <v>45</v>
          </cell>
          <cell r="GB225">
            <v>0</v>
          </cell>
          <cell r="GH225">
            <v>30</v>
          </cell>
          <cell r="GJ225">
            <v>0</v>
          </cell>
        </row>
        <row r="226">
          <cell r="FZ226">
            <v>210</v>
          </cell>
          <cell r="GB226">
            <v>710</v>
          </cell>
          <cell r="GH226">
            <v>140</v>
          </cell>
          <cell r="GJ226">
            <v>473.33300000000003</v>
          </cell>
        </row>
        <row r="227">
          <cell r="FZ227">
            <v>0</v>
          </cell>
          <cell r="GB227">
            <v>420</v>
          </cell>
          <cell r="GH227">
            <v>0</v>
          </cell>
          <cell r="GJ227">
            <v>280</v>
          </cell>
        </row>
        <row r="228">
          <cell r="EC228">
            <v>30</v>
          </cell>
          <cell r="FZ228">
            <v>1550</v>
          </cell>
          <cell r="GB228">
            <v>0</v>
          </cell>
          <cell r="GH228">
            <v>1033.3330000000001</v>
          </cell>
          <cell r="GJ228">
            <v>0</v>
          </cell>
        </row>
        <row r="229">
          <cell r="EC229">
            <v>31</v>
          </cell>
          <cell r="FZ229">
            <v>960</v>
          </cell>
          <cell r="GB229">
            <v>0</v>
          </cell>
          <cell r="GH229">
            <v>640</v>
          </cell>
          <cell r="GJ229">
            <v>0</v>
          </cell>
        </row>
        <row r="230">
          <cell r="FZ230">
            <v>100</v>
          </cell>
          <cell r="GB230">
            <v>0</v>
          </cell>
          <cell r="GH230">
            <v>66.667000000000002</v>
          </cell>
          <cell r="GJ230">
            <v>0</v>
          </cell>
        </row>
        <row r="231">
          <cell r="FZ231">
            <v>280</v>
          </cell>
          <cell r="GB231">
            <v>120</v>
          </cell>
          <cell r="GH231">
            <v>186.667</v>
          </cell>
          <cell r="GJ231">
            <v>80</v>
          </cell>
        </row>
        <row r="232">
          <cell r="FZ232">
            <v>0</v>
          </cell>
          <cell r="GB232">
            <v>0</v>
          </cell>
          <cell r="GH232">
            <v>0</v>
          </cell>
          <cell r="GJ232">
            <v>0</v>
          </cell>
        </row>
        <row r="233">
          <cell r="FZ233">
            <v>0</v>
          </cell>
          <cell r="GB233">
            <v>0</v>
          </cell>
          <cell r="GH233">
            <v>0</v>
          </cell>
          <cell r="GJ233">
            <v>0</v>
          </cell>
        </row>
        <row r="234">
          <cell r="FZ234">
            <v>1000</v>
          </cell>
          <cell r="GB234">
            <v>50</v>
          </cell>
          <cell r="GH234">
            <v>666.66700000000003</v>
          </cell>
          <cell r="GJ234">
            <v>33.332999999999998</v>
          </cell>
        </row>
        <row r="235">
          <cell r="FZ235">
            <v>0</v>
          </cell>
          <cell r="GB235">
            <v>120</v>
          </cell>
          <cell r="GH235">
            <v>0</v>
          </cell>
          <cell r="GJ235">
            <v>80</v>
          </cell>
        </row>
        <row r="236">
          <cell r="FZ236">
            <v>0</v>
          </cell>
          <cell r="GB236">
            <v>210</v>
          </cell>
          <cell r="GH236">
            <v>0</v>
          </cell>
          <cell r="GJ236">
            <v>140</v>
          </cell>
        </row>
        <row r="237">
          <cell r="FZ237">
            <v>0</v>
          </cell>
          <cell r="GB237">
            <v>58</v>
          </cell>
          <cell r="GH237">
            <v>0</v>
          </cell>
          <cell r="GJ237">
            <v>38.667000000000002</v>
          </cell>
        </row>
        <row r="238">
          <cell r="FZ238">
            <v>0</v>
          </cell>
          <cell r="GB238">
            <v>56</v>
          </cell>
          <cell r="GH238">
            <v>0</v>
          </cell>
          <cell r="GJ238">
            <v>37.332999999999998</v>
          </cell>
        </row>
        <row r="239">
          <cell r="FZ239">
            <v>0</v>
          </cell>
          <cell r="GB239">
            <v>62</v>
          </cell>
          <cell r="GH239">
            <v>0</v>
          </cell>
          <cell r="GJ239">
            <v>41.332999999999998</v>
          </cell>
        </row>
        <row r="240">
          <cell r="FZ240">
            <v>0</v>
          </cell>
          <cell r="GB240">
            <v>42</v>
          </cell>
          <cell r="GH240">
            <v>0</v>
          </cell>
          <cell r="GJ240">
            <v>28</v>
          </cell>
        </row>
        <row r="241">
          <cell r="FZ241">
            <v>0</v>
          </cell>
          <cell r="GB241">
            <v>42</v>
          </cell>
          <cell r="GH241">
            <v>0</v>
          </cell>
          <cell r="GJ241">
            <v>28</v>
          </cell>
        </row>
        <row r="242">
          <cell r="FZ242">
            <v>0</v>
          </cell>
          <cell r="GB242">
            <v>72</v>
          </cell>
          <cell r="GH242">
            <v>0</v>
          </cell>
          <cell r="GJ242">
            <v>48</v>
          </cell>
        </row>
        <row r="243">
          <cell r="FZ243">
            <v>0</v>
          </cell>
          <cell r="GB243">
            <v>70</v>
          </cell>
          <cell r="GH243">
            <v>0</v>
          </cell>
          <cell r="GJ243">
            <v>46.667000000000002</v>
          </cell>
        </row>
        <row r="244">
          <cell r="FZ244">
            <v>0</v>
          </cell>
          <cell r="GB244">
            <v>72</v>
          </cell>
          <cell r="GH244">
            <v>0</v>
          </cell>
          <cell r="GJ244">
            <v>48</v>
          </cell>
        </row>
        <row r="245">
          <cell r="FZ245">
            <v>0</v>
          </cell>
          <cell r="GB245">
            <v>155</v>
          </cell>
          <cell r="GH245">
            <v>0</v>
          </cell>
          <cell r="GJ245">
            <v>103.333</v>
          </cell>
        </row>
        <row r="246">
          <cell r="FZ246">
            <v>0</v>
          </cell>
          <cell r="GB246">
            <v>0</v>
          </cell>
          <cell r="GH246">
            <v>0</v>
          </cell>
          <cell r="GJ246">
            <v>0</v>
          </cell>
        </row>
        <row r="247">
          <cell r="FZ247">
            <v>100</v>
          </cell>
          <cell r="GB247">
            <v>0</v>
          </cell>
          <cell r="GH247">
            <v>66.667000000000002</v>
          </cell>
          <cell r="GJ247">
            <v>0</v>
          </cell>
        </row>
        <row r="248">
          <cell r="FZ248">
            <v>0</v>
          </cell>
          <cell r="GB248">
            <v>992</v>
          </cell>
          <cell r="GH248">
            <v>0</v>
          </cell>
          <cell r="GJ248">
            <v>661.33299999999997</v>
          </cell>
        </row>
        <row r="249">
          <cell r="FZ249">
            <v>0</v>
          </cell>
          <cell r="GB249">
            <v>0</v>
          </cell>
          <cell r="GH249">
            <v>0</v>
          </cell>
          <cell r="GJ249">
            <v>0</v>
          </cell>
        </row>
        <row r="250">
          <cell r="FZ250">
            <v>1000</v>
          </cell>
          <cell r="GB250">
            <v>0</v>
          </cell>
          <cell r="GH250">
            <v>666.66700000000003</v>
          </cell>
          <cell r="GJ250">
            <v>0</v>
          </cell>
        </row>
        <row r="251">
          <cell r="FZ251">
            <v>0</v>
          </cell>
          <cell r="GB251">
            <v>0</v>
          </cell>
          <cell r="GH251">
            <v>0</v>
          </cell>
          <cell r="GJ251">
            <v>0</v>
          </cell>
        </row>
        <row r="252">
          <cell r="FZ252">
            <v>0</v>
          </cell>
          <cell r="GB252">
            <v>0</v>
          </cell>
          <cell r="GH252">
            <v>0</v>
          </cell>
          <cell r="GJ252">
            <v>0</v>
          </cell>
        </row>
        <row r="253">
          <cell r="FZ253">
            <v>0</v>
          </cell>
          <cell r="GB253">
            <v>0</v>
          </cell>
          <cell r="GH253">
            <v>0</v>
          </cell>
          <cell r="GJ253">
            <v>0</v>
          </cell>
        </row>
        <row r="254">
          <cell r="FZ254">
            <v>0</v>
          </cell>
          <cell r="GB254">
            <v>0</v>
          </cell>
          <cell r="GH254">
            <v>0</v>
          </cell>
          <cell r="GJ254">
            <v>0</v>
          </cell>
        </row>
        <row r="255">
          <cell r="EC255">
            <v>16</v>
          </cell>
          <cell r="FZ255">
            <v>0</v>
          </cell>
          <cell r="GB255">
            <v>0</v>
          </cell>
          <cell r="GH255">
            <v>0</v>
          </cell>
          <cell r="GJ255">
            <v>0</v>
          </cell>
        </row>
        <row r="256">
          <cell r="EC256">
            <v>17</v>
          </cell>
          <cell r="FZ256">
            <v>3880</v>
          </cell>
          <cell r="GB256">
            <v>270</v>
          </cell>
          <cell r="GH256">
            <v>2586.6669999999999</v>
          </cell>
          <cell r="GJ256">
            <v>180</v>
          </cell>
        </row>
        <row r="257">
          <cell r="EC257">
            <v>18</v>
          </cell>
          <cell r="FZ257">
            <v>1100</v>
          </cell>
          <cell r="GB257">
            <v>200</v>
          </cell>
          <cell r="GH257">
            <v>733.33299999999997</v>
          </cell>
          <cell r="GJ257">
            <v>133.333</v>
          </cell>
        </row>
        <row r="258">
          <cell r="EC258">
            <v>19</v>
          </cell>
          <cell r="FZ258">
            <v>700</v>
          </cell>
          <cell r="GB258">
            <v>150</v>
          </cell>
          <cell r="GH258">
            <v>466.66699999999997</v>
          </cell>
          <cell r="GJ258">
            <v>100</v>
          </cell>
        </row>
        <row r="259">
          <cell r="EC259">
            <v>20</v>
          </cell>
          <cell r="FZ259">
            <v>14500</v>
          </cell>
          <cell r="GB259">
            <v>1150</v>
          </cell>
          <cell r="GH259">
            <v>9666.6669999999995</v>
          </cell>
          <cell r="GJ259">
            <v>766.66700000000003</v>
          </cell>
        </row>
        <row r="260">
          <cell r="EC260">
            <v>21</v>
          </cell>
          <cell r="FZ260">
            <v>6420</v>
          </cell>
          <cell r="GB260">
            <v>297</v>
          </cell>
          <cell r="GH260">
            <v>4280</v>
          </cell>
          <cell r="GJ260">
            <v>198</v>
          </cell>
        </row>
        <row r="261">
          <cell r="EC261">
            <v>22</v>
          </cell>
          <cell r="FZ261">
            <v>6128</v>
          </cell>
          <cell r="GB261">
            <v>2500</v>
          </cell>
          <cell r="GH261">
            <v>4085.3330000000001</v>
          </cell>
          <cell r="GJ261">
            <v>1666.6669999999999</v>
          </cell>
        </row>
        <row r="262">
          <cell r="FZ262">
            <v>0</v>
          </cell>
          <cell r="GB262">
            <v>0</v>
          </cell>
          <cell r="GH262">
            <v>0</v>
          </cell>
          <cell r="GJ262">
            <v>0</v>
          </cell>
        </row>
        <row r="263">
          <cell r="FZ263">
            <v>0</v>
          </cell>
          <cell r="GB263">
            <v>0</v>
          </cell>
          <cell r="GH263">
            <v>0</v>
          </cell>
          <cell r="GJ263">
            <v>0</v>
          </cell>
        </row>
        <row r="264">
          <cell r="FZ264">
            <v>0</v>
          </cell>
          <cell r="GB264">
            <v>0</v>
          </cell>
          <cell r="GH264">
            <v>0</v>
          </cell>
          <cell r="GJ264">
            <v>0</v>
          </cell>
        </row>
        <row r="265">
          <cell r="FZ265">
            <v>0</v>
          </cell>
          <cell r="GB265">
            <v>0</v>
          </cell>
          <cell r="GH265">
            <v>0</v>
          </cell>
          <cell r="GJ265">
            <v>0</v>
          </cell>
        </row>
        <row r="266">
          <cell r="FZ266">
            <v>0</v>
          </cell>
          <cell r="GB266">
            <v>0</v>
          </cell>
          <cell r="GH266">
            <v>0</v>
          </cell>
          <cell r="GJ266">
            <v>0</v>
          </cell>
        </row>
        <row r="267">
          <cell r="EC267">
            <v>32</v>
          </cell>
          <cell r="FZ267">
            <v>50</v>
          </cell>
          <cell r="GB267">
            <v>15</v>
          </cell>
          <cell r="GH267">
            <v>33.332999999999998</v>
          </cell>
          <cell r="GJ267">
            <v>10</v>
          </cell>
        </row>
        <row r="268">
          <cell r="FZ268">
            <v>0</v>
          </cell>
          <cell r="GB268">
            <v>0</v>
          </cell>
          <cell r="GH268">
            <v>0</v>
          </cell>
          <cell r="GJ268">
            <v>0</v>
          </cell>
        </row>
        <row r="269">
          <cell r="FZ269">
            <v>0</v>
          </cell>
          <cell r="GB269">
            <v>0</v>
          </cell>
          <cell r="GH269">
            <v>0</v>
          </cell>
          <cell r="GJ269">
            <v>0</v>
          </cell>
        </row>
        <row r="270">
          <cell r="EC270">
            <v>33</v>
          </cell>
          <cell r="FZ270">
            <v>450</v>
          </cell>
          <cell r="GB270">
            <v>240</v>
          </cell>
          <cell r="GH270">
            <v>300</v>
          </cell>
          <cell r="GJ270">
            <v>160</v>
          </cell>
        </row>
        <row r="271">
          <cell r="FZ271">
            <v>0</v>
          </cell>
          <cell r="GB271">
            <v>100</v>
          </cell>
          <cell r="GH271">
            <v>0</v>
          </cell>
          <cell r="GJ271">
            <v>66.667000000000002</v>
          </cell>
        </row>
        <row r="272">
          <cell r="FZ272">
            <v>0</v>
          </cell>
          <cell r="GB272">
            <v>420</v>
          </cell>
          <cell r="GH272">
            <v>0</v>
          </cell>
          <cell r="GJ272">
            <v>280</v>
          </cell>
        </row>
        <row r="273">
          <cell r="FZ273">
            <v>0</v>
          </cell>
          <cell r="GB273">
            <v>100</v>
          </cell>
          <cell r="GH273">
            <v>0</v>
          </cell>
          <cell r="GJ273">
            <v>66.667000000000002</v>
          </cell>
        </row>
        <row r="274">
          <cell r="FZ274">
            <v>0</v>
          </cell>
          <cell r="GB274">
            <v>50</v>
          </cell>
          <cell r="GH274">
            <v>0</v>
          </cell>
          <cell r="GJ274">
            <v>33.332999999999998</v>
          </cell>
        </row>
        <row r="275">
          <cell r="FZ275">
            <v>0</v>
          </cell>
          <cell r="GB275">
            <v>0</v>
          </cell>
          <cell r="GH275">
            <v>0</v>
          </cell>
          <cell r="GJ275">
            <v>0</v>
          </cell>
        </row>
        <row r="276">
          <cell r="FZ276">
            <v>0</v>
          </cell>
          <cell r="GB276">
            <v>0</v>
          </cell>
          <cell r="GH276">
            <v>0</v>
          </cell>
          <cell r="GJ276">
            <v>0</v>
          </cell>
        </row>
        <row r="277">
          <cell r="FZ277">
            <v>0</v>
          </cell>
          <cell r="GB277">
            <v>0</v>
          </cell>
          <cell r="GH277">
            <v>0</v>
          </cell>
          <cell r="GJ277">
            <v>0</v>
          </cell>
        </row>
        <row r="278">
          <cell r="FZ278">
            <v>0</v>
          </cell>
          <cell r="GB278">
            <v>0</v>
          </cell>
          <cell r="GH278">
            <v>0</v>
          </cell>
          <cell r="GJ278">
            <v>0</v>
          </cell>
        </row>
        <row r="279">
          <cell r="FZ279">
            <v>0</v>
          </cell>
          <cell r="GB279">
            <v>50</v>
          </cell>
          <cell r="GH279">
            <v>0</v>
          </cell>
          <cell r="GJ279">
            <v>33.332999999999998</v>
          </cell>
        </row>
        <row r="280">
          <cell r="FZ280">
            <v>0</v>
          </cell>
          <cell r="GB280">
            <v>92</v>
          </cell>
          <cell r="GH280">
            <v>0</v>
          </cell>
          <cell r="GJ280">
            <v>61.332999999999998</v>
          </cell>
        </row>
        <row r="281">
          <cell r="FZ281">
            <v>30</v>
          </cell>
          <cell r="GB281">
            <v>870</v>
          </cell>
          <cell r="GH281">
            <v>20</v>
          </cell>
          <cell r="GJ281">
            <v>580</v>
          </cell>
        </row>
        <row r="282">
          <cell r="FZ282">
            <v>0</v>
          </cell>
          <cell r="GB282">
            <v>440</v>
          </cell>
          <cell r="GH282">
            <v>0</v>
          </cell>
          <cell r="GJ282">
            <v>293.33300000000003</v>
          </cell>
        </row>
        <row r="283">
          <cell r="FZ283">
            <v>70</v>
          </cell>
          <cell r="GB283">
            <v>0</v>
          </cell>
          <cell r="GH283">
            <v>46.667000000000002</v>
          </cell>
          <cell r="GJ283">
            <v>0</v>
          </cell>
        </row>
        <row r="284">
          <cell r="FZ284">
            <v>0</v>
          </cell>
          <cell r="GB284">
            <v>0</v>
          </cell>
          <cell r="GH284">
            <v>0</v>
          </cell>
          <cell r="GJ284">
            <v>0</v>
          </cell>
        </row>
        <row r="285">
          <cell r="FZ285">
            <v>0</v>
          </cell>
          <cell r="GB285">
            <v>455</v>
          </cell>
          <cell r="GH285">
            <v>0</v>
          </cell>
          <cell r="GJ285">
            <v>318.5</v>
          </cell>
        </row>
        <row r="286">
          <cell r="FZ286">
            <v>0</v>
          </cell>
          <cell r="GB286">
            <v>0</v>
          </cell>
          <cell r="GH286">
            <v>0</v>
          </cell>
          <cell r="GJ286">
            <v>0</v>
          </cell>
        </row>
        <row r="287">
          <cell r="FZ287">
            <v>0</v>
          </cell>
          <cell r="GB287">
            <v>200</v>
          </cell>
          <cell r="GH287">
            <v>0</v>
          </cell>
          <cell r="GJ287">
            <v>140</v>
          </cell>
        </row>
        <row r="288">
          <cell r="FZ288">
            <v>0</v>
          </cell>
          <cell r="GB288">
            <v>0</v>
          </cell>
          <cell r="GH288">
            <v>0</v>
          </cell>
          <cell r="GJ288">
            <v>0</v>
          </cell>
        </row>
        <row r="289">
          <cell r="FZ289">
            <v>0</v>
          </cell>
          <cell r="GB289">
            <v>0</v>
          </cell>
          <cell r="GH289">
            <v>0</v>
          </cell>
          <cell r="GJ289">
            <v>0</v>
          </cell>
        </row>
        <row r="290">
          <cell r="FZ290">
            <v>0</v>
          </cell>
          <cell r="GB290">
            <v>0</v>
          </cell>
          <cell r="GH290">
            <v>0</v>
          </cell>
          <cell r="GJ290">
            <v>0</v>
          </cell>
        </row>
        <row r="291">
          <cell r="FZ291">
            <v>0</v>
          </cell>
          <cell r="GB291">
            <v>0</v>
          </cell>
          <cell r="GH291">
            <v>0</v>
          </cell>
          <cell r="GJ291">
            <v>0</v>
          </cell>
        </row>
        <row r="292">
          <cell r="FZ292">
            <v>0</v>
          </cell>
          <cell r="GB292">
            <v>700</v>
          </cell>
          <cell r="GH292">
            <v>0</v>
          </cell>
          <cell r="GJ292">
            <v>490</v>
          </cell>
        </row>
        <row r="293">
          <cell r="FZ293">
            <v>0</v>
          </cell>
          <cell r="GB293">
            <v>0</v>
          </cell>
          <cell r="GH293">
            <v>0</v>
          </cell>
          <cell r="GJ293">
            <v>0</v>
          </cell>
        </row>
        <row r="294">
          <cell r="FZ294">
            <v>0</v>
          </cell>
          <cell r="GB294">
            <v>0</v>
          </cell>
          <cell r="GH294">
            <v>0</v>
          </cell>
          <cell r="GJ294">
            <v>0</v>
          </cell>
        </row>
        <row r="295">
          <cell r="FZ295">
            <v>0</v>
          </cell>
          <cell r="GB295">
            <v>0</v>
          </cell>
          <cell r="GH295">
            <v>0</v>
          </cell>
          <cell r="GJ295">
            <v>0</v>
          </cell>
        </row>
        <row r="296">
          <cell r="FZ296">
            <v>0</v>
          </cell>
          <cell r="GB296">
            <v>0</v>
          </cell>
          <cell r="GH296">
            <v>0</v>
          </cell>
          <cell r="GJ296">
            <v>0</v>
          </cell>
        </row>
        <row r="297">
          <cell r="FZ297">
            <v>320</v>
          </cell>
          <cell r="GB297">
            <v>1240</v>
          </cell>
          <cell r="GH297">
            <v>213.333</v>
          </cell>
          <cell r="GJ297">
            <v>826.66700000000003</v>
          </cell>
        </row>
        <row r="298">
          <cell r="FZ298">
            <v>0</v>
          </cell>
          <cell r="GB298">
            <v>530</v>
          </cell>
          <cell r="GH298">
            <v>0</v>
          </cell>
          <cell r="GJ298">
            <v>353.33300000000003</v>
          </cell>
        </row>
        <row r="299">
          <cell r="FZ299">
            <v>0</v>
          </cell>
          <cell r="GB299">
            <v>0</v>
          </cell>
          <cell r="GH299">
            <v>0</v>
          </cell>
          <cell r="GJ299">
            <v>0</v>
          </cell>
        </row>
        <row r="300">
          <cell r="FZ300">
            <v>0</v>
          </cell>
          <cell r="GB300">
            <v>0</v>
          </cell>
          <cell r="GH300">
            <v>0</v>
          </cell>
          <cell r="GJ300">
            <v>0</v>
          </cell>
        </row>
        <row r="301">
          <cell r="FZ301">
            <v>80</v>
          </cell>
          <cell r="GB301">
            <v>0</v>
          </cell>
          <cell r="GH301">
            <v>53.332999999999998</v>
          </cell>
          <cell r="GJ301">
            <v>0</v>
          </cell>
        </row>
        <row r="302">
          <cell r="FZ302">
            <v>0</v>
          </cell>
          <cell r="GB302">
            <v>0</v>
          </cell>
          <cell r="GH302">
            <v>0</v>
          </cell>
          <cell r="GJ302">
            <v>0</v>
          </cell>
        </row>
        <row r="303">
          <cell r="FZ303">
            <v>1852</v>
          </cell>
          <cell r="GB303">
            <v>286</v>
          </cell>
          <cell r="GH303">
            <v>1234.6669999999999</v>
          </cell>
          <cell r="GJ303">
            <v>190.667</v>
          </cell>
        </row>
        <row r="304">
          <cell r="FZ304">
            <v>432</v>
          </cell>
          <cell r="GB304">
            <v>580</v>
          </cell>
          <cell r="GH304">
            <v>288</v>
          </cell>
          <cell r="GJ304">
            <v>386.66699999999997</v>
          </cell>
        </row>
        <row r="305">
          <cell r="FZ305">
            <v>0</v>
          </cell>
          <cell r="GB305">
            <v>0</v>
          </cell>
          <cell r="GH305">
            <v>0</v>
          </cell>
          <cell r="GJ305">
            <v>0</v>
          </cell>
        </row>
        <row r="306">
          <cell r="FZ306">
            <v>10</v>
          </cell>
          <cell r="GB306">
            <v>0</v>
          </cell>
          <cell r="GH306">
            <v>6.6669999999999998</v>
          </cell>
          <cell r="GJ306">
            <v>0</v>
          </cell>
        </row>
        <row r="307">
          <cell r="FZ307">
            <v>0</v>
          </cell>
          <cell r="GB307">
            <v>0</v>
          </cell>
          <cell r="GH307">
            <v>0</v>
          </cell>
          <cell r="GJ307">
            <v>0</v>
          </cell>
        </row>
        <row r="308">
          <cell r="FZ308">
            <v>0</v>
          </cell>
          <cell r="GB308">
            <v>0</v>
          </cell>
          <cell r="GH308">
            <v>0</v>
          </cell>
          <cell r="GJ308">
            <v>0</v>
          </cell>
        </row>
        <row r="309">
          <cell r="FZ309">
            <v>0</v>
          </cell>
          <cell r="GB309">
            <v>0</v>
          </cell>
          <cell r="GH309">
            <v>0</v>
          </cell>
          <cell r="GJ309">
            <v>0</v>
          </cell>
        </row>
        <row r="310">
          <cell r="FZ310">
            <v>0</v>
          </cell>
          <cell r="GB310">
            <v>0</v>
          </cell>
          <cell r="GH310">
            <v>0</v>
          </cell>
          <cell r="GJ310">
            <v>0</v>
          </cell>
        </row>
        <row r="311">
          <cell r="FZ311">
            <v>0</v>
          </cell>
          <cell r="GB311">
            <v>202</v>
          </cell>
          <cell r="GH311">
            <v>0</v>
          </cell>
          <cell r="GJ311">
            <v>136.01300000000001</v>
          </cell>
        </row>
        <row r="312">
          <cell r="FZ312">
            <v>0</v>
          </cell>
          <cell r="GB312">
            <v>2205</v>
          </cell>
          <cell r="GH312">
            <v>0</v>
          </cell>
          <cell r="GJ312">
            <v>1484.7</v>
          </cell>
        </row>
        <row r="313">
          <cell r="FZ313">
            <v>460</v>
          </cell>
          <cell r="GB313">
            <v>0</v>
          </cell>
          <cell r="GH313">
            <v>318.93299999999999</v>
          </cell>
          <cell r="GJ313">
            <v>0</v>
          </cell>
        </row>
        <row r="314">
          <cell r="FZ314">
            <v>0</v>
          </cell>
          <cell r="GB314">
            <v>556</v>
          </cell>
          <cell r="GH314">
            <v>0</v>
          </cell>
          <cell r="GJ314">
            <v>385.49299999999999</v>
          </cell>
        </row>
        <row r="315">
          <cell r="FZ315">
            <v>0</v>
          </cell>
          <cell r="GB315">
            <v>0</v>
          </cell>
          <cell r="GH315">
            <v>0</v>
          </cell>
          <cell r="GJ315">
            <v>0</v>
          </cell>
        </row>
        <row r="316">
          <cell r="FZ316">
            <v>40</v>
          </cell>
          <cell r="GB316">
            <v>0</v>
          </cell>
          <cell r="GH316">
            <v>26.933</v>
          </cell>
          <cell r="GJ316">
            <v>0</v>
          </cell>
        </row>
        <row r="317">
          <cell r="FZ317">
            <v>1155</v>
          </cell>
          <cell r="GB317">
            <v>0</v>
          </cell>
          <cell r="GH317">
            <v>777.7</v>
          </cell>
          <cell r="GJ317">
            <v>0</v>
          </cell>
        </row>
        <row r="318">
          <cell r="FZ318">
            <v>0</v>
          </cell>
          <cell r="GB318">
            <v>0</v>
          </cell>
          <cell r="GH318">
            <v>0</v>
          </cell>
          <cell r="GJ318">
            <v>0</v>
          </cell>
        </row>
        <row r="319">
          <cell r="FZ319">
            <v>0</v>
          </cell>
          <cell r="GB319">
            <v>0</v>
          </cell>
          <cell r="GH319">
            <v>0</v>
          </cell>
          <cell r="GJ319">
            <v>0</v>
          </cell>
        </row>
        <row r="320">
          <cell r="FZ320">
            <v>0</v>
          </cell>
          <cell r="GB320">
            <v>0</v>
          </cell>
          <cell r="GH320">
            <v>0</v>
          </cell>
          <cell r="GJ320">
            <v>0</v>
          </cell>
        </row>
        <row r="321">
          <cell r="FZ321">
            <v>0</v>
          </cell>
          <cell r="GB321">
            <v>0</v>
          </cell>
          <cell r="GH321">
            <v>0</v>
          </cell>
          <cell r="GJ321">
            <v>0</v>
          </cell>
        </row>
        <row r="322">
          <cell r="FZ322">
            <v>0</v>
          </cell>
          <cell r="GB322">
            <v>0</v>
          </cell>
          <cell r="GH322">
            <v>0</v>
          </cell>
          <cell r="GJ322">
            <v>0</v>
          </cell>
        </row>
        <row r="323">
          <cell r="FZ323">
            <v>0</v>
          </cell>
          <cell r="GB323">
            <v>0</v>
          </cell>
          <cell r="GH323">
            <v>0</v>
          </cell>
          <cell r="GJ323">
            <v>0</v>
          </cell>
        </row>
        <row r="324">
          <cell r="FZ324">
            <v>0</v>
          </cell>
          <cell r="GB324">
            <v>0</v>
          </cell>
          <cell r="GH324">
            <v>0</v>
          </cell>
          <cell r="GJ324">
            <v>0</v>
          </cell>
        </row>
        <row r="325">
          <cell r="FZ325">
            <v>0</v>
          </cell>
          <cell r="GB325">
            <v>0</v>
          </cell>
          <cell r="GH325">
            <v>0</v>
          </cell>
          <cell r="GJ325">
            <v>0</v>
          </cell>
        </row>
        <row r="326">
          <cell r="FZ326">
            <v>0</v>
          </cell>
          <cell r="GB326">
            <v>0</v>
          </cell>
          <cell r="GH326">
            <v>0</v>
          </cell>
          <cell r="GJ326">
            <v>0</v>
          </cell>
        </row>
        <row r="327">
          <cell r="FZ327">
            <v>0</v>
          </cell>
          <cell r="GB327">
            <v>0</v>
          </cell>
          <cell r="GH327">
            <v>0</v>
          </cell>
          <cell r="GJ327">
            <v>0</v>
          </cell>
        </row>
        <row r="328">
          <cell r="FZ328">
            <v>590</v>
          </cell>
          <cell r="GB328">
            <v>0</v>
          </cell>
          <cell r="GH328">
            <v>409.06700000000001</v>
          </cell>
          <cell r="GJ328">
            <v>0</v>
          </cell>
        </row>
        <row r="329">
          <cell r="FZ329">
            <v>55</v>
          </cell>
          <cell r="GB329">
            <v>0</v>
          </cell>
          <cell r="GH329">
            <v>36.667000000000002</v>
          </cell>
          <cell r="GJ329">
            <v>0</v>
          </cell>
        </row>
        <row r="330">
          <cell r="FZ330">
            <v>640</v>
          </cell>
          <cell r="GB330">
            <v>0</v>
          </cell>
          <cell r="GH330">
            <v>430.93299999999999</v>
          </cell>
          <cell r="GJ330">
            <v>0</v>
          </cell>
        </row>
        <row r="331">
          <cell r="FZ331">
            <v>50</v>
          </cell>
          <cell r="GB331">
            <v>0</v>
          </cell>
          <cell r="GH331">
            <v>33.667000000000002</v>
          </cell>
          <cell r="GJ331">
            <v>0</v>
          </cell>
        </row>
        <row r="332">
          <cell r="FZ332">
            <v>0</v>
          </cell>
          <cell r="GB332">
            <v>0</v>
          </cell>
          <cell r="GH332">
            <v>0</v>
          </cell>
          <cell r="GJ332">
            <v>0</v>
          </cell>
        </row>
        <row r="333">
          <cell r="FZ333">
            <v>1160</v>
          </cell>
          <cell r="GB333">
            <v>0</v>
          </cell>
          <cell r="GH333">
            <v>781.06700000000001</v>
          </cell>
          <cell r="GJ333">
            <v>0</v>
          </cell>
        </row>
        <row r="334">
          <cell r="FZ334">
            <v>0</v>
          </cell>
          <cell r="GB334">
            <v>0</v>
          </cell>
          <cell r="GH334">
            <v>0</v>
          </cell>
          <cell r="GJ334">
            <v>0</v>
          </cell>
        </row>
        <row r="335">
          <cell r="FZ335">
            <v>0</v>
          </cell>
          <cell r="GB335">
            <v>0</v>
          </cell>
          <cell r="GH335">
            <v>0</v>
          </cell>
          <cell r="GJ335">
            <v>0</v>
          </cell>
        </row>
        <row r="336">
          <cell r="FZ336">
            <v>0</v>
          </cell>
          <cell r="GB336">
            <v>0</v>
          </cell>
          <cell r="GH336">
            <v>0</v>
          </cell>
          <cell r="GJ336">
            <v>0</v>
          </cell>
        </row>
        <row r="337">
          <cell r="FZ337">
            <v>0</v>
          </cell>
          <cell r="GB337">
            <v>0</v>
          </cell>
          <cell r="GH337">
            <v>0</v>
          </cell>
          <cell r="GJ337">
            <v>0</v>
          </cell>
        </row>
        <row r="338">
          <cell r="FZ338">
            <v>0</v>
          </cell>
          <cell r="GB338">
            <v>0</v>
          </cell>
          <cell r="GH338">
            <v>0</v>
          </cell>
          <cell r="GJ338">
            <v>0</v>
          </cell>
        </row>
        <row r="339">
          <cell r="FZ339">
            <v>0</v>
          </cell>
          <cell r="GB339">
            <v>0</v>
          </cell>
          <cell r="GH339">
            <v>0</v>
          </cell>
          <cell r="GJ339">
            <v>0</v>
          </cell>
        </row>
        <row r="340">
          <cell r="FZ340">
            <v>0</v>
          </cell>
          <cell r="GB340">
            <v>0</v>
          </cell>
          <cell r="GH340">
            <v>0</v>
          </cell>
          <cell r="GJ340">
            <v>0</v>
          </cell>
        </row>
        <row r="341">
          <cell r="FZ341">
            <v>1260</v>
          </cell>
          <cell r="GB341">
            <v>0</v>
          </cell>
          <cell r="GH341">
            <v>873.6</v>
          </cell>
          <cell r="GJ341">
            <v>0</v>
          </cell>
        </row>
        <row r="342">
          <cell r="FZ342">
            <v>0</v>
          </cell>
          <cell r="GB342">
            <v>0</v>
          </cell>
          <cell r="GH342">
            <v>0</v>
          </cell>
          <cell r="GJ342">
            <v>0</v>
          </cell>
        </row>
        <row r="343">
          <cell r="FZ343">
            <v>0</v>
          </cell>
          <cell r="GB343">
            <v>0</v>
          </cell>
          <cell r="GH343">
            <v>0</v>
          </cell>
          <cell r="GJ343">
            <v>0</v>
          </cell>
        </row>
        <row r="344">
          <cell r="FZ344">
            <v>0</v>
          </cell>
          <cell r="GB344">
            <v>0</v>
          </cell>
          <cell r="GH344">
            <v>0</v>
          </cell>
          <cell r="GJ344">
            <v>0</v>
          </cell>
        </row>
        <row r="345">
          <cell r="FZ345">
            <v>215</v>
          </cell>
          <cell r="GB345">
            <v>0</v>
          </cell>
          <cell r="GH345">
            <v>143.333</v>
          </cell>
          <cell r="GJ345">
            <v>0</v>
          </cell>
        </row>
        <row r="346">
          <cell r="FZ346">
            <v>0</v>
          </cell>
          <cell r="GB346">
            <v>0</v>
          </cell>
          <cell r="GH346">
            <v>0</v>
          </cell>
          <cell r="GJ346">
            <v>0</v>
          </cell>
        </row>
        <row r="347">
          <cell r="FZ347">
            <v>0</v>
          </cell>
          <cell r="GB347">
            <v>0</v>
          </cell>
          <cell r="GH347">
            <v>0</v>
          </cell>
          <cell r="GJ347">
            <v>0</v>
          </cell>
        </row>
        <row r="348">
          <cell r="FZ348">
            <v>0</v>
          </cell>
          <cell r="GB348">
            <v>0</v>
          </cell>
          <cell r="GH348">
            <v>0</v>
          </cell>
          <cell r="GJ348">
            <v>0</v>
          </cell>
        </row>
        <row r="349">
          <cell r="FZ349">
            <v>70</v>
          </cell>
          <cell r="GB349">
            <v>1137</v>
          </cell>
          <cell r="GH349">
            <v>47.133000000000003</v>
          </cell>
          <cell r="GJ349">
            <v>765.58</v>
          </cell>
        </row>
        <row r="350">
          <cell r="FZ350">
            <v>0</v>
          </cell>
          <cell r="GB350">
            <v>0</v>
          </cell>
          <cell r="GH350">
            <v>0</v>
          </cell>
          <cell r="GJ350">
            <v>0</v>
          </cell>
        </row>
        <row r="351">
          <cell r="FZ351">
            <v>0</v>
          </cell>
          <cell r="GB351">
            <v>0</v>
          </cell>
          <cell r="GH351">
            <v>0</v>
          </cell>
          <cell r="GJ351">
            <v>0</v>
          </cell>
        </row>
        <row r="352">
          <cell r="FZ352">
            <v>0</v>
          </cell>
          <cell r="GB352">
            <v>0</v>
          </cell>
          <cell r="GH352">
            <v>0</v>
          </cell>
          <cell r="GJ352">
            <v>0</v>
          </cell>
        </row>
        <row r="353">
          <cell r="FZ353">
            <v>0</v>
          </cell>
          <cell r="GB353">
            <v>0</v>
          </cell>
          <cell r="GH353">
            <v>0</v>
          </cell>
          <cell r="GJ353">
            <v>0</v>
          </cell>
        </row>
        <row r="354">
          <cell r="FZ354">
            <v>0</v>
          </cell>
          <cell r="GB354">
            <v>0</v>
          </cell>
          <cell r="GH354">
            <v>0</v>
          </cell>
          <cell r="GJ354">
            <v>0</v>
          </cell>
        </row>
        <row r="355">
          <cell r="FZ355">
            <v>0</v>
          </cell>
          <cell r="GB355">
            <v>0</v>
          </cell>
          <cell r="GH355">
            <v>0</v>
          </cell>
          <cell r="GJ355">
            <v>0</v>
          </cell>
        </row>
        <row r="356">
          <cell r="FZ356">
            <v>0</v>
          </cell>
          <cell r="GB356">
            <v>0</v>
          </cell>
          <cell r="GH356">
            <v>0</v>
          </cell>
          <cell r="GJ356">
            <v>0</v>
          </cell>
        </row>
        <row r="357">
          <cell r="FZ357">
            <v>0</v>
          </cell>
          <cell r="GB357">
            <v>0</v>
          </cell>
          <cell r="GH357">
            <v>0</v>
          </cell>
          <cell r="GJ357">
            <v>0</v>
          </cell>
        </row>
        <row r="358">
          <cell r="FZ358">
            <v>0</v>
          </cell>
          <cell r="GB358">
            <v>0</v>
          </cell>
          <cell r="GH358">
            <v>0</v>
          </cell>
          <cell r="GJ358">
            <v>0</v>
          </cell>
        </row>
        <row r="359">
          <cell r="FZ359">
            <v>0</v>
          </cell>
          <cell r="GB359">
            <v>0</v>
          </cell>
          <cell r="GH359">
            <v>0</v>
          </cell>
          <cell r="GJ359">
            <v>0</v>
          </cell>
        </row>
        <row r="360">
          <cell r="FZ360">
            <v>0</v>
          </cell>
          <cell r="GB360">
            <v>0</v>
          </cell>
          <cell r="GH360">
            <v>0</v>
          </cell>
          <cell r="GJ360">
            <v>0</v>
          </cell>
        </row>
        <row r="361">
          <cell r="FZ361">
            <v>0</v>
          </cell>
          <cell r="GB361">
            <v>0</v>
          </cell>
          <cell r="GH361">
            <v>0</v>
          </cell>
          <cell r="GJ361">
            <v>0</v>
          </cell>
        </row>
        <row r="362">
          <cell r="FZ362">
            <v>0</v>
          </cell>
          <cell r="GB362">
            <v>0</v>
          </cell>
          <cell r="GH362">
            <v>0</v>
          </cell>
          <cell r="GJ362">
            <v>0</v>
          </cell>
        </row>
        <row r="363">
          <cell r="FZ363">
            <v>0</v>
          </cell>
          <cell r="GB363">
            <v>65</v>
          </cell>
          <cell r="GH363">
            <v>0</v>
          </cell>
          <cell r="GJ363">
            <v>43.332999999999998</v>
          </cell>
        </row>
        <row r="364">
          <cell r="FZ364">
            <v>0</v>
          </cell>
          <cell r="GB364">
            <v>0</v>
          </cell>
          <cell r="GH364">
            <v>0</v>
          </cell>
          <cell r="GJ364">
            <v>0</v>
          </cell>
        </row>
        <row r="365">
          <cell r="FZ365">
            <v>0</v>
          </cell>
          <cell r="GB365">
            <v>0</v>
          </cell>
          <cell r="GH365">
            <v>0</v>
          </cell>
          <cell r="GJ365">
            <v>0</v>
          </cell>
        </row>
        <row r="366">
          <cell r="FZ366">
            <v>0</v>
          </cell>
          <cell r="GB366">
            <v>0</v>
          </cell>
          <cell r="GH366">
            <v>0</v>
          </cell>
          <cell r="GJ366">
            <v>0</v>
          </cell>
        </row>
        <row r="367">
          <cell r="FZ367">
            <v>0</v>
          </cell>
          <cell r="GB367">
            <v>0</v>
          </cell>
          <cell r="GH367">
            <v>0</v>
          </cell>
          <cell r="GJ367">
            <v>0</v>
          </cell>
        </row>
        <row r="368">
          <cell r="FZ368">
            <v>0</v>
          </cell>
          <cell r="GB368">
            <v>0</v>
          </cell>
          <cell r="GH368">
            <v>0</v>
          </cell>
          <cell r="GJ368">
            <v>0</v>
          </cell>
        </row>
        <row r="369">
          <cell r="FZ369">
            <v>8800</v>
          </cell>
          <cell r="GB369">
            <v>5475</v>
          </cell>
          <cell r="GH369">
            <v>6160</v>
          </cell>
          <cell r="GJ369">
            <v>3832.5</v>
          </cell>
        </row>
        <row r="370">
          <cell r="FZ370">
            <v>0</v>
          </cell>
          <cell r="GB370">
            <v>0</v>
          </cell>
          <cell r="GH370">
            <v>0</v>
          </cell>
          <cell r="GJ370">
            <v>0</v>
          </cell>
        </row>
        <row r="371">
          <cell r="FZ371">
            <v>0</v>
          </cell>
          <cell r="GB371">
            <v>0</v>
          </cell>
          <cell r="GH371">
            <v>0</v>
          </cell>
          <cell r="GJ371">
            <v>0</v>
          </cell>
        </row>
        <row r="372">
          <cell r="FZ372">
            <v>0</v>
          </cell>
          <cell r="GB372">
            <v>0</v>
          </cell>
          <cell r="GH372">
            <v>0</v>
          </cell>
          <cell r="GJ372">
            <v>0</v>
          </cell>
        </row>
        <row r="373">
          <cell r="FZ373">
            <v>0</v>
          </cell>
          <cell r="GB373">
            <v>0</v>
          </cell>
          <cell r="GH373">
            <v>0</v>
          </cell>
          <cell r="GJ373">
            <v>0</v>
          </cell>
        </row>
        <row r="374">
          <cell r="FZ374">
            <v>0</v>
          </cell>
          <cell r="GB374">
            <v>0</v>
          </cell>
          <cell r="GH374">
            <v>0</v>
          </cell>
          <cell r="GJ374">
            <v>0</v>
          </cell>
        </row>
        <row r="375">
          <cell r="FZ375">
            <v>0</v>
          </cell>
          <cell r="GB375">
            <v>0</v>
          </cell>
          <cell r="GH375">
            <v>0</v>
          </cell>
          <cell r="GJ375">
            <v>0</v>
          </cell>
        </row>
        <row r="376">
          <cell r="FZ376">
            <v>0</v>
          </cell>
          <cell r="GB376">
            <v>0</v>
          </cell>
          <cell r="GH376">
            <v>0</v>
          </cell>
          <cell r="GJ376">
            <v>0</v>
          </cell>
        </row>
        <row r="377">
          <cell r="FZ377">
            <v>0</v>
          </cell>
          <cell r="GB377">
            <v>0</v>
          </cell>
          <cell r="GH377">
            <v>0</v>
          </cell>
          <cell r="GJ377">
            <v>0</v>
          </cell>
        </row>
        <row r="378">
          <cell r="FZ378">
            <v>0</v>
          </cell>
          <cell r="GB378">
            <v>0</v>
          </cell>
          <cell r="GH378">
            <v>0</v>
          </cell>
          <cell r="GJ378">
            <v>0</v>
          </cell>
        </row>
        <row r="379">
          <cell r="FZ379">
            <v>0</v>
          </cell>
          <cell r="GB379">
            <v>0</v>
          </cell>
          <cell r="GH379">
            <v>0</v>
          </cell>
          <cell r="GJ379">
            <v>0</v>
          </cell>
        </row>
        <row r="380">
          <cell r="EC380">
            <v>36</v>
          </cell>
          <cell r="FZ380">
            <v>648</v>
          </cell>
          <cell r="GB380">
            <v>0</v>
          </cell>
          <cell r="GH380">
            <v>432</v>
          </cell>
          <cell r="GJ380">
            <v>0</v>
          </cell>
        </row>
        <row r="381">
          <cell r="EC381">
            <v>37</v>
          </cell>
          <cell r="FZ381">
            <v>0</v>
          </cell>
          <cell r="GB381">
            <v>0</v>
          </cell>
          <cell r="GH381">
            <v>0</v>
          </cell>
          <cell r="GJ381">
            <v>0</v>
          </cell>
        </row>
        <row r="382">
          <cell r="EC382">
            <v>38</v>
          </cell>
          <cell r="FZ382">
            <v>0</v>
          </cell>
          <cell r="GB382">
            <v>0</v>
          </cell>
          <cell r="GH382">
            <v>0</v>
          </cell>
          <cell r="GJ382">
            <v>0</v>
          </cell>
        </row>
        <row r="383">
          <cell r="EC383">
            <v>39</v>
          </cell>
          <cell r="FZ383">
            <v>7380</v>
          </cell>
          <cell r="GB383">
            <v>0</v>
          </cell>
          <cell r="GH383">
            <v>4920</v>
          </cell>
          <cell r="GJ383">
            <v>0</v>
          </cell>
        </row>
        <row r="384">
          <cell r="EC384">
            <v>40</v>
          </cell>
          <cell r="FZ384">
            <v>4452</v>
          </cell>
          <cell r="GB384">
            <v>0</v>
          </cell>
          <cell r="GH384">
            <v>2968</v>
          </cell>
          <cell r="GJ384">
            <v>0</v>
          </cell>
        </row>
        <row r="385">
          <cell r="EC385">
            <v>41</v>
          </cell>
          <cell r="FZ385">
            <v>200</v>
          </cell>
          <cell r="GB385">
            <v>0</v>
          </cell>
          <cell r="GH385">
            <v>133.333</v>
          </cell>
          <cell r="GJ385">
            <v>0</v>
          </cell>
        </row>
        <row r="386">
          <cell r="EC386">
            <v>42</v>
          </cell>
          <cell r="FZ386">
            <v>200</v>
          </cell>
          <cell r="GB386">
            <v>0</v>
          </cell>
          <cell r="GH386">
            <v>133.333</v>
          </cell>
          <cell r="GJ386">
            <v>0</v>
          </cell>
        </row>
        <row r="387">
          <cell r="EC387">
            <v>43</v>
          </cell>
          <cell r="FZ387">
            <v>700</v>
          </cell>
          <cell r="GB387">
            <v>0</v>
          </cell>
          <cell r="GH387">
            <v>466.66699999999997</v>
          </cell>
          <cell r="GJ387">
            <v>0</v>
          </cell>
        </row>
        <row r="388">
          <cell r="EC388">
            <v>53</v>
          </cell>
          <cell r="FZ388">
            <v>4100</v>
          </cell>
          <cell r="GB388">
            <v>400</v>
          </cell>
          <cell r="GH388">
            <v>2733.3330000000001</v>
          </cell>
          <cell r="GJ388">
            <v>266.66699999999997</v>
          </cell>
        </row>
        <row r="389">
          <cell r="EC389">
            <v>34</v>
          </cell>
          <cell r="FZ389">
            <v>370</v>
          </cell>
          <cell r="GB389">
            <v>1700</v>
          </cell>
          <cell r="GH389">
            <v>246.667</v>
          </cell>
          <cell r="GJ389">
            <v>1133.3330000000001</v>
          </cell>
        </row>
        <row r="390">
          <cell r="EC390">
            <v>35</v>
          </cell>
          <cell r="FZ390">
            <v>1350</v>
          </cell>
          <cell r="GB390">
            <v>9480</v>
          </cell>
          <cell r="GH390">
            <v>900</v>
          </cell>
          <cell r="GJ390">
            <v>6320</v>
          </cell>
        </row>
        <row r="391">
          <cell r="FZ391">
            <v>0</v>
          </cell>
          <cell r="GB391">
            <v>0</v>
          </cell>
          <cell r="GH391">
            <v>0</v>
          </cell>
          <cell r="GJ391">
            <v>0</v>
          </cell>
        </row>
        <row r="392">
          <cell r="FZ392">
            <v>0</v>
          </cell>
          <cell r="GB392">
            <v>0</v>
          </cell>
          <cell r="GH392">
            <v>0</v>
          </cell>
          <cell r="GJ392">
            <v>0</v>
          </cell>
        </row>
        <row r="393">
          <cell r="FZ393">
            <v>6958</v>
          </cell>
          <cell r="GB393">
            <v>0</v>
          </cell>
          <cell r="GH393">
            <v>4638.6670000000004</v>
          </cell>
          <cell r="GJ393">
            <v>0</v>
          </cell>
        </row>
        <row r="394">
          <cell r="FZ394">
            <v>0</v>
          </cell>
          <cell r="GB394">
            <v>0</v>
          </cell>
          <cell r="GH394">
            <v>0</v>
          </cell>
          <cell r="GJ394">
            <v>0</v>
          </cell>
        </row>
        <row r="395">
          <cell r="FZ395">
            <v>0</v>
          </cell>
          <cell r="GB395">
            <v>0</v>
          </cell>
          <cell r="GH395">
            <v>0</v>
          </cell>
          <cell r="GJ395">
            <v>0</v>
          </cell>
        </row>
        <row r="396">
          <cell r="FZ396">
            <v>0</v>
          </cell>
          <cell r="GB396">
            <v>0</v>
          </cell>
          <cell r="GH396">
            <v>0</v>
          </cell>
          <cell r="GJ396">
            <v>0</v>
          </cell>
        </row>
        <row r="397">
          <cell r="FZ397">
            <v>0</v>
          </cell>
          <cell r="GB397">
            <v>0</v>
          </cell>
          <cell r="GH397">
            <v>0</v>
          </cell>
          <cell r="GJ397">
            <v>0</v>
          </cell>
        </row>
        <row r="398">
          <cell r="FZ398">
            <v>0</v>
          </cell>
          <cell r="GB398">
            <v>0</v>
          </cell>
          <cell r="GH398">
            <v>0</v>
          </cell>
          <cell r="GJ398">
            <v>0</v>
          </cell>
        </row>
        <row r="399">
          <cell r="FZ399">
            <v>0</v>
          </cell>
          <cell r="GB399">
            <v>45</v>
          </cell>
          <cell r="GH399">
            <v>0</v>
          </cell>
          <cell r="GJ399">
            <v>30</v>
          </cell>
        </row>
        <row r="400">
          <cell r="FZ400">
            <v>610</v>
          </cell>
          <cell r="GB400">
            <v>0</v>
          </cell>
          <cell r="GH400">
            <v>406.66699999999997</v>
          </cell>
          <cell r="GJ400">
            <v>0</v>
          </cell>
        </row>
        <row r="401">
          <cell r="FZ401">
            <v>100</v>
          </cell>
          <cell r="GB401">
            <v>0</v>
          </cell>
          <cell r="GH401">
            <v>66.667000000000002</v>
          </cell>
          <cell r="GJ401">
            <v>0</v>
          </cell>
        </row>
        <row r="402">
          <cell r="FZ402">
            <v>2338</v>
          </cell>
          <cell r="GB402">
            <v>0</v>
          </cell>
          <cell r="GH402">
            <v>1558.6669999999999</v>
          </cell>
          <cell r="GJ402">
            <v>0</v>
          </cell>
        </row>
        <row r="403">
          <cell r="FZ403">
            <v>120</v>
          </cell>
          <cell r="GB403">
            <v>0</v>
          </cell>
          <cell r="GH403">
            <v>80</v>
          </cell>
          <cell r="GJ403">
            <v>0</v>
          </cell>
        </row>
        <row r="404">
          <cell r="FZ404">
            <v>0</v>
          </cell>
          <cell r="GB404">
            <v>0</v>
          </cell>
          <cell r="GH404">
            <v>0</v>
          </cell>
          <cell r="GJ404">
            <v>0</v>
          </cell>
        </row>
        <row r="405">
          <cell r="EC405">
            <v>44</v>
          </cell>
          <cell r="FZ405">
            <v>2616</v>
          </cell>
          <cell r="GB405">
            <v>0</v>
          </cell>
          <cell r="GH405">
            <v>1744</v>
          </cell>
          <cell r="GJ405">
            <v>0</v>
          </cell>
        </row>
        <row r="406">
          <cell r="EC406">
            <v>45</v>
          </cell>
          <cell r="FZ406">
            <v>1120</v>
          </cell>
          <cell r="GB406">
            <v>0</v>
          </cell>
          <cell r="GH406">
            <v>746.66700000000003</v>
          </cell>
          <cell r="GJ406">
            <v>0</v>
          </cell>
        </row>
        <row r="407">
          <cell r="EC407">
            <v>47</v>
          </cell>
          <cell r="FZ407">
            <v>4250</v>
          </cell>
          <cell r="GB407">
            <v>0</v>
          </cell>
          <cell r="GH407">
            <v>2833.3330000000001</v>
          </cell>
          <cell r="GJ407">
            <v>0</v>
          </cell>
        </row>
        <row r="408">
          <cell r="EC408">
            <v>48</v>
          </cell>
          <cell r="FZ408">
            <v>8442</v>
          </cell>
          <cell r="GB408">
            <v>0</v>
          </cell>
          <cell r="GH408">
            <v>5628</v>
          </cell>
          <cell r="GJ408">
            <v>0</v>
          </cell>
        </row>
        <row r="409">
          <cell r="EC409">
            <v>51</v>
          </cell>
          <cell r="FZ409">
            <v>2290</v>
          </cell>
          <cell r="GB409">
            <v>0</v>
          </cell>
          <cell r="GH409">
            <v>1526.6669999999999</v>
          </cell>
          <cell r="GJ409">
            <v>0</v>
          </cell>
        </row>
        <row r="410">
          <cell r="EC410">
            <v>52</v>
          </cell>
          <cell r="FZ410">
            <v>0</v>
          </cell>
          <cell r="GB410">
            <v>0</v>
          </cell>
          <cell r="GH410">
            <v>0</v>
          </cell>
          <cell r="GJ410">
            <v>0</v>
          </cell>
        </row>
        <row r="411">
          <cell r="EC411">
            <v>49</v>
          </cell>
          <cell r="FZ411">
            <v>250</v>
          </cell>
          <cell r="GB411">
            <v>0</v>
          </cell>
          <cell r="GH411">
            <v>166.667</v>
          </cell>
          <cell r="GJ411">
            <v>0</v>
          </cell>
        </row>
        <row r="412">
          <cell r="EC412">
            <v>50</v>
          </cell>
          <cell r="FZ412">
            <v>5370</v>
          </cell>
          <cell r="GB412">
            <v>0</v>
          </cell>
          <cell r="GH412">
            <v>3580</v>
          </cell>
          <cell r="GJ412">
            <v>0</v>
          </cell>
        </row>
        <row r="413">
          <cell r="EC413">
            <v>46</v>
          </cell>
          <cell r="FZ413">
            <v>3235</v>
          </cell>
          <cell r="GB413">
            <v>0</v>
          </cell>
          <cell r="GH413">
            <v>2156.6669999999999</v>
          </cell>
          <cell r="GJ413">
            <v>0</v>
          </cell>
        </row>
        <row r="414">
          <cell r="FZ414">
            <v>0</v>
          </cell>
          <cell r="GB414">
            <v>0</v>
          </cell>
          <cell r="GH414">
            <v>0</v>
          </cell>
          <cell r="GJ414">
            <v>0</v>
          </cell>
        </row>
        <row r="415">
          <cell r="FZ415">
            <v>0</v>
          </cell>
          <cell r="GB415">
            <v>0</v>
          </cell>
          <cell r="GH415">
            <v>0</v>
          </cell>
          <cell r="GJ415">
            <v>0</v>
          </cell>
        </row>
        <row r="416">
          <cell r="FZ416">
            <v>0</v>
          </cell>
          <cell r="GB416">
            <v>0</v>
          </cell>
          <cell r="GH416">
            <v>0</v>
          </cell>
          <cell r="GJ416">
            <v>0</v>
          </cell>
        </row>
        <row r="417">
          <cell r="FZ417">
            <v>0</v>
          </cell>
          <cell r="GB417">
            <v>0</v>
          </cell>
          <cell r="GH417">
            <v>0</v>
          </cell>
          <cell r="GJ417">
            <v>0</v>
          </cell>
        </row>
        <row r="418">
          <cell r="FZ418">
            <v>3663</v>
          </cell>
          <cell r="GB418">
            <v>1317</v>
          </cell>
          <cell r="GH418">
            <v>2442</v>
          </cell>
          <cell r="GJ418">
            <v>878</v>
          </cell>
        </row>
        <row r="419">
          <cell r="FZ419">
            <v>50</v>
          </cell>
          <cell r="GB419">
            <v>0</v>
          </cell>
          <cell r="GH419">
            <v>33.332999999999998</v>
          </cell>
          <cell r="GJ419">
            <v>0</v>
          </cell>
        </row>
        <row r="420">
          <cell r="FZ420">
            <v>0</v>
          </cell>
          <cell r="GB420">
            <v>1055</v>
          </cell>
          <cell r="GH420">
            <v>0</v>
          </cell>
          <cell r="GJ420">
            <v>703.33299999999997</v>
          </cell>
        </row>
        <row r="421">
          <cell r="FZ421">
            <v>0</v>
          </cell>
          <cell r="GB421">
            <v>635</v>
          </cell>
          <cell r="GH421">
            <v>0</v>
          </cell>
          <cell r="GJ421">
            <v>423.33300000000003</v>
          </cell>
        </row>
        <row r="422">
          <cell r="FZ422">
            <v>0</v>
          </cell>
          <cell r="GB422">
            <v>0</v>
          </cell>
          <cell r="GH422">
            <v>0</v>
          </cell>
          <cell r="GJ422">
            <v>0</v>
          </cell>
        </row>
        <row r="423">
          <cell r="FZ423">
            <v>0</v>
          </cell>
          <cell r="GB423">
            <v>0</v>
          </cell>
          <cell r="GH423">
            <v>0</v>
          </cell>
          <cell r="GJ423">
            <v>0</v>
          </cell>
        </row>
        <row r="424">
          <cell r="FZ424">
            <v>0</v>
          </cell>
          <cell r="GB424">
            <v>0</v>
          </cell>
          <cell r="GH424">
            <v>0</v>
          </cell>
          <cell r="GJ424">
            <v>0</v>
          </cell>
        </row>
        <row r="425">
          <cell r="FZ425">
            <v>210</v>
          </cell>
          <cell r="GB425">
            <v>0</v>
          </cell>
          <cell r="GH425">
            <v>140</v>
          </cell>
          <cell r="GJ425">
            <v>0</v>
          </cell>
        </row>
        <row r="426">
          <cell r="FZ426">
            <v>0</v>
          </cell>
          <cell r="GB426">
            <v>0</v>
          </cell>
          <cell r="GH426">
            <v>0</v>
          </cell>
          <cell r="GJ426">
            <v>0</v>
          </cell>
        </row>
        <row r="427">
          <cell r="FZ427">
            <v>0</v>
          </cell>
          <cell r="GB427">
            <v>0</v>
          </cell>
          <cell r="GH427">
            <v>0</v>
          </cell>
          <cell r="GJ427">
            <v>0</v>
          </cell>
        </row>
        <row r="428">
          <cell r="FZ428">
            <v>0</v>
          </cell>
          <cell r="GB428">
            <v>0</v>
          </cell>
          <cell r="GH428">
            <v>0</v>
          </cell>
          <cell r="GJ428">
            <v>0</v>
          </cell>
        </row>
        <row r="429">
          <cell r="FZ429">
            <v>0</v>
          </cell>
          <cell r="GB429">
            <v>0</v>
          </cell>
          <cell r="GH429">
            <v>0</v>
          </cell>
          <cell r="GJ429">
            <v>0</v>
          </cell>
        </row>
        <row r="430">
          <cell r="FZ430">
            <v>300</v>
          </cell>
          <cell r="GB430">
            <v>0</v>
          </cell>
          <cell r="GH430">
            <v>200</v>
          </cell>
          <cell r="GJ430">
            <v>0</v>
          </cell>
        </row>
        <row r="431">
          <cell r="FZ431">
            <v>0</v>
          </cell>
          <cell r="GB431">
            <v>0</v>
          </cell>
          <cell r="GH431">
            <v>0</v>
          </cell>
          <cell r="GJ431">
            <v>0</v>
          </cell>
        </row>
        <row r="432">
          <cell r="FZ432">
            <v>0</v>
          </cell>
          <cell r="GB432">
            <v>0</v>
          </cell>
          <cell r="GH432">
            <v>0</v>
          </cell>
          <cell r="GJ432">
            <v>0</v>
          </cell>
        </row>
        <row r="433">
          <cell r="FZ433">
            <v>0</v>
          </cell>
          <cell r="GB433">
            <v>0</v>
          </cell>
          <cell r="GH433">
            <v>0</v>
          </cell>
          <cell r="GJ433">
            <v>0</v>
          </cell>
        </row>
        <row r="434">
          <cell r="FZ434">
            <v>0</v>
          </cell>
          <cell r="GB434">
            <v>0</v>
          </cell>
          <cell r="GH434">
            <v>0</v>
          </cell>
          <cell r="GJ434">
            <v>0</v>
          </cell>
        </row>
        <row r="435">
          <cell r="FZ435">
            <v>0</v>
          </cell>
          <cell r="GB435">
            <v>0</v>
          </cell>
          <cell r="GH435">
            <v>0</v>
          </cell>
          <cell r="GJ435">
            <v>0</v>
          </cell>
        </row>
        <row r="436">
          <cell r="FZ436">
            <v>0</v>
          </cell>
          <cell r="GB436">
            <v>0</v>
          </cell>
          <cell r="GH436">
            <v>0</v>
          </cell>
          <cell r="GJ436">
            <v>0</v>
          </cell>
        </row>
        <row r="437">
          <cell r="FZ437">
            <v>300</v>
          </cell>
          <cell r="GB437">
            <v>600</v>
          </cell>
          <cell r="GH437">
            <v>200</v>
          </cell>
          <cell r="GJ437">
            <v>400</v>
          </cell>
        </row>
        <row r="438">
          <cell r="FZ438">
            <v>0</v>
          </cell>
          <cell r="GB438">
            <v>0</v>
          </cell>
          <cell r="GH438">
            <v>0</v>
          </cell>
          <cell r="GJ438">
            <v>0</v>
          </cell>
        </row>
        <row r="439">
          <cell r="FZ439">
            <v>0</v>
          </cell>
          <cell r="GB439">
            <v>0</v>
          </cell>
          <cell r="GH439">
            <v>0</v>
          </cell>
          <cell r="GJ439">
            <v>0</v>
          </cell>
        </row>
        <row r="440">
          <cell r="FZ440">
            <v>0</v>
          </cell>
          <cell r="GB440">
            <v>0</v>
          </cell>
          <cell r="GH440">
            <v>0</v>
          </cell>
          <cell r="GJ440">
            <v>0</v>
          </cell>
        </row>
        <row r="441">
          <cell r="FZ441">
            <v>0</v>
          </cell>
          <cell r="GB441">
            <v>10</v>
          </cell>
          <cell r="GH441">
            <v>0</v>
          </cell>
          <cell r="GJ441">
            <v>6.6669999999999998</v>
          </cell>
        </row>
        <row r="442">
          <cell r="FZ442">
            <v>0</v>
          </cell>
          <cell r="GB442">
            <v>0</v>
          </cell>
          <cell r="GH442">
            <v>0</v>
          </cell>
          <cell r="GJ442">
            <v>0</v>
          </cell>
        </row>
        <row r="443">
          <cell r="FZ443">
            <v>0</v>
          </cell>
          <cell r="GB443">
            <v>0</v>
          </cell>
          <cell r="GH443">
            <v>0</v>
          </cell>
          <cell r="GJ443">
            <v>0</v>
          </cell>
        </row>
        <row r="444">
          <cell r="FZ444">
            <v>0</v>
          </cell>
          <cell r="GB444">
            <v>0</v>
          </cell>
          <cell r="GH444">
            <v>0</v>
          </cell>
          <cell r="GJ444">
            <v>0</v>
          </cell>
        </row>
        <row r="445">
          <cell r="FZ445">
            <v>0</v>
          </cell>
          <cell r="GB445">
            <v>0</v>
          </cell>
          <cell r="GH445">
            <v>0</v>
          </cell>
          <cell r="GJ445">
            <v>0</v>
          </cell>
        </row>
        <row r="446">
          <cell r="FZ446">
            <v>0</v>
          </cell>
          <cell r="GB446">
            <v>0</v>
          </cell>
          <cell r="GH446">
            <v>0</v>
          </cell>
          <cell r="GJ446">
            <v>0</v>
          </cell>
        </row>
        <row r="447">
          <cell r="FZ447">
            <v>115</v>
          </cell>
          <cell r="GB447">
            <v>0</v>
          </cell>
          <cell r="GH447">
            <v>76.667000000000002</v>
          </cell>
          <cell r="GJ447">
            <v>0</v>
          </cell>
        </row>
        <row r="448">
          <cell r="FZ448">
            <v>0</v>
          </cell>
          <cell r="GB448">
            <v>0</v>
          </cell>
          <cell r="GH448">
            <v>0</v>
          </cell>
          <cell r="GJ448">
            <v>0</v>
          </cell>
        </row>
        <row r="449">
          <cell r="FZ449">
            <v>0</v>
          </cell>
          <cell r="GB449">
            <v>0</v>
          </cell>
          <cell r="GH449">
            <v>0</v>
          </cell>
          <cell r="GJ449">
            <v>0</v>
          </cell>
        </row>
        <row r="450">
          <cell r="FZ450">
            <v>1068</v>
          </cell>
          <cell r="GB450">
            <v>0</v>
          </cell>
          <cell r="GH450">
            <v>712</v>
          </cell>
          <cell r="GJ450">
            <v>0</v>
          </cell>
        </row>
        <row r="451">
          <cell r="FZ451">
            <v>0</v>
          </cell>
          <cell r="GB451">
            <v>0</v>
          </cell>
          <cell r="GH451">
            <v>0</v>
          </cell>
          <cell r="GJ451">
            <v>0</v>
          </cell>
        </row>
        <row r="452">
          <cell r="FZ452">
            <v>780</v>
          </cell>
          <cell r="GB452">
            <v>0</v>
          </cell>
          <cell r="GH452">
            <v>520</v>
          </cell>
          <cell r="GJ452">
            <v>0</v>
          </cell>
        </row>
        <row r="453">
          <cell r="FZ453">
            <v>0</v>
          </cell>
          <cell r="GB453">
            <v>0</v>
          </cell>
          <cell r="GH453">
            <v>0</v>
          </cell>
          <cell r="GJ453">
            <v>0</v>
          </cell>
        </row>
        <row r="454">
          <cell r="FZ454">
            <v>0</v>
          </cell>
          <cell r="GB454">
            <v>0</v>
          </cell>
          <cell r="GH454">
            <v>0</v>
          </cell>
          <cell r="GJ454">
            <v>0</v>
          </cell>
        </row>
        <row r="455">
          <cell r="FZ455">
            <v>0</v>
          </cell>
          <cell r="GB455">
            <v>0</v>
          </cell>
          <cell r="GH455">
            <v>0</v>
          </cell>
          <cell r="GJ455">
            <v>0</v>
          </cell>
        </row>
        <row r="456">
          <cell r="FZ456">
            <v>0</v>
          </cell>
          <cell r="GB456">
            <v>0</v>
          </cell>
          <cell r="GH456">
            <v>0</v>
          </cell>
          <cell r="GJ456">
            <v>0</v>
          </cell>
        </row>
        <row r="457">
          <cell r="FZ457">
            <v>0</v>
          </cell>
          <cell r="GB457">
            <v>0</v>
          </cell>
          <cell r="GH457">
            <v>0</v>
          </cell>
          <cell r="GJ457">
            <v>0</v>
          </cell>
        </row>
        <row r="458">
          <cell r="FZ458">
            <v>0</v>
          </cell>
          <cell r="GB458">
            <v>0</v>
          </cell>
          <cell r="GH458">
            <v>0</v>
          </cell>
          <cell r="GJ458">
            <v>0</v>
          </cell>
        </row>
        <row r="459">
          <cell r="FZ459">
            <v>0</v>
          </cell>
          <cell r="GB459">
            <v>200</v>
          </cell>
          <cell r="GH459">
            <v>0</v>
          </cell>
          <cell r="GJ459">
            <v>133.333</v>
          </cell>
        </row>
        <row r="460">
          <cell r="FZ460">
            <v>0</v>
          </cell>
          <cell r="GB460">
            <v>1335</v>
          </cell>
          <cell r="GH460">
            <v>0</v>
          </cell>
          <cell r="GJ460">
            <v>890</v>
          </cell>
        </row>
        <row r="461">
          <cell r="FZ461">
            <v>0</v>
          </cell>
          <cell r="GB461">
            <v>2450</v>
          </cell>
          <cell r="GH461">
            <v>0</v>
          </cell>
          <cell r="GJ461">
            <v>1633.3330000000001</v>
          </cell>
        </row>
        <row r="462">
          <cell r="FZ462">
            <v>0</v>
          </cell>
          <cell r="GB462">
            <v>0</v>
          </cell>
          <cell r="GH462">
            <v>0</v>
          </cell>
          <cell r="GJ462">
            <v>0</v>
          </cell>
        </row>
        <row r="463">
          <cell r="FZ463">
            <v>0</v>
          </cell>
          <cell r="GB463">
            <v>2125</v>
          </cell>
          <cell r="GH463">
            <v>0</v>
          </cell>
          <cell r="GJ463">
            <v>1416.6669999999999</v>
          </cell>
        </row>
        <row r="464">
          <cell r="FZ464">
            <v>0</v>
          </cell>
          <cell r="GB464">
            <v>150</v>
          </cell>
          <cell r="GH464">
            <v>0</v>
          </cell>
          <cell r="GJ464">
            <v>100</v>
          </cell>
        </row>
        <row r="465">
          <cell r="FZ465">
            <v>0</v>
          </cell>
          <cell r="GB465">
            <v>706</v>
          </cell>
          <cell r="GH465">
            <v>0</v>
          </cell>
          <cell r="GJ465">
            <v>470.66699999999997</v>
          </cell>
        </row>
        <row r="466">
          <cell r="FZ466">
            <v>0</v>
          </cell>
          <cell r="GB466">
            <v>2700</v>
          </cell>
          <cell r="GH466">
            <v>0</v>
          </cell>
          <cell r="GJ466">
            <v>1800</v>
          </cell>
        </row>
        <row r="467">
          <cell r="FZ467">
            <v>0</v>
          </cell>
          <cell r="GB467">
            <v>100</v>
          </cell>
          <cell r="GH467">
            <v>0</v>
          </cell>
          <cell r="GJ467">
            <v>66.667000000000002</v>
          </cell>
        </row>
        <row r="468">
          <cell r="FZ468">
            <v>0</v>
          </cell>
          <cell r="GB468">
            <v>100</v>
          </cell>
          <cell r="GH468">
            <v>0</v>
          </cell>
          <cell r="GJ468">
            <v>66.667000000000002</v>
          </cell>
        </row>
        <row r="469">
          <cell r="FZ469">
            <v>0</v>
          </cell>
          <cell r="GB469">
            <v>0</v>
          </cell>
          <cell r="GH469">
            <v>0</v>
          </cell>
          <cell r="GJ469">
            <v>0</v>
          </cell>
        </row>
        <row r="470">
          <cell r="FZ470">
            <v>0</v>
          </cell>
          <cell r="GB470">
            <v>0</v>
          </cell>
          <cell r="GH470">
            <v>0</v>
          </cell>
          <cell r="GJ470">
            <v>0</v>
          </cell>
        </row>
        <row r="471">
          <cell r="FZ471">
            <v>0</v>
          </cell>
          <cell r="GB471">
            <v>600</v>
          </cell>
          <cell r="GH471">
            <v>0</v>
          </cell>
          <cell r="GJ471">
            <v>400</v>
          </cell>
        </row>
        <row r="472">
          <cell r="FZ472">
            <v>0</v>
          </cell>
          <cell r="GB472">
            <v>390</v>
          </cell>
          <cell r="GH472">
            <v>0</v>
          </cell>
          <cell r="GJ472">
            <v>260</v>
          </cell>
        </row>
        <row r="473">
          <cell r="FZ473">
            <v>0</v>
          </cell>
          <cell r="GB473">
            <v>300</v>
          </cell>
          <cell r="GH473">
            <v>0</v>
          </cell>
          <cell r="GJ473">
            <v>200</v>
          </cell>
        </row>
        <row r="474">
          <cell r="FZ474">
            <v>0</v>
          </cell>
          <cell r="GB474">
            <v>0</v>
          </cell>
          <cell r="GH474">
            <v>0</v>
          </cell>
          <cell r="GJ474">
            <v>0</v>
          </cell>
        </row>
        <row r="475">
          <cell r="FZ475">
            <v>0</v>
          </cell>
          <cell r="GB475">
            <v>0</v>
          </cell>
          <cell r="GH475">
            <v>0</v>
          </cell>
          <cell r="GJ475">
            <v>0</v>
          </cell>
        </row>
        <row r="476">
          <cell r="FZ476">
            <v>0</v>
          </cell>
          <cell r="GB476">
            <v>0</v>
          </cell>
          <cell r="GH476">
            <v>0</v>
          </cell>
          <cell r="GJ476">
            <v>0</v>
          </cell>
        </row>
        <row r="477">
          <cell r="FZ477">
            <v>0</v>
          </cell>
          <cell r="GB477">
            <v>0</v>
          </cell>
          <cell r="GH477">
            <v>0</v>
          </cell>
          <cell r="GJ477">
            <v>0</v>
          </cell>
        </row>
        <row r="478">
          <cell r="FZ478">
            <v>0</v>
          </cell>
          <cell r="GB478">
            <v>0</v>
          </cell>
          <cell r="GH478">
            <v>0</v>
          </cell>
          <cell r="GJ478">
            <v>0</v>
          </cell>
        </row>
        <row r="479">
          <cell r="FZ479">
            <v>0</v>
          </cell>
          <cell r="GB479">
            <v>0</v>
          </cell>
          <cell r="GH479">
            <v>0</v>
          </cell>
          <cell r="GJ479">
            <v>0</v>
          </cell>
        </row>
        <row r="480">
          <cell r="FZ480">
            <v>0</v>
          </cell>
          <cell r="GB480">
            <v>0</v>
          </cell>
          <cell r="GH480">
            <v>0</v>
          </cell>
          <cell r="GJ480">
            <v>0</v>
          </cell>
        </row>
        <row r="481">
          <cell r="FZ481">
            <v>0</v>
          </cell>
          <cell r="GB481">
            <v>0</v>
          </cell>
          <cell r="GH481">
            <v>0</v>
          </cell>
          <cell r="GJ481">
            <v>0</v>
          </cell>
        </row>
        <row r="482">
          <cell r="FZ482">
            <v>0</v>
          </cell>
          <cell r="GB482">
            <v>0</v>
          </cell>
          <cell r="GH482">
            <v>0</v>
          </cell>
          <cell r="GJ482">
            <v>0</v>
          </cell>
        </row>
        <row r="483">
          <cell r="FZ483">
            <v>0</v>
          </cell>
          <cell r="GB483">
            <v>0</v>
          </cell>
          <cell r="GH483">
            <v>0</v>
          </cell>
          <cell r="GJ483">
            <v>0</v>
          </cell>
        </row>
        <row r="484">
          <cell r="FZ484">
            <v>0</v>
          </cell>
          <cell r="GB484">
            <v>0</v>
          </cell>
          <cell r="GH484">
            <v>0</v>
          </cell>
          <cell r="GJ484">
            <v>0</v>
          </cell>
        </row>
        <row r="485">
          <cell r="FZ485">
            <v>0</v>
          </cell>
          <cell r="GB485">
            <v>0</v>
          </cell>
          <cell r="GH485">
            <v>0</v>
          </cell>
          <cell r="GJ485">
            <v>0</v>
          </cell>
        </row>
        <row r="486">
          <cell r="FZ486">
            <v>0</v>
          </cell>
          <cell r="GB486">
            <v>0</v>
          </cell>
          <cell r="GH486">
            <v>0</v>
          </cell>
          <cell r="GJ486">
            <v>0</v>
          </cell>
        </row>
        <row r="487">
          <cell r="FZ487">
            <v>0</v>
          </cell>
          <cell r="GB487">
            <v>0</v>
          </cell>
          <cell r="GH487">
            <v>0</v>
          </cell>
          <cell r="GJ487">
            <v>0</v>
          </cell>
        </row>
        <row r="488">
          <cell r="FZ488">
            <v>0</v>
          </cell>
          <cell r="GB488">
            <v>0</v>
          </cell>
          <cell r="GH488">
            <v>0</v>
          </cell>
          <cell r="GJ488">
            <v>0</v>
          </cell>
        </row>
        <row r="489">
          <cell r="FZ489">
            <v>0</v>
          </cell>
          <cell r="GB489">
            <v>0</v>
          </cell>
          <cell r="GH489">
            <v>0</v>
          </cell>
          <cell r="GJ489">
            <v>0</v>
          </cell>
        </row>
        <row r="490">
          <cell r="FZ490">
            <v>0</v>
          </cell>
          <cell r="GB490">
            <v>360</v>
          </cell>
          <cell r="GH490">
            <v>0</v>
          </cell>
          <cell r="GJ490">
            <v>256.8</v>
          </cell>
        </row>
        <row r="491">
          <cell r="FZ491">
            <v>0</v>
          </cell>
          <cell r="GB491">
            <v>0</v>
          </cell>
          <cell r="GH491">
            <v>0</v>
          </cell>
          <cell r="GJ491">
            <v>0</v>
          </cell>
        </row>
        <row r="492">
          <cell r="FZ492">
            <v>584</v>
          </cell>
          <cell r="GB492">
            <v>0</v>
          </cell>
          <cell r="GH492">
            <v>416.58699999999999</v>
          </cell>
          <cell r="GJ492">
            <v>0</v>
          </cell>
        </row>
        <row r="493">
          <cell r="FZ493">
            <v>1000</v>
          </cell>
          <cell r="GB493">
            <v>0</v>
          </cell>
          <cell r="GH493">
            <v>713.33299999999997</v>
          </cell>
          <cell r="GJ493">
            <v>0</v>
          </cell>
        </row>
        <row r="494">
          <cell r="FZ494">
            <v>0</v>
          </cell>
          <cell r="GB494">
            <v>0</v>
          </cell>
          <cell r="GH494">
            <v>0</v>
          </cell>
          <cell r="GJ494">
            <v>0</v>
          </cell>
        </row>
        <row r="495">
          <cell r="FZ495">
            <v>0</v>
          </cell>
          <cell r="GB495">
            <v>0</v>
          </cell>
          <cell r="GH495">
            <v>0</v>
          </cell>
          <cell r="GJ495">
            <v>0</v>
          </cell>
        </row>
        <row r="496">
          <cell r="FZ496">
            <v>0</v>
          </cell>
          <cell r="GB496">
            <v>0</v>
          </cell>
          <cell r="GH496">
            <v>0</v>
          </cell>
          <cell r="GJ496">
            <v>0</v>
          </cell>
        </row>
        <row r="497">
          <cell r="FZ497">
            <v>0</v>
          </cell>
          <cell r="GB497">
            <v>0</v>
          </cell>
          <cell r="GH497">
            <v>0</v>
          </cell>
          <cell r="GJ497">
            <v>0</v>
          </cell>
        </row>
        <row r="498">
          <cell r="FZ498">
            <v>0</v>
          </cell>
          <cell r="GB498">
            <v>50</v>
          </cell>
          <cell r="GH498">
            <v>0</v>
          </cell>
          <cell r="GJ498">
            <v>35.667000000000002</v>
          </cell>
        </row>
        <row r="499">
          <cell r="FZ499">
            <v>0</v>
          </cell>
          <cell r="GB499">
            <v>50</v>
          </cell>
          <cell r="GH499">
            <v>0</v>
          </cell>
          <cell r="GJ499">
            <v>35.667000000000002</v>
          </cell>
        </row>
        <row r="500">
          <cell r="FZ500">
            <v>0</v>
          </cell>
          <cell r="GB500">
            <v>0</v>
          </cell>
          <cell r="GH500">
            <v>0</v>
          </cell>
          <cell r="GJ500">
            <v>0</v>
          </cell>
        </row>
        <row r="501">
          <cell r="FZ501">
            <v>0</v>
          </cell>
          <cell r="GB501">
            <v>1690</v>
          </cell>
          <cell r="GH501">
            <v>0</v>
          </cell>
          <cell r="GJ501">
            <v>1126.6669999999999</v>
          </cell>
        </row>
        <row r="502">
          <cell r="FZ502">
            <v>0</v>
          </cell>
          <cell r="GB502">
            <v>700</v>
          </cell>
          <cell r="GH502">
            <v>0</v>
          </cell>
          <cell r="GJ502">
            <v>466.66699999999997</v>
          </cell>
        </row>
        <row r="503">
          <cell r="FZ503">
            <v>0</v>
          </cell>
          <cell r="GB503">
            <v>1210</v>
          </cell>
          <cell r="GH503">
            <v>0</v>
          </cell>
          <cell r="GJ503">
            <v>806.66700000000003</v>
          </cell>
        </row>
        <row r="504">
          <cell r="FZ504">
            <v>0</v>
          </cell>
          <cell r="GB504">
            <v>0</v>
          </cell>
          <cell r="GH504">
            <v>0</v>
          </cell>
          <cell r="GJ504">
            <v>0</v>
          </cell>
        </row>
        <row r="505">
          <cell r="FZ505">
            <v>0</v>
          </cell>
          <cell r="GB505">
            <v>0</v>
          </cell>
          <cell r="GH505">
            <v>0</v>
          </cell>
          <cell r="GJ505">
            <v>0</v>
          </cell>
        </row>
        <row r="506">
          <cell r="FZ506">
            <v>0</v>
          </cell>
          <cell r="GB506">
            <v>0</v>
          </cell>
          <cell r="GH506">
            <v>0</v>
          </cell>
          <cell r="GJ506">
            <v>0</v>
          </cell>
        </row>
        <row r="507">
          <cell r="FZ507">
            <v>0</v>
          </cell>
          <cell r="GB507">
            <v>0</v>
          </cell>
          <cell r="GH507">
            <v>0</v>
          </cell>
          <cell r="GJ507">
            <v>0</v>
          </cell>
        </row>
        <row r="508">
          <cell r="FZ508">
            <v>100</v>
          </cell>
          <cell r="GB508">
            <v>0</v>
          </cell>
          <cell r="GH508">
            <v>66.667000000000002</v>
          </cell>
          <cell r="GJ508">
            <v>0</v>
          </cell>
        </row>
        <row r="509">
          <cell r="FZ509">
            <v>0</v>
          </cell>
          <cell r="GB509">
            <v>0</v>
          </cell>
          <cell r="GH509">
            <v>0</v>
          </cell>
          <cell r="GJ509">
            <v>0</v>
          </cell>
        </row>
        <row r="510">
          <cell r="FZ510">
            <v>0</v>
          </cell>
          <cell r="GB510">
            <v>0</v>
          </cell>
          <cell r="GH510">
            <v>0</v>
          </cell>
          <cell r="GJ510">
            <v>0</v>
          </cell>
        </row>
        <row r="511">
          <cell r="FZ511">
            <v>0</v>
          </cell>
          <cell r="GB511">
            <v>0</v>
          </cell>
          <cell r="GH511">
            <v>0</v>
          </cell>
          <cell r="GJ511">
            <v>0</v>
          </cell>
        </row>
        <row r="512">
          <cell r="FZ512">
            <v>0</v>
          </cell>
          <cell r="GB512">
            <v>0</v>
          </cell>
          <cell r="GH512">
            <v>0</v>
          </cell>
          <cell r="GJ512">
            <v>0</v>
          </cell>
        </row>
        <row r="513">
          <cell r="FZ513">
            <v>0</v>
          </cell>
          <cell r="GB513">
            <v>0</v>
          </cell>
          <cell r="GH513">
            <v>0</v>
          </cell>
          <cell r="GJ513">
            <v>0</v>
          </cell>
        </row>
        <row r="514">
          <cell r="FZ514">
            <v>0</v>
          </cell>
          <cell r="GB514">
            <v>280</v>
          </cell>
          <cell r="GH514">
            <v>0</v>
          </cell>
          <cell r="GJ514">
            <v>186.667</v>
          </cell>
        </row>
        <row r="515">
          <cell r="FZ515">
            <v>400</v>
          </cell>
          <cell r="GB515">
            <v>0</v>
          </cell>
          <cell r="GH515">
            <v>266.66699999999997</v>
          </cell>
          <cell r="GJ515">
            <v>0</v>
          </cell>
        </row>
        <row r="516">
          <cell r="EC516">
            <v>59</v>
          </cell>
          <cell r="FZ516">
            <v>2258</v>
          </cell>
          <cell r="GB516">
            <v>0</v>
          </cell>
          <cell r="GH516">
            <v>1505.3330000000001</v>
          </cell>
          <cell r="GJ516">
            <v>0</v>
          </cell>
        </row>
        <row r="517">
          <cell r="FZ517">
            <v>0</v>
          </cell>
          <cell r="GB517">
            <v>0</v>
          </cell>
          <cell r="GH517">
            <v>0</v>
          </cell>
          <cell r="GJ517">
            <v>0</v>
          </cell>
        </row>
        <row r="518">
          <cell r="FZ518">
            <v>0</v>
          </cell>
          <cell r="GB518">
            <v>0</v>
          </cell>
          <cell r="GH518">
            <v>0</v>
          </cell>
          <cell r="GJ518">
            <v>0</v>
          </cell>
        </row>
        <row r="519">
          <cell r="FZ519">
            <v>0</v>
          </cell>
          <cell r="GB519">
            <v>0</v>
          </cell>
          <cell r="GH519">
            <v>0</v>
          </cell>
          <cell r="GJ519">
            <v>0</v>
          </cell>
        </row>
        <row r="520">
          <cell r="FZ520">
            <v>0</v>
          </cell>
          <cell r="GB520">
            <v>0</v>
          </cell>
          <cell r="GH520">
            <v>0</v>
          </cell>
          <cell r="GJ520">
            <v>0</v>
          </cell>
        </row>
        <row r="521">
          <cell r="FZ521">
            <v>0</v>
          </cell>
          <cell r="GB521">
            <v>0</v>
          </cell>
          <cell r="GH521">
            <v>0</v>
          </cell>
          <cell r="GJ521">
            <v>0</v>
          </cell>
        </row>
        <row r="522">
          <cell r="FZ522">
            <v>0</v>
          </cell>
          <cell r="GB522">
            <v>0</v>
          </cell>
          <cell r="GH522">
            <v>0</v>
          </cell>
          <cell r="GJ522">
            <v>0</v>
          </cell>
        </row>
        <row r="523">
          <cell r="EC523">
            <v>60</v>
          </cell>
          <cell r="FZ523">
            <v>3666</v>
          </cell>
          <cell r="GB523">
            <v>0</v>
          </cell>
          <cell r="GH523">
            <v>2444</v>
          </cell>
          <cell r="GJ523">
            <v>0</v>
          </cell>
        </row>
        <row r="524">
          <cell r="FZ524">
            <v>0</v>
          </cell>
          <cell r="GB524">
            <v>140</v>
          </cell>
          <cell r="GH524">
            <v>0</v>
          </cell>
          <cell r="GJ524">
            <v>93.332999999999998</v>
          </cell>
        </row>
        <row r="525">
          <cell r="FZ525">
            <v>0</v>
          </cell>
          <cell r="GB525">
            <v>0</v>
          </cell>
          <cell r="GH525">
            <v>0</v>
          </cell>
          <cell r="GJ525">
            <v>0</v>
          </cell>
        </row>
        <row r="526">
          <cell r="FZ526">
            <v>0</v>
          </cell>
          <cell r="GB526">
            <v>3050</v>
          </cell>
          <cell r="GH526">
            <v>0</v>
          </cell>
          <cell r="GJ526">
            <v>2033.3330000000001</v>
          </cell>
        </row>
        <row r="527">
          <cell r="FZ527">
            <v>0</v>
          </cell>
          <cell r="GB527">
            <v>90</v>
          </cell>
          <cell r="GH527">
            <v>0</v>
          </cell>
          <cell r="GJ527">
            <v>60</v>
          </cell>
        </row>
        <row r="528">
          <cell r="FZ528">
            <v>0</v>
          </cell>
          <cell r="GB528">
            <v>110</v>
          </cell>
          <cell r="GH528">
            <v>0</v>
          </cell>
          <cell r="GJ528">
            <v>73.332999999999998</v>
          </cell>
        </row>
        <row r="529">
          <cell r="FZ529">
            <v>0</v>
          </cell>
          <cell r="GB529">
            <v>170</v>
          </cell>
          <cell r="GH529">
            <v>0</v>
          </cell>
          <cell r="GJ529">
            <v>113.333</v>
          </cell>
        </row>
        <row r="530">
          <cell r="FZ530">
            <v>0</v>
          </cell>
          <cell r="GB530">
            <v>90</v>
          </cell>
          <cell r="GH530">
            <v>0</v>
          </cell>
          <cell r="GJ530">
            <v>60</v>
          </cell>
        </row>
        <row r="531">
          <cell r="FZ531">
            <v>0</v>
          </cell>
          <cell r="GB531">
            <v>550</v>
          </cell>
          <cell r="GH531">
            <v>0</v>
          </cell>
          <cell r="GJ531">
            <v>366.66699999999997</v>
          </cell>
        </row>
        <row r="532">
          <cell r="FZ532">
            <v>0</v>
          </cell>
          <cell r="GB532">
            <v>80</v>
          </cell>
          <cell r="GH532">
            <v>0</v>
          </cell>
          <cell r="GJ532">
            <v>53.332999999999998</v>
          </cell>
        </row>
        <row r="533">
          <cell r="EC533">
            <v>61</v>
          </cell>
          <cell r="FZ533">
            <v>44430</v>
          </cell>
          <cell r="GB533">
            <v>7319</v>
          </cell>
          <cell r="GH533">
            <v>29620</v>
          </cell>
          <cell r="GJ533">
            <v>4879.3329999999996</v>
          </cell>
        </row>
        <row r="534">
          <cell r="FZ534">
            <v>0</v>
          </cell>
          <cell r="GB534">
            <v>0</v>
          </cell>
          <cell r="GH534">
            <v>0</v>
          </cell>
          <cell r="GJ534">
            <v>0</v>
          </cell>
        </row>
        <row r="535">
          <cell r="FZ535">
            <v>0</v>
          </cell>
          <cell r="GB535">
            <v>0</v>
          </cell>
          <cell r="GH535">
            <v>0</v>
          </cell>
          <cell r="GJ535">
            <v>0</v>
          </cell>
        </row>
        <row r="536">
          <cell r="FZ536">
            <v>0</v>
          </cell>
          <cell r="GB536">
            <v>0</v>
          </cell>
          <cell r="GH536">
            <v>0</v>
          </cell>
          <cell r="GJ536">
            <v>0</v>
          </cell>
        </row>
        <row r="537">
          <cell r="FZ537">
            <v>180</v>
          </cell>
          <cell r="GB537">
            <v>0</v>
          </cell>
          <cell r="GH537">
            <v>120</v>
          </cell>
          <cell r="GJ537">
            <v>0</v>
          </cell>
        </row>
        <row r="538">
          <cell r="FZ538">
            <v>0</v>
          </cell>
          <cell r="GB538">
            <v>0</v>
          </cell>
          <cell r="GH538">
            <v>0</v>
          </cell>
          <cell r="GJ538">
            <v>0</v>
          </cell>
        </row>
        <row r="539">
          <cell r="FZ539">
            <v>0</v>
          </cell>
          <cell r="GB539">
            <v>20</v>
          </cell>
          <cell r="GH539">
            <v>0</v>
          </cell>
          <cell r="GJ539">
            <v>13.333</v>
          </cell>
        </row>
        <row r="540">
          <cell r="FZ540">
            <v>0</v>
          </cell>
          <cell r="GB540">
            <v>200</v>
          </cell>
          <cell r="GH540">
            <v>0</v>
          </cell>
          <cell r="GJ540">
            <v>133.333</v>
          </cell>
        </row>
        <row r="541">
          <cell r="FZ541">
            <v>0</v>
          </cell>
          <cell r="GB541">
            <v>80</v>
          </cell>
          <cell r="GH541">
            <v>0</v>
          </cell>
          <cell r="GJ541">
            <v>53.332999999999998</v>
          </cell>
        </row>
        <row r="542">
          <cell r="FZ542">
            <v>0</v>
          </cell>
          <cell r="GB542">
            <v>90</v>
          </cell>
          <cell r="GH542">
            <v>0</v>
          </cell>
          <cell r="GJ542">
            <v>60</v>
          </cell>
        </row>
        <row r="543">
          <cell r="FZ543">
            <v>0</v>
          </cell>
          <cell r="GB543">
            <v>70</v>
          </cell>
          <cell r="GH543">
            <v>0</v>
          </cell>
          <cell r="GJ543">
            <v>46.667000000000002</v>
          </cell>
        </row>
        <row r="544">
          <cell r="FZ544">
            <v>0</v>
          </cell>
          <cell r="GB544">
            <v>20</v>
          </cell>
          <cell r="GH544">
            <v>0</v>
          </cell>
          <cell r="GJ544">
            <v>13.333</v>
          </cell>
        </row>
        <row r="545">
          <cell r="FZ545">
            <v>0</v>
          </cell>
          <cell r="GB545">
            <v>50</v>
          </cell>
          <cell r="GH545">
            <v>0</v>
          </cell>
          <cell r="GJ545">
            <v>33.332999999999998</v>
          </cell>
        </row>
        <row r="546">
          <cell r="FZ546">
            <v>0</v>
          </cell>
          <cell r="GB546">
            <v>365</v>
          </cell>
          <cell r="GH546">
            <v>0</v>
          </cell>
          <cell r="GJ546">
            <v>243.333</v>
          </cell>
        </row>
        <row r="547">
          <cell r="FZ547">
            <v>0</v>
          </cell>
          <cell r="GB547">
            <v>40</v>
          </cell>
          <cell r="GH547">
            <v>0</v>
          </cell>
          <cell r="GJ547">
            <v>26.667000000000002</v>
          </cell>
        </row>
        <row r="548">
          <cell r="FZ548">
            <v>0</v>
          </cell>
          <cell r="GB548">
            <v>80</v>
          </cell>
          <cell r="GH548">
            <v>0</v>
          </cell>
          <cell r="GJ548">
            <v>53.332999999999998</v>
          </cell>
        </row>
        <row r="549">
          <cell r="FZ549">
            <v>0</v>
          </cell>
          <cell r="GB549">
            <v>0</v>
          </cell>
          <cell r="GH549">
            <v>0</v>
          </cell>
          <cell r="GJ549">
            <v>0</v>
          </cell>
        </row>
        <row r="550">
          <cell r="FZ550">
            <v>0</v>
          </cell>
          <cell r="GB550">
            <v>0</v>
          </cell>
          <cell r="GH550">
            <v>0</v>
          </cell>
          <cell r="GJ550">
            <v>0</v>
          </cell>
        </row>
        <row r="551">
          <cell r="FZ551">
            <v>0</v>
          </cell>
          <cell r="GB551">
            <v>0</v>
          </cell>
          <cell r="GH551">
            <v>0</v>
          </cell>
          <cell r="GJ551">
            <v>0</v>
          </cell>
        </row>
        <row r="552">
          <cell r="FZ552">
            <v>0</v>
          </cell>
          <cell r="GB552">
            <v>100</v>
          </cell>
          <cell r="GH552">
            <v>0</v>
          </cell>
          <cell r="GJ552">
            <v>66.667000000000002</v>
          </cell>
        </row>
        <row r="553">
          <cell r="FZ553">
            <v>0</v>
          </cell>
          <cell r="GB553">
            <v>0</v>
          </cell>
          <cell r="GH553">
            <v>0</v>
          </cell>
          <cell r="GJ553">
            <v>0</v>
          </cell>
        </row>
        <row r="554">
          <cell r="FZ554">
            <v>0</v>
          </cell>
          <cell r="GB554">
            <v>0</v>
          </cell>
          <cell r="GH554">
            <v>0</v>
          </cell>
          <cell r="GJ554">
            <v>0</v>
          </cell>
        </row>
        <row r="555">
          <cell r="FZ555">
            <v>0</v>
          </cell>
          <cell r="GB555">
            <v>0</v>
          </cell>
          <cell r="GH555">
            <v>0</v>
          </cell>
          <cell r="GJ555">
            <v>0</v>
          </cell>
        </row>
        <row r="556">
          <cell r="FZ556">
            <v>780</v>
          </cell>
          <cell r="GB556">
            <v>0</v>
          </cell>
          <cell r="GH556">
            <v>520</v>
          </cell>
          <cell r="GJ556">
            <v>0</v>
          </cell>
        </row>
        <row r="557">
          <cell r="FZ557">
            <v>210</v>
          </cell>
          <cell r="GB557">
            <v>0</v>
          </cell>
          <cell r="GH557">
            <v>140</v>
          </cell>
          <cell r="GJ557">
            <v>0</v>
          </cell>
        </row>
        <row r="558">
          <cell r="FZ558">
            <v>1000</v>
          </cell>
          <cell r="GB558">
            <v>320</v>
          </cell>
          <cell r="GH558">
            <v>666.66700000000003</v>
          </cell>
          <cell r="GJ558">
            <v>213.333</v>
          </cell>
        </row>
        <row r="559">
          <cell r="FZ559">
            <v>0</v>
          </cell>
          <cell r="GB559">
            <v>0</v>
          </cell>
          <cell r="GH559">
            <v>0</v>
          </cell>
          <cell r="GJ559">
            <v>0</v>
          </cell>
        </row>
        <row r="560">
          <cell r="FZ560">
            <v>0</v>
          </cell>
          <cell r="GB560">
            <v>0</v>
          </cell>
          <cell r="GH560">
            <v>0</v>
          </cell>
          <cell r="GJ560">
            <v>0</v>
          </cell>
        </row>
        <row r="561">
          <cell r="FZ561">
            <v>0</v>
          </cell>
          <cell r="GB561">
            <v>0</v>
          </cell>
          <cell r="GH561">
            <v>0</v>
          </cell>
          <cell r="GJ561">
            <v>0</v>
          </cell>
        </row>
        <row r="562">
          <cell r="FZ562">
            <v>0</v>
          </cell>
          <cell r="GB562">
            <v>0</v>
          </cell>
          <cell r="GH562">
            <v>0</v>
          </cell>
          <cell r="GJ562">
            <v>0</v>
          </cell>
        </row>
        <row r="563">
          <cell r="FZ563">
            <v>0</v>
          </cell>
          <cell r="GB563">
            <v>0</v>
          </cell>
          <cell r="GH563">
            <v>0</v>
          </cell>
          <cell r="GJ563">
            <v>0</v>
          </cell>
        </row>
        <row r="564">
          <cell r="FZ564">
            <v>320</v>
          </cell>
          <cell r="GB564">
            <v>100</v>
          </cell>
          <cell r="GH564">
            <v>213.333</v>
          </cell>
          <cell r="GJ564">
            <v>66.667000000000002</v>
          </cell>
        </row>
        <row r="565">
          <cell r="FZ565">
            <v>300</v>
          </cell>
          <cell r="GB565">
            <v>290</v>
          </cell>
          <cell r="GH565">
            <v>200</v>
          </cell>
          <cell r="GJ565">
            <v>193.333</v>
          </cell>
        </row>
        <row r="566">
          <cell r="FZ566">
            <v>0</v>
          </cell>
          <cell r="GB566">
            <v>190</v>
          </cell>
          <cell r="GH566">
            <v>0</v>
          </cell>
          <cell r="GJ566">
            <v>126.667</v>
          </cell>
        </row>
        <row r="567">
          <cell r="FZ567">
            <v>0</v>
          </cell>
          <cell r="GB567">
            <v>500</v>
          </cell>
          <cell r="GH567">
            <v>0</v>
          </cell>
          <cell r="GJ567">
            <v>333.33300000000003</v>
          </cell>
        </row>
        <row r="568">
          <cell r="FZ568">
            <v>0</v>
          </cell>
          <cell r="GB568">
            <v>140</v>
          </cell>
          <cell r="GH568">
            <v>0</v>
          </cell>
          <cell r="GJ568">
            <v>93.332999999999998</v>
          </cell>
        </row>
        <row r="569">
          <cell r="FZ569">
            <v>0</v>
          </cell>
          <cell r="GB569">
            <v>180</v>
          </cell>
          <cell r="GH569">
            <v>0</v>
          </cell>
          <cell r="GJ569">
            <v>120</v>
          </cell>
        </row>
        <row r="570">
          <cell r="FZ570">
            <v>0</v>
          </cell>
          <cell r="GB570">
            <v>1610</v>
          </cell>
          <cell r="GH570">
            <v>0</v>
          </cell>
          <cell r="GJ570">
            <v>1073.3330000000001</v>
          </cell>
        </row>
        <row r="571">
          <cell r="FZ571">
            <v>0</v>
          </cell>
          <cell r="GB571">
            <v>0</v>
          </cell>
          <cell r="GH571">
            <v>0</v>
          </cell>
          <cell r="GJ571">
            <v>0</v>
          </cell>
        </row>
        <row r="572">
          <cell r="FZ572">
            <v>0</v>
          </cell>
          <cell r="GB572">
            <v>0</v>
          </cell>
          <cell r="GH572">
            <v>0</v>
          </cell>
          <cell r="GJ572">
            <v>0</v>
          </cell>
        </row>
        <row r="573">
          <cell r="EC573">
            <v>62</v>
          </cell>
          <cell r="FZ573">
            <v>50</v>
          </cell>
          <cell r="GB573">
            <v>0</v>
          </cell>
          <cell r="GH573">
            <v>36.75</v>
          </cell>
          <cell r="GJ573">
            <v>0</v>
          </cell>
        </row>
        <row r="574">
          <cell r="EC574">
            <v>54</v>
          </cell>
          <cell r="FZ574">
            <v>13230</v>
          </cell>
          <cell r="GB574">
            <v>0</v>
          </cell>
          <cell r="GH574">
            <v>9724.0499999999993</v>
          </cell>
          <cell r="GJ574">
            <v>0</v>
          </cell>
        </row>
        <row r="575">
          <cell r="FZ575">
            <v>0</v>
          </cell>
          <cell r="GB575">
            <v>0</v>
          </cell>
          <cell r="GH575">
            <v>0</v>
          </cell>
          <cell r="GJ575">
            <v>0</v>
          </cell>
        </row>
        <row r="576">
          <cell r="FZ576">
            <v>0</v>
          </cell>
          <cell r="GB576">
            <v>0</v>
          </cell>
          <cell r="GH576">
            <v>0</v>
          </cell>
          <cell r="GJ576">
            <v>0</v>
          </cell>
        </row>
        <row r="577">
          <cell r="FZ577">
            <v>0</v>
          </cell>
          <cell r="GB577">
            <v>0</v>
          </cell>
          <cell r="GH577">
            <v>0</v>
          </cell>
          <cell r="GJ577">
            <v>0</v>
          </cell>
        </row>
        <row r="578">
          <cell r="FZ578">
            <v>500</v>
          </cell>
          <cell r="GB578">
            <v>360</v>
          </cell>
          <cell r="GH578">
            <v>350</v>
          </cell>
          <cell r="GJ578">
            <v>252</v>
          </cell>
        </row>
        <row r="579">
          <cell r="FZ579">
            <v>0</v>
          </cell>
          <cell r="GB579">
            <v>0</v>
          </cell>
          <cell r="GH579">
            <v>0</v>
          </cell>
          <cell r="GJ579">
            <v>0</v>
          </cell>
        </row>
        <row r="580">
          <cell r="FZ580">
            <v>0</v>
          </cell>
          <cell r="GB580">
            <v>50</v>
          </cell>
          <cell r="GH580">
            <v>0</v>
          </cell>
          <cell r="GJ580">
            <v>35</v>
          </cell>
        </row>
        <row r="581">
          <cell r="FZ581">
            <v>0</v>
          </cell>
          <cell r="GB581">
            <v>50</v>
          </cell>
          <cell r="GH581">
            <v>0</v>
          </cell>
          <cell r="GJ581">
            <v>35</v>
          </cell>
        </row>
        <row r="582">
          <cell r="FZ582">
            <v>0</v>
          </cell>
          <cell r="GB582">
            <v>0</v>
          </cell>
          <cell r="GH582">
            <v>0</v>
          </cell>
          <cell r="GJ582">
            <v>0</v>
          </cell>
        </row>
        <row r="583">
          <cell r="FZ583">
            <v>0</v>
          </cell>
          <cell r="GB583">
            <v>0</v>
          </cell>
          <cell r="GH583">
            <v>0</v>
          </cell>
          <cell r="GJ583">
            <v>0</v>
          </cell>
        </row>
        <row r="584">
          <cell r="FZ584">
            <v>0</v>
          </cell>
          <cell r="GB584">
            <v>0</v>
          </cell>
          <cell r="GH584">
            <v>0</v>
          </cell>
          <cell r="GJ584">
            <v>0</v>
          </cell>
        </row>
        <row r="585">
          <cell r="EC585">
            <v>55</v>
          </cell>
          <cell r="FZ585">
            <v>380</v>
          </cell>
          <cell r="GB585">
            <v>0</v>
          </cell>
          <cell r="GH585">
            <v>305.89999999999998</v>
          </cell>
          <cell r="GJ585">
            <v>0</v>
          </cell>
        </row>
        <row r="586">
          <cell r="EC586">
            <v>57</v>
          </cell>
          <cell r="FZ586">
            <v>15150</v>
          </cell>
          <cell r="GB586">
            <v>0</v>
          </cell>
          <cell r="GH586">
            <v>12195.75</v>
          </cell>
          <cell r="GJ586">
            <v>0</v>
          </cell>
        </row>
        <row r="587">
          <cell r="EC587">
            <v>58</v>
          </cell>
          <cell r="FZ587">
            <v>3400</v>
          </cell>
          <cell r="GB587">
            <v>0</v>
          </cell>
          <cell r="GH587">
            <v>2737</v>
          </cell>
          <cell r="GJ587">
            <v>0</v>
          </cell>
        </row>
        <row r="588">
          <cell r="FZ588">
            <v>510</v>
          </cell>
          <cell r="GB588">
            <v>0</v>
          </cell>
          <cell r="GH588">
            <v>391</v>
          </cell>
          <cell r="GJ588">
            <v>0</v>
          </cell>
        </row>
        <row r="589">
          <cell r="FZ589">
            <v>0</v>
          </cell>
          <cell r="GB589">
            <v>0</v>
          </cell>
          <cell r="GH589">
            <v>0</v>
          </cell>
          <cell r="GJ589">
            <v>0</v>
          </cell>
        </row>
        <row r="590">
          <cell r="FZ590">
            <v>0</v>
          </cell>
          <cell r="GB590">
            <v>0</v>
          </cell>
          <cell r="GH590">
            <v>0</v>
          </cell>
          <cell r="GJ590">
            <v>0</v>
          </cell>
        </row>
        <row r="591">
          <cell r="FZ591">
            <v>2500</v>
          </cell>
          <cell r="GB591">
            <v>0</v>
          </cell>
          <cell r="GH591">
            <v>1916.6669999999999</v>
          </cell>
          <cell r="GJ591">
            <v>0</v>
          </cell>
        </row>
        <row r="592">
          <cell r="FZ592">
            <v>0</v>
          </cell>
          <cell r="GB592">
            <v>0</v>
          </cell>
          <cell r="GH592">
            <v>0</v>
          </cell>
          <cell r="GJ592">
            <v>0</v>
          </cell>
        </row>
        <row r="593">
          <cell r="FZ593">
            <v>100</v>
          </cell>
          <cell r="GB593">
            <v>0</v>
          </cell>
          <cell r="GH593">
            <v>76.667000000000002</v>
          </cell>
          <cell r="GJ593">
            <v>0</v>
          </cell>
        </row>
        <row r="594">
          <cell r="FZ594">
            <v>100</v>
          </cell>
          <cell r="GB594">
            <v>0</v>
          </cell>
          <cell r="GH594">
            <v>76.667000000000002</v>
          </cell>
          <cell r="GJ594">
            <v>0</v>
          </cell>
        </row>
        <row r="595">
          <cell r="FZ595">
            <v>0</v>
          </cell>
          <cell r="GB595">
            <v>0</v>
          </cell>
          <cell r="GH595">
            <v>0</v>
          </cell>
          <cell r="GJ595">
            <v>0</v>
          </cell>
        </row>
        <row r="596">
          <cell r="FZ596">
            <v>64</v>
          </cell>
          <cell r="GB596">
            <v>0</v>
          </cell>
          <cell r="GH596">
            <v>49.067</v>
          </cell>
          <cell r="GJ596">
            <v>0</v>
          </cell>
        </row>
        <row r="597">
          <cell r="FZ597">
            <v>0</v>
          </cell>
          <cell r="GB597">
            <v>0</v>
          </cell>
          <cell r="GH597">
            <v>0</v>
          </cell>
          <cell r="GJ597">
            <v>0</v>
          </cell>
        </row>
        <row r="598">
          <cell r="FZ598">
            <v>0</v>
          </cell>
          <cell r="GB598">
            <v>0</v>
          </cell>
          <cell r="GH598">
            <v>0</v>
          </cell>
          <cell r="GJ598">
            <v>0</v>
          </cell>
        </row>
        <row r="599">
          <cell r="FZ599">
            <v>0</v>
          </cell>
          <cell r="GB599">
            <v>0</v>
          </cell>
          <cell r="GH599">
            <v>0</v>
          </cell>
          <cell r="GJ599">
            <v>0</v>
          </cell>
        </row>
        <row r="600">
          <cell r="FZ600">
            <v>0</v>
          </cell>
          <cell r="GB600">
            <v>0</v>
          </cell>
          <cell r="GH600">
            <v>0</v>
          </cell>
          <cell r="GJ600">
            <v>0</v>
          </cell>
        </row>
        <row r="601">
          <cell r="FZ601">
            <v>0</v>
          </cell>
          <cell r="GB601">
            <v>0</v>
          </cell>
          <cell r="GH601">
            <v>0</v>
          </cell>
          <cell r="GJ601">
            <v>0</v>
          </cell>
        </row>
        <row r="602">
          <cell r="FZ602">
            <v>0</v>
          </cell>
          <cell r="GB602">
            <v>0</v>
          </cell>
          <cell r="GH602">
            <v>0</v>
          </cell>
          <cell r="GJ602">
            <v>0</v>
          </cell>
        </row>
        <row r="603">
          <cell r="FZ603">
            <v>0</v>
          </cell>
          <cell r="GB603">
            <v>20</v>
          </cell>
          <cell r="GH603">
            <v>0</v>
          </cell>
          <cell r="GJ603">
            <v>15.333</v>
          </cell>
        </row>
        <row r="604">
          <cell r="FZ604">
            <v>0</v>
          </cell>
          <cell r="GB604">
            <v>100</v>
          </cell>
          <cell r="GH604">
            <v>0</v>
          </cell>
          <cell r="GJ604">
            <v>76.667000000000002</v>
          </cell>
        </row>
        <row r="605">
          <cell r="FZ605">
            <v>0</v>
          </cell>
          <cell r="GB605">
            <v>30</v>
          </cell>
          <cell r="GH605">
            <v>0</v>
          </cell>
          <cell r="GJ605">
            <v>23</v>
          </cell>
        </row>
        <row r="606">
          <cell r="FZ606">
            <v>0</v>
          </cell>
          <cell r="GB606">
            <v>0</v>
          </cell>
          <cell r="GH606">
            <v>0</v>
          </cell>
          <cell r="GJ606">
            <v>0</v>
          </cell>
        </row>
        <row r="607">
          <cell r="FZ607">
            <v>0</v>
          </cell>
          <cell r="GB607">
            <v>0</v>
          </cell>
          <cell r="GH607">
            <v>0</v>
          </cell>
          <cell r="GJ607">
            <v>0</v>
          </cell>
        </row>
        <row r="608">
          <cell r="FZ608">
            <v>0</v>
          </cell>
          <cell r="GB608">
            <v>0</v>
          </cell>
          <cell r="GH608">
            <v>0</v>
          </cell>
          <cell r="GJ608">
            <v>0</v>
          </cell>
        </row>
        <row r="609">
          <cell r="FZ609">
            <v>0</v>
          </cell>
          <cell r="GB609">
            <v>0</v>
          </cell>
          <cell r="GH609">
            <v>0</v>
          </cell>
          <cell r="GJ609">
            <v>0</v>
          </cell>
        </row>
        <row r="610">
          <cell r="FZ610">
            <v>0</v>
          </cell>
          <cell r="GB610">
            <v>0</v>
          </cell>
          <cell r="GH610">
            <v>0</v>
          </cell>
          <cell r="GJ610">
            <v>0</v>
          </cell>
        </row>
        <row r="611">
          <cell r="FZ611">
            <v>0</v>
          </cell>
          <cell r="GB611">
            <v>0</v>
          </cell>
          <cell r="GH611">
            <v>0</v>
          </cell>
          <cell r="GJ611">
            <v>0</v>
          </cell>
        </row>
        <row r="612">
          <cell r="FZ612">
            <v>0</v>
          </cell>
          <cell r="GB612">
            <v>0</v>
          </cell>
          <cell r="GH612">
            <v>0</v>
          </cell>
          <cell r="GJ612">
            <v>0</v>
          </cell>
        </row>
        <row r="613">
          <cell r="FZ613">
            <v>0</v>
          </cell>
          <cell r="GB613">
            <v>0</v>
          </cell>
          <cell r="GH613">
            <v>0</v>
          </cell>
          <cell r="GJ613">
            <v>0</v>
          </cell>
        </row>
        <row r="614">
          <cell r="FZ614">
            <v>0</v>
          </cell>
          <cell r="GB614">
            <v>0</v>
          </cell>
          <cell r="GH614">
            <v>0</v>
          </cell>
          <cell r="GJ614">
            <v>0</v>
          </cell>
        </row>
        <row r="615">
          <cell r="FZ615">
            <v>0</v>
          </cell>
          <cell r="GB615">
            <v>0</v>
          </cell>
          <cell r="GH615">
            <v>0</v>
          </cell>
          <cell r="GJ615">
            <v>0</v>
          </cell>
        </row>
        <row r="616">
          <cell r="FZ616">
            <v>0</v>
          </cell>
          <cell r="GB616">
            <v>0</v>
          </cell>
          <cell r="GH616">
            <v>0</v>
          </cell>
          <cell r="GJ616">
            <v>0</v>
          </cell>
        </row>
        <row r="617">
          <cell r="FZ617">
            <v>0</v>
          </cell>
          <cell r="GB617">
            <v>0</v>
          </cell>
          <cell r="GH617">
            <v>0</v>
          </cell>
          <cell r="GJ617">
            <v>0</v>
          </cell>
        </row>
        <row r="618">
          <cell r="FZ618">
            <v>0</v>
          </cell>
          <cell r="GB618">
            <v>0</v>
          </cell>
          <cell r="GH618">
            <v>0</v>
          </cell>
          <cell r="GJ618">
            <v>0</v>
          </cell>
        </row>
        <row r="619">
          <cell r="FZ619">
            <v>0</v>
          </cell>
          <cell r="GB619">
            <v>0</v>
          </cell>
          <cell r="GH619">
            <v>0</v>
          </cell>
          <cell r="GJ619">
            <v>0</v>
          </cell>
        </row>
        <row r="620">
          <cell r="FZ620">
            <v>0</v>
          </cell>
          <cell r="GB620">
            <v>400</v>
          </cell>
          <cell r="GH620">
            <v>0</v>
          </cell>
          <cell r="GJ620">
            <v>333.33300000000003</v>
          </cell>
        </row>
        <row r="621">
          <cell r="FZ621">
            <v>0</v>
          </cell>
          <cell r="GB621">
            <v>0</v>
          </cell>
          <cell r="GH621">
            <v>0</v>
          </cell>
          <cell r="GJ621">
            <v>0</v>
          </cell>
        </row>
        <row r="622">
          <cell r="FZ622">
            <v>0</v>
          </cell>
          <cell r="GB622">
            <v>0</v>
          </cell>
          <cell r="GH622">
            <v>0</v>
          </cell>
          <cell r="GJ622">
            <v>0</v>
          </cell>
        </row>
        <row r="623">
          <cell r="FZ623">
            <v>0</v>
          </cell>
          <cell r="GB623">
            <v>0</v>
          </cell>
          <cell r="GH623">
            <v>0</v>
          </cell>
          <cell r="GJ623">
            <v>0</v>
          </cell>
        </row>
        <row r="624">
          <cell r="FZ624">
            <v>0</v>
          </cell>
          <cell r="GB624">
            <v>0</v>
          </cell>
          <cell r="GH624">
            <v>0</v>
          </cell>
          <cell r="GJ624">
            <v>0</v>
          </cell>
        </row>
        <row r="625">
          <cell r="FZ625">
            <v>0</v>
          </cell>
          <cell r="GB625">
            <v>0</v>
          </cell>
          <cell r="GH625">
            <v>0</v>
          </cell>
          <cell r="GJ625">
            <v>0</v>
          </cell>
        </row>
        <row r="626">
          <cell r="FZ626">
            <v>0</v>
          </cell>
          <cell r="GB626">
            <v>0</v>
          </cell>
          <cell r="GH626">
            <v>0</v>
          </cell>
          <cell r="GJ626">
            <v>0</v>
          </cell>
        </row>
        <row r="627">
          <cell r="FZ627">
            <v>0</v>
          </cell>
          <cell r="GB627">
            <v>0</v>
          </cell>
          <cell r="GH627">
            <v>0</v>
          </cell>
          <cell r="GJ627">
            <v>0</v>
          </cell>
        </row>
        <row r="628">
          <cell r="FZ628">
            <v>0</v>
          </cell>
          <cell r="GB628">
            <v>0</v>
          </cell>
          <cell r="GH628">
            <v>0</v>
          </cell>
          <cell r="GJ628">
            <v>0</v>
          </cell>
        </row>
        <row r="629">
          <cell r="FZ629">
            <v>0</v>
          </cell>
          <cell r="GB629">
            <v>0</v>
          </cell>
          <cell r="GH629">
            <v>0</v>
          </cell>
          <cell r="GJ629">
            <v>0</v>
          </cell>
        </row>
        <row r="630">
          <cell r="FZ630">
            <v>0</v>
          </cell>
          <cell r="GB630">
            <v>0</v>
          </cell>
          <cell r="GH630">
            <v>0</v>
          </cell>
          <cell r="GJ630">
            <v>0</v>
          </cell>
        </row>
        <row r="631">
          <cell r="FZ631">
            <v>0</v>
          </cell>
          <cell r="GB631">
            <v>0</v>
          </cell>
          <cell r="GH631">
            <v>0</v>
          </cell>
          <cell r="GJ631">
            <v>0</v>
          </cell>
        </row>
        <row r="632">
          <cell r="FZ632">
            <v>0</v>
          </cell>
          <cell r="GB632">
            <v>0</v>
          </cell>
          <cell r="GH632">
            <v>0</v>
          </cell>
          <cell r="GJ632">
            <v>0</v>
          </cell>
        </row>
        <row r="633">
          <cell r="FZ633">
            <v>0</v>
          </cell>
          <cell r="GB633">
            <v>0</v>
          </cell>
          <cell r="GH633">
            <v>0</v>
          </cell>
          <cell r="GJ633">
            <v>0</v>
          </cell>
        </row>
        <row r="634">
          <cell r="FZ634">
            <v>0</v>
          </cell>
          <cell r="GB634">
            <v>0</v>
          </cell>
          <cell r="GH634">
            <v>0</v>
          </cell>
          <cell r="GJ634">
            <v>0</v>
          </cell>
        </row>
        <row r="635">
          <cell r="FZ635">
            <v>3170</v>
          </cell>
          <cell r="GB635">
            <v>0</v>
          </cell>
          <cell r="GH635">
            <v>2113.3330000000001</v>
          </cell>
          <cell r="GJ635">
            <v>0</v>
          </cell>
        </row>
        <row r="636">
          <cell r="FZ636">
            <v>0</v>
          </cell>
          <cell r="GB636">
            <v>0</v>
          </cell>
          <cell r="GH636">
            <v>0</v>
          </cell>
          <cell r="GJ636">
            <v>0</v>
          </cell>
        </row>
        <row r="637">
          <cell r="FZ637">
            <v>0</v>
          </cell>
          <cell r="GB637">
            <v>0</v>
          </cell>
          <cell r="GH637">
            <v>0</v>
          </cell>
          <cell r="GJ637">
            <v>0</v>
          </cell>
        </row>
        <row r="638">
          <cell r="FZ638">
            <v>0</v>
          </cell>
          <cell r="GB638">
            <v>0</v>
          </cell>
          <cell r="GH638">
            <v>0</v>
          </cell>
          <cell r="GJ638">
            <v>0</v>
          </cell>
        </row>
        <row r="639">
          <cell r="FZ639">
            <v>0</v>
          </cell>
          <cell r="GB639">
            <v>0</v>
          </cell>
          <cell r="GH639">
            <v>0</v>
          </cell>
          <cell r="GJ639">
            <v>0</v>
          </cell>
        </row>
        <row r="640">
          <cell r="FZ640">
            <v>0</v>
          </cell>
          <cell r="GB640">
            <v>0</v>
          </cell>
          <cell r="GH640">
            <v>0</v>
          </cell>
          <cell r="GJ640">
            <v>0</v>
          </cell>
        </row>
        <row r="641">
          <cell r="FZ641">
            <v>0</v>
          </cell>
          <cell r="GB641">
            <v>0</v>
          </cell>
          <cell r="GH641">
            <v>0</v>
          </cell>
          <cell r="GJ641">
            <v>0</v>
          </cell>
        </row>
        <row r="642">
          <cell r="FZ642">
            <v>500</v>
          </cell>
          <cell r="GB642">
            <v>0</v>
          </cell>
          <cell r="GH642">
            <v>333.33300000000003</v>
          </cell>
          <cell r="GJ642">
            <v>0</v>
          </cell>
        </row>
        <row r="643">
          <cell r="FZ643">
            <v>0</v>
          </cell>
          <cell r="GB643">
            <v>0</v>
          </cell>
          <cell r="GH643">
            <v>0</v>
          </cell>
          <cell r="GJ643">
            <v>0</v>
          </cell>
        </row>
        <row r="644">
          <cell r="FZ644">
            <v>0</v>
          </cell>
          <cell r="GB644">
            <v>0</v>
          </cell>
          <cell r="GH644">
            <v>0</v>
          </cell>
          <cell r="GJ644">
            <v>0</v>
          </cell>
        </row>
        <row r="645">
          <cell r="FZ645">
            <v>0</v>
          </cell>
          <cell r="GB645">
            <v>0</v>
          </cell>
          <cell r="GH645">
            <v>0</v>
          </cell>
          <cell r="GJ645">
            <v>0</v>
          </cell>
        </row>
        <row r="646">
          <cell r="FZ646">
            <v>0</v>
          </cell>
          <cell r="GB646">
            <v>0</v>
          </cell>
          <cell r="GH646">
            <v>0</v>
          </cell>
          <cell r="GJ646">
            <v>0</v>
          </cell>
        </row>
        <row r="647">
          <cell r="FZ647">
            <v>0</v>
          </cell>
          <cell r="GB647">
            <v>670</v>
          </cell>
          <cell r="GH647">
            <v>0</v>
          </cell>
          <cell r="GJ647">
            <v>558.33299999999997</v>
          </cell>
        </row>
        <row r="648">
          <cell r="FZ648">
            <v>3535</v>
          </cell>
          <cell r="GB648">
            <v>590</v>
          </cell>
          <cell r="GH648">
            <v>2356.6669999999999</v>
          </cell>
          <cell r="GJ648">
            <v>393.33300000000003</v>
          </cell>
        </row>
        <row r="649">
          <cell r="FZ649">
            <v>0</v>
          </cell>
          <cell r="GB649">
            <v>0</v>
          </cell>
          <cell r="GH649">
            <v>0</v>
          </cell>
          <cell r="GJ649">
            <v>0</v>
          </cell>
        </row>
        <row r="650">
          <cell r="FZ650">
            <v>0</v>
          </cell>
          <cell r="GB650">
            <v>0</v>
          </cell>
          <cell r="GH650">
            <v>0</v>
          </cell>
          <cell r="GJ650">
            <v>0</v>
          </cell>
        </row>
        <row r="651">
          <cell r="FZ651">
            <v>2190</v>
          </cell>
          <cell r="GB651">
            <v>0</v>
          </cell>
          <cell r="GH651">
            <v>1460</v>
          </cell>
          <cell r="GJ651">
            <v>0</v>
          </cell>
        </row>
        <row r="652">
          <cell r="FZ652">
            <v>0</v>
          </cell>
          <cell r="GB652">
            <v>1110</v>
          </cell>
          <cell r="GH652">
            <v>0</v>
          </cell>
          <cell r="GJ652">
            <v>740</v>
          </cell>
        </row>
        <row r="653">
          <cell r="FZ653">
            <v>0</v>
          </cell>
          <cell r="GB653">
            <v>0</v>
          </cell>
          <cell r="GH653">
            <v>0</v>
          </cell>
          <cell r="GJ653">
            <v>0</v>
          </cell>
        </row>
        <row r="654">
          <cell r="FZ654">
            <v>0</v>
          </cell>
          <cell r="GB654">
            <v>0</v>
          </cell>
          <cell r="GH654">
            <v>0</v>
          </cell>
          <cell r="GJ654">
            <v>0</v>
          </cell>
        </row>
        <row r="655">
          <cell r="FZ655">
            <v>800</v>
          </cell>
          <cell r="GB655">
            <v>100</v>
          </cell>
          <cell r="GH655">
            <v>533.33299999999997</v>
          </cell>
          <cell r="GJ655">
            <v>66.667000000000002</v>
          </cell>
        </row>
        <row r="656">
          <cell r="FZ656">
            <v>0</v>
          </cell>
          <cell r="GB656">
            <v>100</v>
          </cell>
          <cell r="GH656">
            <v>0</v>
          </cell>
          <cell r="GJ656">
            <v>66.667000000000002</v>
          </cell>
        </row>
        <row r="657">
          <cell r="FZ657">
            <v>0</v>
          </cell>
          <cell r="GB657">
            <v>260</v>
          </cell>
          <cell r="GH657">
            <v>0</v>
          </cell>
          <cell r="GJ657">
            <v>173.333</v>
          </cell>
        </row>
        <row r="658">
          <cell r="FZ658">
            <v>0</v>
          </cell>
          <cell r="GB658">
            <v>0</v>
          </cell>
          <cell r="GH658">
            <v>0</v>
          </cell>
          <cell r="GJ658">
            <v>0</v>
          </cell>
        </row>
        <row r="659">
          <cell r="FZ659">
            <v>1540</v>
          </cell>
          <cell r="GB659">
            <v>0</v>
          </cell>
          <cell r="GH659">
            <v>1036.933</v>
          </cell>
          <cell r="GJ659">
            <v>0</v>
          </cell>
        </row>
        <row r="660">
          <cell r="FZ660">
            <v>645</v>
          </cell>
          <cell r="GB660">
            <v>0</v>
          </cell>
          <cell r="GH660">
            <v>434.3</v>
          </cell>
          <cell r="GJ660">
            <v>0</v>
          </cell>
        </row>
        <row r="661">
          <cell r="FZ661">
            <v>2895</v>
          </cell>
          <cell r="GB661">
            <v>0</v>
          </cell>
          <cell r="GH661">
            <v>1949.3</v>
          </cell>
          <cell r="GJ661">
            <v>0</v>
          </cell>
        </row>
        <row r="662">
          <cell r="FZ662">
            <v>400</v>
          </cell>
          <cell r="GB662">
            <v>0</v>
          </cell>
          <cell r="GH662">
            <v>266.66699999999997</v>
          </cell>
          <cell r="GJ662">
            <v>0</v>
          </cell>
        </row>
        <row r="663">
          <cell r="FZ663">
            <v>1200</v>
          </cell>
          <cell r="GB663">
            <v>0</v>
          </cell>
          <cell r="GH663">
            <v>800</v>
          </cell>
          <cell r="GJ663">
            <v>0</v>
          </cell>
        </row>
        <row r="664">
          <cell r="FZ664">
            <v>0</v>
          </cell>
          <cell r="GB664">
            <v>0</v>
          </cell>
          <cell r="GH664">
            <v>0</v>
          </cell>
          <cell r="GJ664">
            <v>0</v>
          </cell>
        </row>
        <row r="665">
          <cell r="FZ665">
            <v>2350</v>
          </cell>
          <cell r="GB665">
            <v>0</v>
          </cell>
          <cell r="GH665">
            <v>1566.6669999999999</v>
          </cell>
          <cell r="GJ665">
            <v>0</v>
          </cell>
        </row>
        <row r="666">
          <cell r="FZ666">
            <v>1270</v>
          </cell>
          <cell r="GB666">
            <v>0</v>
          </cell>
          <cell r="GH666">
            <v>846.66700000000003</v>
          </cell>
          <cell r="GJ666">
            <v>0</v>
          </cell>
        </row>
        <row r="667">
          <cell r="FZ667">
            <v>0</v>
          </cell>
          <cell r="GB667">
            <v>0</v>
          </cell>
          <cell r="GH667">
            <v>0</v>
          </cell>
          <cell r="GJ667">
            <v>0</v>
          </cell>
        </row>
        <row r="668">
          <cell r="FZ668">
            <v>110</v>
          </cell>
          <cell r="GB668">
            <v>0</v>
          </cell>
          <cell r="GH668">
            <v>73.332999999999998</v>
          </cell>
          <cell r="GJ668">
            <v>0</v>
          </cell>
        </row>
        <row r="669">
          <cell r="FZ669">
            <v>0</v>
          </cell>
          <cell r="GB669">
            <v>0</v>
          </cell>
          <cell r="GH669">
            <v>0</v>
          </cell>
          <cell r="GJ669">
            <v>0</v>
          </cell>
        </row>
        <row r="670">
          <cell r="FZ670">
            <v>40</v>
          </cell>
          <cell r="GB670">
            <v>0</v>
          </cell>
          <cell r="GH670">
            <v>26.667000000000002</v>
          </cell>
          <cell r="GJ670">
            <v>0</v>
          </cell>
        </row>
        <row r="671">
          <cell r="FZ671">
            <v>0</v>
          </cell>
          <cell r="GB671">
            <v>0</v>
          </cell>
          <cell r="GH671">
            <v>0</v>
          </cell>
          <cell r="GJ671">
            <v>0</v>
          </cell>
        </row>
        <row r="672">
          <cell r="FZ672">
            <v>0</v>
          </cell>
          <cell r="GB672">
            <v>0</v>
          </cell>
          <cell r="GH672">
            <v>0</v>
          </cell>
          <cell r="GJ672">
            <v>0</v>
          </cell>
        </row>
        <row r="673">
          <cell r="FZ673">
            <v>0</v>
          </cell>
          <cell r="GB673">
            <v>0</v>
          </cell>
          <cell r="GH673">
            <v>0</v>
          </cell>
          <cell r="GJ673">
            <v>0</v>
          </cell>
        </row>
        <row r="674">
          <cell r="FZ674">
            <v>200</v>
          </cell>
          <cell r="GB674">
            <v>0</v>
          </cell>
          <cell r="GH674">
            <v>133.333</v>
          </cell>
          <cell r="GJ674">
            <v>0</v>
          </cell>
        </row>
        <row r="675">
          <cell r="FZ675">
            <v>0</v>
          </cell>
          <cell r="GB675">
            <v>0</v>
          </cell>
          <cell r="GH675">
            <v>0</v>
          </cell>
          <cell r="GJ675">
            <v>0</v>
          </cell>
        </row>
        <row r="676">
          <cell r="FZ676">
            <v>0</v>
          </cell>
          <cell r="GB676">
            <v>800</v>
          </cell>
          <cell r="GH676">
            <v>0</v>
          </cell>
          <cell r="GJ676">
            <v>533.33299999999997</v>
          </cell>
        </row>
        <row r="677">
          <cell r="FZ677">
            <v>100</v>
          </cell>
          <cell r="GB677">
            <v>0</v>
          </cell>
          <cell r="GH677">
            <v>67.332999999999998</v>
          </cell>
          <cell r="GJ677">
            <v>0</v>
          </cell>
        </row>
        <row r="678">
          <cell r="FZ678">
            <v>280</v>
          </cell>
          <cell r="GB678">
            <v>0</v>
          </cell>
          <cell r="GH678">
            <v>188.53299999999999</v>
          </cell>
          <cell r="GJ678">
            <v>0</v>
          </cell>
        </row>
        <row r="679">
          <cell r="FZ679">
            <v>0</v>
          </cell>
          <cell r="GB679">
            <v>0</v>
          </cell>
          <cell r="GH679">
            <v>0</v>
          </cell>
          <cell r="GJ679">
            <v>0</v>
          </cell>
        </row>
        <row r="680">
          <cell r="FZ680">
            <v>0</v>
          </cell>
          <cell r="GB680">
            <v>0</v>
          </cell>
          <cell r="GH680">
            <v>0</v>
          </cell>
          <cell r="GJ680">
            <v>0</v>
          </cell>
        </row>
        <row r="681">
          <cell r="FZ681">
            <v>220</v>
          </cell>
          <cell r="GB681">
            <v>0</v>
          </cell>
          <cell r="GH681">
            <v>148.13300000000001</v>
          </cell>
          <cell r="GJ681">
            <v>0</v>
          </cell>
        </row>
        <row r="682">
          <cell r="FZ682">
            <v>0</v>
          </cell>
          <cell r="GB682">
            <v>100</v>
          </cell>
          <cell r="GH682">
            <v>0</v>
          </cell>
          <cell r="GJ682">
            <v>66.667000000000002</v>
          </cell>
        </row>
        <row r="683">
          <cell r="FZ683">
            <v>0</v>
          </cell>
          <cell r="GB683">
            <v>20</v>
          </cell>
          <cell r="GH683">
            <v>0</v>
          </cell>
          <cell r="GJ683">
            <v>13.333</v>
          </cell>
        </row>
        <row r="684">
          <cell r="FZ684">
            <v>0</v>
          </cell>
          <cell r="GB684">
            <v>0</v>
          </cell>
          <cell r="GH684">
            <v>0</v>
          </cell>
          <cell r="GJ684">
            <v>0</v>
          </cell>
        </row>
        <row r="685">
          <cell r="FZ685">
            <v>0</v>
          </cell>
          <cell r="GB685">
            <v>0</v>
          </cell>
          <cell r="GH685">
            <v>0</v>
          </cell>
          <cell r="GJ685">
            <v>0</v>
          </cell>
        </row>
        <row r="686">
          <cell r="FZ686">
            <v>0</v>
          </cell>
          <cell r="GB686">
            <v>100</v>
          </cell>
          <cell r="GH686">
            <v>0</v>
          </cell>
          <cell r="GJ686">
            <v>67.332999999999998</v>
          </cell>
        </row>
        <row r="687">
          <cell r="FZ687">
            <v>0</v>
          </cell>
          <cell r="GB687">
            <v>0</v>
          </cell>
          <cell r="GH687">
            <v>0</v>
          </cell>
          <cell r="GJ687">
            <v>0</v>
          </cell>
        </row>
        <row r="688">
          <cell r="FZ688">
            <v>0</v>
          </cell>
          <cell r="GB688">
            <v>0</v>
          </cell>
          <cell r="GH688">
            <v>0</v>
          </cell>
          <cell r="GJ688">
            <v>0</v>
          </cell>
        </row>
        <row r="689">
          <cell r="FZ689">
            <v>0</v>
          </cell>
          <cell r="GB689">
            <v>0</v>
          </cell>
          <cell r="GH689">
            <v>0</v>
          </cell>
          <cell r="GJ689">
            <v>0</v>
          </cell>
        </row>
        <row r="690">
          <cell r="FZ690">
            <v>0</v>
          </cell>
          <cell r="GB690">
            <v>0</v>
          </cell>
          <cell r="GH690">
            <v>0</v>
          </cell>
          <cell r="GJ690">
            <v>0</v>
          </cell>
        </row>
        <row r="691">
          <cell r="FZ691">
            <v>0</v>
          </cell>
          <cell r="GB691">
            <v>0</v>
          </cell>
          <cell r="GH691">
            <v>0</v>
          </cell>
          <cell r="GJ691">
            <v>0</v>
          </cell>
        </row>
        <row r="692">
          <cell r="FZ692">
            <v>0</v>
          </cell>
          <cell r="GB692">
            <v>0</v>
          </cell>
          <cell r="GH692">
            <v>0</v>
          </cell>
          <cell r="GJ692">
            <v>0</v>
          </cell>
        </row>
        <row r="693">
          <cell r="FZ693">
            <v>0</v>
          </cell>
          <cell r="GB693">
            <v>0</v>
          </cell>
          <cell r="GH693">
            <v>0</v>
          </cell>
          <cell r="GJ693">
            <v>0</v>
          </cell>
        </row>
        <row r="694">
          <cell r="FZ694">
            <v>0</v>
          </cell>
          <cell r="GB694">
            <v>0</v>
          </cell>
          <cell r="GH694">
            <v>0</v>
          </cell>
          <cell r="GJ694">
            <v>0</v>
          </cell>
        </row>
        <row r="695">
          <cell r="FZ695">
            <v>0</v>
          </cell>
          <cell r="GB695">
            <v>0</v>
          </cell>
          <cell r="GH695">
            <v>0</v>
          </cell>
          <cell r="GJ695">
            <v>0</v>
          </cell>
        </row>
        <row r="696">
          <cell r="FZ696">
            <v>0</v>
          </cell>
          <cell r="GB696">
            <v>0</v>
          </cell>
          <cell r="GH696">
            <v>0</v>
          </cell>
          <cell r="GJ696">
            <v>0</v>
          </cell>
        </row>
        <row r="697">
          <cell r="FZ697">
            <v>0</v>
          </cell>
          <cell r="GB697">
            <v>0</v>
          </cell>
          <cell r="GH697">
            <v>0</v>
          </cell>
          <cell r="GJ697">
            <v>0</v>
          </cell>
        </row>
        <row r="698">
          <cell r="FZ698">
            <v>210</v>
          </cell>
          <cell r="GB698">
            <v>0</v>
          </cell>
          <cell r="GH698">
            <v>175</v>
          </cell>
          <cell r="GJ698">
            <v>0</v>
          </cell>
        </row>
        <row r="699">
          <cell r="FZ699">
            <v>270</v>
          </cell>
          <cell r="GB699">
            <v>0</v>
          </cell>
          <cell r="GH699">
            <v>236.25</v>
          </cell>
          <cell r="GJ699">
            <v>0</v>
          </cell>
        </row>
        <row r="700">
          <cell r="FZ700">
            <v>736</v>
          </cell>
          <cell r="GB700">
            <v>0</v>
          </cell>
          <cell r="GH700">
            <v>564.26700000000005</v>
          </cell>
          <cell r="GJ700">
            <v>0</v>
          </cell>
        </row>
        <row r="701">
          <cell r="FZ701">
            <v>1100</v>
          </cell>
          <cell r="GB701">
            <v>0</v>
          </cell>
          <cell r="GH701">
            <v>962.5</v>
          </cell>
          <cell r="GJ701">
            <v>0</v>
          </cell>
        </row>
        <row r="702">
          <cell r="FZ702">
            <v>1450</v>
          </cell>
          <cell r="GB702">
            <v>0</v>
          </cell>
          <cell r="GH702">
            <v>1034.3330000000001</v>
          </cell>
          <cell r="GJ702">
            <v>0</v>
          </cell>
        </row>
        <row r="703">
          <cell r="FZ703">
            <v>0</v>
          </cell>
          <cell r="GB703">
            <v>0</v>
          </cell>
          <cell r="GH703">
            <v>0</v>
          </cell>
          <cell r="GJ703">
            <v>0</v>
          </cell>
        </row>
        <row r="704">
          <cell r="FZ704">
            <v>0</v>
          </cell>
          <cell r="GB704">
            <v>0</v>
          </cell>
          <cell r="GH704">
            <v>0</v>
          </cell>
          <cell r="GJ704">
            <v>0</v>
          </cell>
        </row>
        <row r="705">
          <cell r="FZ705">
            <v>740</v>
          </cell>
          <cell r="GB705">
            <v>0</v>
          </cell>
          <cell r="GH705">
            <v>616.66700000000003</v>
          </cell>
          <cell r="GJ705">
            <v>0</v>
          </cell>
        </row>
        <row r="706">
          <cell r="FZ706">
            <v>0</v>
          </cell>
          <cell r="GB706">
            <v>0</v>
          </cell>
          <cell r="GH706">
            <v>0</v>
          </cell>
          <cell r="GJ706">
            <v>0</v>
          </cell>
        </row>
        <row r="707">
          <cell r="FZ707">
            <v>0</v>
          </cell>
          <cell r="GB707">
            <v>0</v>
          </cell>
          <cell r="GH707">
            <v>0</v>
          </cell>
          <cell r="GJ707">
            <v>0</v>
          </cell>
        </row>
        <row r="708">
          <cell r="FZ708">
            <v>0</v>
          </cell>
          <cell r="GB708">
            <v>0</v>
          </cell>
          <cell r="GH708">
            <v>0</v>
          </cell>
          <cell r="GJ708">
            <v>0</v>
          </cell>
        </row>
        <row r="709">
          <cell r="FZ709">
            <v>0</v>
          </cell>
          <cell r="GB709">
            <v>0</v>
          </cell>
          <cell r="GH709">
            <v>0</v>
          </cell>
          <cell r="GJ709">
            <v>0</v>
          </cell>
        </row>
        <row r="710">
          <cell r="FZ710">
            <v>0</v>
          </cell>
          <cell r="GB710">
            <v>0</v>
          </cell>
          <cell r="GH710">
            <v>0</v>
          </cell>
          <cell r="GJ710">
            <v>0</v>
          </cell>
        </row>
        <row r="711">
          <cell r="FZ711">
            <v>0</v>
          </cell>
          <cell r="GB711">
            <v>0</v>
          </cell>
          <cell r="GH711">
            <v>0</v>
          </cell>
          <cell r="GJ711">
            <v>0</v>
          </cell>
        </row>
        <row r="712">
          <cell r="FZ712">
            <v>0</v>
          </cell>
          <cell r="GB712">
            <v>0</v>
          </cell>
          <cell r="GH712">
            <v>0</v>
          </cell>
          <cell r="GJ712">
            <v>0</v>
          </cell>
        </row>
        <row r="713">
          <cell r="FZ713">
            <v>0</v>
          </cell>
          <cell r="GB713">
            <v>0</v>
          </cell>
          <cell r="GH713">
            <v>0</v>
          </cell>
          <cell r="GJ713">
            <v>0</v>
          </cell>
        </row>
        <row r="714">
          <cell r="FZ714">
            <v>1840</v>
          </cell>
          <cell r="GB714">
            <v>0</v>
          </cell>
          <cell r="GH714">
            <v>1312.5329999999999</v>
          </cell>
          <cell r="GJ714">
            <v>0</v>
          </cell>
        </row>
        <row r="715">
          <cell r="FZ715">
            <v>20</v>
          </cell>
          <cell r="GB715">
            <v>0</v>
          </cell>
          <cell r="GH715">
            <v>14.266999999999999</v>
          </cell>
          <cell r="GJ715">
            <v>0</v>
          </cell>
        </row>
        <row r="716">
          <cell r="FZ716">
            <v>0</v>
          </cell>
          <cell r="GB716">
            <v>0</v>
          </cell>
          <cell r="GH716">
            <v>0</v>
          </cell>
          <cell r="GJ716">
            <v>0</v>
          </cell>
        </row>
        <row r="717">
          <cell r="FZ717">
            <v>0</v>
          </cell>
          <cell r="GB717">
            <v>0</v>
          </cell>
          <cell r="GH717">
            <v>0</v>
          </cell>
          <cell r="GJ717">
            <v>0</v>
          </cell>
        </row>
        <row r="718">
          <cell r="FZ718">
            <v>0</v>
          </cell>
          <cell r="GB718">
            <v>0</v>
          </cell>
          <cell r="GH718">
            <v>0</v>
          </cell>
          <cell r="GJ718">
            <v>0</v>
          </cell>
        </row>
        <row r="719">
          <cell r="FZ719">
            <v>0</v>
          </cell>
          <cell r="GB719">
            <v>0</v>
          </cell>
          <cell r="GH719">
            <v>0</v>
          </cell>
          <cell r="GJ719">
            <v>0</v>
          </cell>
        </row>
        <row r="720">
          <cell r="FZ720">
            <v>0</v>
          </cell>
          <cell r="GB720">
            <v>0</v>
          </cell>
          <cell r="GH720">
            <v>0</v>
          </cell>
          <cell r="GJ720">
            <v>0</v>
          </cell>
        </row>
        <row r="721">
          <cell r="FZ721">
            <v>500</v>
          </cell>
          <cell r="GB721">
            <v>0</v>
          </cell>
          <cell r="GH721">
            <v>416.66699999999997</v>
          </cell>
          <cell r="GJ721">
            <v>0</v>
          </cell>
        </row>
        <row r="722">
          <cell r="FZ722">
            <v>0</v>
          </cell>
          <cell r="GB722">
            <v>0</v>
          </cell>
          <cell r="GH722">
            <v>0</v>
          </cell>
          <cell r="GJ722">
            <v>0</v>
          </cell>
        </row>
        <row r="723">
          <cell r="FZ723">
            <v>0</v>
          </cell>
          <cell r="GB723">
            <v>0</v>
          </cell>
          <cell r="GH723">
            <v>0</v>
          </cell>
          <cell r="GJ723">
            <v>0</v>
          </cell>
        </row>
        <row r="724">
          <cell r="FZ724">
            <v>200</v>
          </cell>
          <cell r="GB724">
            <v>0</v>
          </cell>
          <cell r="GH724">
            <v>166.667</v>
          </cell>
          <cell r="GJ724">
            <v>0</v>
          </cell>
        </row>
        <row r="725">
          <cell r="FZ725">
            <v>0</v>
          </cell>
          <cell r="GB725">
            <v>0</v>
          </cell>
          <cell r="GH725">
            <v>0</v>
          </cell>
          <cell r="GJ725">
            <v>0</v>
          </cell>
        </row>
        <row r="726">
          <cell r="FZ726">
            <v>0</v>
          </cell>
          <cell r="GB726">
            <v>0</v>
          </cell>
          <cell r="GH726">
            <v>0</v>
          </cell>
          <cell r="GJ726">
            <v>0</v>
          </cell>
        </row>
        <row r="727">
          <cell r="FZ727">
            <v>0</v>
          </cell>
          <cell r="GB727">
            <v>502</v>
          </cell>
          <cell r="GH727">
            <v>0</v>
          </cell>
          <cell r="GJ727">
            <v>334.66699999999997</v>
          </cell>
        </row>
        <row r="728">
          <cell r="FZ728">
            <v>216</v>
          </cell>
          <cell r="GB728">
            <v>459</v>
          </cell>
          <cell r="GH728">
            <v>154.08000000000001</v>
          </cell>
          <cell r="GJ728">
            <v>327.42</v>
          </cell>
        </row>
        <row r="729">
          <cell r="FZ729">
            <v>549</v>
          </cell>
          <cell r="GB729">
            <v>0</v>
          </cell>
          <cell r="GH729">
            <v>411.20100000000002</v>
          </cell>
          <cell r="GJ729">
            <v>0</v>
          </cell>
        </row>
        <row r="730">
          <cell r="FZ730">
            <v>80</v>
          </cell>
          <cell r="GB730">
            <v>100</v>
          </cell>
          <cell r="GH730">
            <v>53.332999999999998</v>
          </cell>
          <cell r="GJ730">
            <v>66.667000000000002</v>
          </cell>
        </row>
        <row r="731">
          <cell r="FZ731">
            <v>0</v>
          </cell>
          <cell r="GB731">
            <v>0</v>
          </cell>
          <cell r="GH731">
            <v>0</v>
          </cell>
          <cell r="GJ731">
            <v>0</v>
          </cell>
        </row>
        <row r="732">
          <cell r="FZ732">
            <v>20</v>
          </cell>
          <cell r="GB732">
            <v>0</v>
          </cell>
          <cell r="GH732">
            <v>13.333</v>
          </cell>
          <cell r="GJ732">
            <v>0</v>
          </cell>
        </row>
        <row r="733">
          <cell r="FZ733">
            <v>0</v>
          </cell>
          <cell r="GB733">
            <v>0</v>
          </cell>
          <cell r="GH733">
            <v>0</v>
          </cell>
          <cell r="GJ733">
            <v>0</v>
          </cell>
        </row>
        <row r="734">
          <cell r="FZ734">
            <v>0</v>
          </cell>
          <cell r="GB734">
            <v>0</v>
          </cell>
          <cell r="GH734">
            <v>0</v>
          </cell>
          <cell r="GJ734">
            <v>0</v>
          </cell>
        </row>
        <row r="735">
          <cell r="FZ735">
            <v>0</v>
          </cell>
          <cell r="GB735">
            <v>0</v>
          </cell>
          <cell r="GH735">
            <v>0</v>
          </cell>
          <cell r="GJ735">
            <v>0</v>
          </cell>
        </row>
        <row r="736">
          <cell r="FZ736">
            <v>650</v>
          </cell>
          <cell r="GB736">
            <v>0</v>
          </cell>
          <cell r="GH736">
            <v>463.66699999999997</v>
          </cell>
          <cell r="GJ736">
            <v>0</v>
          </cell>
        </row>
        <row r="737">
          <cell r="FZ737">
            <v>0</v>
          </cell>
          <cell r="GB737">
            <v>0</v>
          </cell>
          <cell r="GH737">
            <v>0</v>
          </cell>
          <cell r="GJ737">
            <v>0</v>
          </cell>
        </row>
        <row r="738">
          <cell r="FZ738">
            <v>0</v>
          </cell>
          <cell r="GB738">
            <v>0</v>
          </cell>
          <cell r="GH738">
            <v>0</v>
          </cell>
          <cell r="GJ738">
            <v>0</v>
          </cell>
        </row>
        <row r="739">
          <cell r="FZ739">
            <v>60</v>
          </cell>
          <cell r="GB739">
            <v>0</v>
          </cell>
          <cell r="GH739">
            <v>46</v>
          </cell>
          <cell r="GJ739">
            <v>0</v>
          </cell>
        </row>
        <row r="740">
          <cell r="FZ740">
            <v>0</v>
          </cell>
          <cell r="GB740">
            <v>0</v>
          </cell>
          <cell r="GH740">
            <v>0</v>
          </cell>
          <cell r="GJ740">
            <v>0</v>
          </cell>
        </row>
        <row r="741">
          <cell r="FZ741">
            <v>0</v>
          </cell>
          <cell r="GB741">
            <v>0</v>
          </cell>
          <cell r="GH741">
            <v>0</v>
          </cell>
          <cell r="GJ741">
            <v>0</v>
          </cell>
        </row>
        <row r="742">
          <cell r="FZ742">
            <v>0</v>
          </cell>
          <cell r="GB742">
            <v>0</v>
          </cell>
          <cell r="GH742">
            <v>0</v>
          </cell>
          <cell r="GJ742">
            <v>0</v>
          </cell>
        </row>
        <row r="743">
          <cell r="FZ743">
            <v>0</v>
          </cell>
          <cell r="GB743">
            <v>200</v>
          </cell>
          <cell r="GH743">
            <v>0</v>
          </cell>
          <cell r="GJ743">
            <v>166.667</v>
          </cell>
        </row>
        <row r="744">
          <cell r="FZ744">
            <v>0</v>
          </cell>
          <cell r="GB744">
            <v>0</v>
          </cell>
          <cell r="GH744">
            <v>0</v>
          </cell>
          <cell r="GJ744">
            <v>0</v>
          </cell>
        </row>
        <row r="745">
          <cell r="FZ745">
            <v>0</v>
          </cell>
          <cell r="GB745">
            <v>0</v>
          </cell>
          <cell r="GH745">
            <v>0</v>
          </cell>
          <cell r="GJ745">
            <v>0</v>
          </cell>
        </row>
        <row r="746">
          <cell r="FZ746">
            <v>0</v>
          </cell>
          <cell r="GB746">
            <v>0</v>
          </cell>
          <cell r="GH746">
            <v>0</v>
          </cell>
          <cell r="GJ746">
            <v>0</v>
          </cell>
        </row>
        <row r="747">
          <cell r="FZ747">
            <v>0</v>
          </cell>
          <cell r="GB747">
            <v>0</v>
          </cell>
          <cell r="GH747">
            <v>0</v>
          </cell>
          <cell r="GJ747">
            <v>0</v>
          </cell>
        </row>
        <row r="748">
          <cell r="FZ748">
            <v>0</v>
          </cell>
          <cell r="GB748">
            <v>0</v>
          </cell>
          <cell r="GH748">
            <v>0</v>
          </cell>
          <cell r="GJ748">
            <v>0</v>
          </cell>
        </row>
        <row r="749">
          <cell r="FZ749">
            <v>0</v>
          </cell>
          <cell r="GB749">
            <v>0</v>
          </cell>
          <cell r="GH749">
            <v>0</v>
          </cell>
          <cell r="GJ749">
            <v>0</v>
          </cell>
        </row>
        <row r="750">
          <cell r="FZ750">
            <v>0</v>
          </cell>
          <cell r="GB750">
            <v>0</v>
          </cell>
          <cell r="GH750">
            <v>0</v>
          </cell>
          <cell r="GJ750">
            <v>0</v>
          </cell>
        </row>
        <row r="751">
          <cell r="FZ751">
            <v>0</v>
          </cell>
          <cell r="GB751">
            <v>0</v>
          </cell>
          <cell r="GH751">
            <v>0</v>
          </cell>
          <cell r="GJ751">
            <v>0</v>
          </cell>
        </row>
        <row r="752">
          <cell r="FZ752">
            <v>0</v>
          </cell>
          <cell r="GB752">
            <v>0</v>
          </cell>
          <cell r="GH752">
            <v>0</v>
          </cell>
          <cell r="GJ752">
            <v>0</v>
          </cell>
        </row>
        <row r="753">
          <cell r="FZ753">
            <v>0</v>
          </cell>
          <cell r="GB753">
            <v>0</v>
          </cell>
          <cell r="GH753">
            <v>0</v>
          </cell>
          <cell r="GJ753">
            <v>0</v>
          </cell>
        </row>
        <row r="754">
          <cell r="FZ754">
            <v>0</v>
          </cell>
          <cell r="GB754">
            <v>0</v>
          </cell>
          <cell r="GH754">
            <v>0</v>
          </cell>
          <cell r="GJ754">
            <v>0</v>
          </cell>
        </row>
        <row r="755">
          <cell r="FZ755">
            <v>0</v>
          </cell>
          <cell r="GB755">
            <v>0</v>
          </cell>
          <cell r="GH755">
            <v>0</v>
          </cell>
          <cell r="GJ755">
            <v>0</v>
          </cell>
        </row>
        <row r="756">
          <cell r="FZ756">
            <v>0</v>
          </cell>
          <cell r="GB756">
            <v>0</v>
          </cell>
          <cell r="GH756">
            <v>0</v>
          </cell>
          <cell r="GJ756">
            <v>0</v>
          </cell>
        </row>
        <row r="757">
          <cell r="FZ757">
            <v>0</v>
          </cell>
          <cell r="GB757">
            <v>0</v>
          </cell>
          <cell r="GH757">
            <v>0</v>
          </cell>
          <cell r="GJ757">
            <v>0</v>
          </cell>
        </row>
        <row r="758">
          <cell r="FZ758">
            <v>0</v>
          </cell>
          <cell r="GB758">
            <v>0</v>
          </cell>
          <cell r="GH758">
            <v>0</v>
          </cell>
          <cell r="GJ758">
            <v>0</v>
          </cell>
        </row>
        <row r="759">
          <cell r="FZ759">
            <v>0</v>
          </cell>
          <cell r="GB759">
            <v>0</v>
          </cell>
          <cell r="GH759">
            <v>0</v>
          </cell>
          <cell r="GJ759">
            <v>0</v>
          </cell>
        </row>
        <row r="760">
          <cell r="FZ760">
            <v>0</v>
          </cell>
          <cell r="GB760">
            <v>0</v>
          </cell>
          <cell r="GH760">
            <v>0</v>
          </cell>
          <cell r="GJ760">
            <v>0</v>
          </cell>
        </row>
        <row r="761">
          <cell r="FZ761">
            <v>0</v>
          </cell>
          <cell r="GB761">
            <v>0</v>
          </cell>
          <cell r="GH761">
            <v>0</v>
          </cell>
          <cell r="GJ761">
            <v>0</v>
          </cell>
        </row>
        <row r="762">
          <cell r="FZ762">
            <v>0</v>
          </cell>
          <cell r="GB762">
            <v>0</v>
          </cell>
          <cell r="GH762">
            <v>0</v>
          </cell>
          <cell r="GJ762">
            <v>0</v>
          </cell>
        </row>
        <row r="763">
          <cell r="FZ763">
            <v>0</v>
          </cell>
          <cell r="GB763">
            <v>0</v>
          </cell>
          <cell r="GH763">
            <v>0</v>
          </cell>
          <cell r="GJ763">
            <v>0</v>
          </cell>
        </row>
        <row r="764">
          <cell r="FZ764">
            <v>0</v>
          </cell>
          <cell r="GB764">
            <v>2000</v>
          </cell>
          <cell r="GH764">
            <v>0</v>
          </cell>
          <cell r="GJ764">
            <v>1333.3330000000001</v>
          </cell>
        </row>
        <row r="765">
          <cell r="FZ765">
            <v>0</v>
          </cell>
          <cell r="GB765">
            <v>3605</v>
          </cell>
          <cell r="GH765">
            <v>0</v>
          </cell>
          <cell r="GJ765">
            <v>2403.3330000000001</v>
          </cell>
        </row>
        <row r="766">
          <cell r="FZ766">
            <v>0</v>
          </cell>
          <cell r="GB766">
            <v>1090</v>
          </cell>
          <cell r="GH766">
            <v>0</v>
          </cell>
          <cell r="GJ766">
            <v>726.66700000000003</v>
          </cell>
        </row>
        <row r="767">
          <cell r="FZ767">
            <v>0</v>
          </cell>
          <cell r="GB767">
            <v>0</v>
          </cell>
          <cell r="GH767">
            <v>0</v>
          </cell>
          <cell r="GJ767">
            <v>0</v>
          </cell>
        </row>
        <row r="768">
          <cell r="FZ768">
            <v>0</v>
          </cell>
          <cell r="GB768">
            <v>0</v>
          </cell>
          <cell r="GH768">
            <v>0</v>
          </cell>
          <cell r="GJ768">
            <v>0</v>
          </cell>
        </row>
        <row r="769">
          <cell r="FZ769">
            <v>0</v>
          </cell>
          <cell r="GB769">
            <v>0</v>
          </cell>
          <cell r="GH769">
            <v>0</v>
          </cell>
          <cell r="GJ769">
            <v>0</v>
          </cell>
        </row>
        <row r="770">
          <cell r="FZ770">
            <v>0</v>
          </cell>
          <cell r="GB770">
            <v>0</v>
          </cell>
          <cell r="GH770">
            <v>0</v>
          </cell>
          <cell r="GJ770">
            <v>0</v>
          </cell>
        </row>
        <row r="771">
          <cell r="FZ771">
            <v>0</v>
          </cell>
          <cell r="GB771">
            <v>0</v>
          </cell>
          <cell r="GH771">
            <v>0</v>
          </cell>
          <cell r="GJ771">
            <v>0</v>
          </cell>
        </row>
        <row r="772">
          <cell r="FZ772">
            <v>0</v>
          </cell>
          <cell r="GB772">
            <v>0</v>
          </cell>
          <cell r="GH772">
            <v>0</v>
          </cell>
          <cell r="GJ772">
            <v>0</v>
          </cell>
        </row>
        <row r="773">
          <cell r="FZ773">
            <v>0</v>
          </cell>
          <cell r="GB773">
            <v>0</v>
          </cell>
          <cell r="GH773">
            <v>0</v>
          </cell>
          <cell r="GJ773">
            <v>0</v>
          </cell>
        </row>
        <row r="774">
          <cell r="FZ774">
            <v>1000</v>
          </cell>
          <cell r="GB774">
            <v>1200</v>
          </cell>
          <cell r="GH774">
            <v>666.66700000000003</v>
          </cell>
          <cell r="GJ774">
            <v>800</v>
          </cell>
        </row>
        <row r="775">
          <cell r="FZ775">
            <v>0</v>
          </cell>
          <cell r="GB775">
            <v>0</v>
          </cell>
          <cell r="GH775">
            <v>0</v>
          </cell>
          <cell r="GJ775">
            <v>0</v>
          </cell>
        </row>
        <row r="776">
          <cell r="FZ776">
            <v>0</v>
          </cell>
          <cell r="GB776">
            <v>0</v>
          </cell>
          <cell r="GH776">
            <v>0</v>
          </cell>
          <cell r="GJ776">
            <v>0</v>
          </cell>
        </row>
        <row r="777">
          <cell r="FZ777">
            <v>750</v>
          </cell>
          <cell r="GB777">
            <v>0</v>
          </cell>
          <cell r="GH777">
            <v>500</v>
          </cell>
          <cell r="GJ777">
            <v>0</v>
          </cell>
        </row>
        <row r="778">
          <cell r="FZ778">
            <v>0</v>
          </cell>
          <cell r="GB778">
            <v>0</v>
          </cell>
          <cell r="GH778">
            <v>0</v>
          </cell>
          <cell r="GJ778">
            <v>0</v>
          </cell>
        </row>
        <row r="779">
          <cell r="FZ779">
            <v>0</v>
          </cell>
          <cell r="GB779">
            <v>480</v>
          </cell>
          <cell r="GH779">
            <v>0</v>
          </cell>
          <cell r="GJ779">
            <v>320</v>
          </cell>
        </row>
        <row r="780">
          <cell r="FZ780">
            <v>0</v>
          </cell>
          <cell r="GB780">
            <v>0</v>
          </cell>
          <cell r="GH780">
            <v>0</v>
          </cell>
          <cell r="GJ780">
            <v>0</v>
          </cell>
        </row>
        <row r="781">
          <cell r="FZ781">
            <v>0</v>
          </cell>
          <cell r="GB781">
            <v>0</v>
          </cell>
          <cell r="GH781">
            <v>0</v>
          </cell>
          <cell r="GJ781">
            <v>0</v>
          </cell>
        </row>
        <row r="782">
          <cell r="FZ782">
            <v>0</v>
          </cell>
          <cell r="GB782">
            <v>0</v>
          </cell>
          <cell r="GH782">
            <v>0</v>
          </cell>
          <cell r="GJ782">
            <v>0</v>
          </cell>
        </row>
        <row r="783">
          <cell r="FZ783">
            <v>0</v>
          </cell>
          <cell r="GB783">
            <v>0</v>
          </cell>
          <cell r="GH783">
            <v>0</v>
          </cell>
          <cell r="GJ783">
            <v>0</v>
          </cell>
        </row>
        <row r="784">
          <cell r="FZ784">
            <v>0</v>
          </cell>
          <cell r="GB784">
            <v>0</v>
          </cell>
          <cell r="GH784">
            <v>0</v>
          </cell>
          <cell r="GJ784">
            <v>0</v>
          </cell>
        </row>
        <row r="785">
          <cell r="FZ785">
            <v>1950</v>
          </cell>
          <cell r="GB785">
            <v>1000</v>
          </cell>
          <cell r="GH785">
            <v>1300</v>
          </cell>
          <cell r="GJ785">
            <v>666.66700000000003</v>
          </cell>
        </row>
        <row r="786">
          <cell r="FZ786">
            <v>0</v>
          </cell>
          <cell r="GB786">
            <v>0</v>
          </cell>
          <cell r="GH786">
            <v>0</v>
          </cell>
          <cell r="GJ786">
            <v>0</v>
          </cell>
        </row>
        <row r="787">
          <cell r="FZ787">
            <v>0</v>
          </cell>
          <cell r="GB787">
            <v>0</v>
          </cell>
          <cell r="GH787">
            <v>0</v>
          </cell>
          <cell r="GJ787">
            <v>0</v>
          </cell>
        </row>
        <row r="788">
          <cell r="FZ788">
            <v>0</v>
          </cell>
          <cell r="GB788">
            <v>0</v>
          </cell>
          <cell r="GH788">
            <v>0</v>
          </cell>
          <cell r="GJ788">
            <v>0</v>
          </cell>
        </row>
        <row r="789">
          <cell r="FZ789">
            <v>1058</v>
          </cell>
          <cell r="GB789">
            <v>0</v>
          </cell>
          <cell r="GH789">
            <v>705.33299999999997</v>
          </cell>
          <cell r="GJ789">
            <v>0</v>
          </cell>
        </row>
        <row r="790">
          <cell r="FZ790">
            <v>0</v>
          </cell>
          <cell r="GB790">
            <v>2350</v>
          </cell>
          <cell r="GH790">
            <v>0</v>
          </cell>
          <cell r="GJ790">
            <v>1566.6669999999999</v>
          </cell>
        </row>
        <row r="791">
          <cell r="FZ791">
            <v>0</v>
          </cell>
          <cell r="GB791">
            <v>0</v>
          </cell>
          <cell r="GH791">
            <v>0</v>
          </cell>
          <cell r="GJ791">
            <v>0</v>
          </cell>
        </row>
        <row r="792">
          <cell r="FZ792">
            <v>0</v>
          </cell>
          <cell r="GB792">
            <v>0</v>
          </cell>
          <cell r="GH792">
            <v>0</v>
          </cell>
          <cell r="GJ792">
            <v>0</v>
          </cell>
        </row>
        <row r="793">
          <cell r="FZ793">
            <v>0</v>
          </cell>
          <cell r="GB793">
            <v>0</v>
          </cell>
          <cell r="GH793">
            <v>0</v>
          </cell>
          <cell r="GJ793">
            <v>0</v>
          </cell>
        </row>
        <row r="794">
          <cell r="FZ794">
            <v>0</v>
          </cell>
          <cell r="GB794">
            <v>0</v>
          </cell>
          <cell r="GH794">
            <v>0</v>
          </cell>
          <cell r="GJ794">
            <v>0</v>
          </cell>
        </row>
        <row r="795">
          <cell r="FZ795">
            <v>0</v>
          </cell>
          <cell r="GB795">
            <v>0</v>
          </cell>
          <cell r="GH795">
            <v>0</v>
          </cell>
          <cell r="GJ795">
            <v>0</v>
          </cell>
        </row>
        <row r="796">
          <cell r="FZ796">
            <v>0</v>
          </cell>
          <cell r="GB796">
            <v>0</v>
          </cell>
          <cell r="GH796">
            <v>0</v>
          </cell>
          <cell r="GJ796">
            <v>0</v>
          </cell>
        </row>
        <row r="797">
          <cell r="FZ797">
            <v>0</v>
          </cell>
          <cell r="GB797">
            <v>0</v>
          </cell>
          <cell r="GH797">
            <v>0</v>
          </cell>
          <cell r="GJ797">
            <v>0</v>
          </cell>
        </row>
        <row r="798">
          <cell r="FZ798">
            <v>0</v>
          </cell>
          <cell r="GB798">
            <v>0</v>
          </cell>
          <cell r="GH798">
            <v>0</v>
          </cell>
          <cell r="GJ798">
            <v>0</v>
          </cell>
        </row>
        <row r="799">
          <cell r="FZ799">
            <v>0</v>
          </cell>
          <cell r="GB799">
            <v>0</v>
          </cell>
          <cell r="GH799">
            <v>0</v>
          </cell>
          <cell r="GJ799">
            <v>0</v>
          </cell>
        </row>
        <row r="800">
          <cell r="FZ800">
            <v>0</v>
          </cell>
          <cell r="GB800">
            <v>0</v>
          </cell>
          <cell r="GH800">
            <v>0</v>
          </cell>
          <cell r="GJ800">
            <v>0</v>
          </cell>
        </row>
        <row r="801">
          <cell r="FZ801">
            <v>0</v>
          </cell>
          <cell r="GB801">
            <v>0</v>
          </cell>
          <cell r="GH801">
            <v>0</v>
          </cell>
          <cell r="GJ801">
            <v>0</v>
          </cell>
        </row>
        <row r="802">
          <cell r="FZ802">
            <v>0</v>
          </cell>
          <cell r="GB802">
            <v>0</v>
          </cell>
          <cell r="GH802">
            <v>0</v>
          </cell>
          <cell r="GJ802">
            <v>0</v>
          </cell>
        </row>
        <row r="803">
          <cell r="FZ803">
            <v>0</v>
          </cell>
          <cell r="GB803">
            <v>0</v>
          </cell>
          <cell r="GH803">
            <v>0</v>
          </cell>
          <cell r="GJ803">
            <v>0</v>
          </cell>
        </row>
        <row r="804">
          <cell r="FZ804">
            <v>0</v>
          </cell>
          <cell r="GB804">
            <v>0</v>
          </cell>
          <cell r="GH804">
            <v>0</v>
          </cell>
          <cell r="GJ804">
            <v>0</v>
          </cell>
        </row>
        <row r="805">
          <cell r="FZ805">
            <v>0</v>
          </cell>
          <cell r="GB805">
            <v>0</v>
          </cell>
          <cell r="GH805">
            <v>0</v>
          </cell>
          <cell r="GJ805">
            <v>0</v>
          </cell>
        </row>
        <row r="806">
          <cell r="FZ806">
            <v>2940</v>
          </cell>
          <cell r="GB806">
            <v>0</v>
          </cell>
          <cell r="GH806">
            <v>2352</v>
          </cell>
          <cell r="GJ806">
            <v>0</v>
          </cell>
        </row>
        <row r="807">
          <cell r="FZ807">
            <v>4660</v>
          </cell>
          <cell r="GB807">
            <v>0</v>
          </cell>
          <cell r="GH807">
            <v>3728</v>
          </cell>
          <cell r="GJ807">
            <v>0</v>
          </cell>
        </row>
        <row r="808">
          <cell r="FZ808">
            <v>300</v>
          </cell>
          <cell r="GB808">
            <v>0</v>
          </cell>
          <cell r="GH808">
            <v>240</v>
          </cell>
          <cell r="GJ808">
            <v>0</v>
          </cell>
        </row>
        <row r="809">
          <cell r="FZ809">
            <v>0</v>
          </cell>
          <cell r="GB809">
            <v>0</v>
          </cell>
          <cell r="GH809">
            <v>0</v>
          </cell>
          <cell r="GJ809">
            <v>0</v>
          </cell>
        </row>
        <row r="810">
          <cell r="FZ810">
            <v>0</v>
          </cell>
          <cell r="GB810">
            <v>0</v>
          </cell>
          <cell r="GH810">
            <v>0</v>
          </cell>
          <cell r="GJ810">
            <v>0</v>
          </cell>
        </row>
        <row r="811">
          <cell r="FZ811">
            <v>130</v>
          </cell>
          <cell r="GB811">
            <v>0</v>
          </cell>
          <cell r="GH811">
            <v>104</v>
          </cell>
          <cell r="GJ811">
            <v>0</v>
          </cell>
        </row>
        <row r="812">
          <cell r="FZ812">
            <v>0</v>
          </cell>
          <cell r="GB812">
            <v>0</v>
          </cell>
          <cell r="GH812">
            <v>0</v>
          </cell>
          <cell r="GJ812">
            <v>0</v>
          </cell>
        </row>
        <row r="813">
          <cell r="FZ813">
            <v>0</v>
          </cell>
          <cell r="GB813">
            <v>0</v>
          </cell>
          <cell r="GH813">
            <v>0</v>
          </cell>
          <cell r="GJ813">
            <v>0</v>
          </cell>
        </row>
        <row r="814">
          <cell r="FZ814">
            <v>0</v>
          </cell>
          <cell r="GB814">
            <v>0</v>
          </cell>
          <cell r="GH814">
            <v>0</v>
          </cell>
          <cell r="GJ814">
            <v>0</v>
          </cell>
        </row>
        <row r="815">
          <cell r="FZ815">
            <v>0</v>
          </cell>
          <cell r="GB815">
            <v>0</v>
          </cell>
          <cell r="GH815">
            <v>0</v>
          </cell>
          <cell r="GJ815">
            <v>0</v>
          </cell>
        </row>
        <row r="816">
          <cell r="FZ816">
            <v>0</v>
          </cell>
          <cell r="GB816">
            <v>0</v>
          </cell>
          <cell r="GH816">
            <v>0</v>
          </cell>
          <cell r="GJ816">
            <v>0</v>
          </cell>
        </row>
        <row r="817">
          <cell r="FZ817">
            <v>0</v>
          </cell>
          <cell r="GB817">
            <v>0</v>
          </cell>
          <cell r="GH817">
            <v>0</v>
          </cell>
          <cell r="GJ817">
            <v>0</v>
          </cell>
        </row>
        <row r="818">
          <cell r="FZ818">
            <v>1800</v>
          </cell>
          <cell r="GB818">
            <v>0</v>
          </cell>
          <cell r="GH818">
            <v>1308</v>
          </cell>
          <cell r="GJ818">
            <v>0</v>
          </cell>
        </row>
        <row r="819">
          <cell r="FZ819">
            <v>0</v>
          </cell>
          <cell r="GB819">
            <v>0</v>
          </cell>
          <cell r="GH819">
            <v>0</v>
          </cell>
          <cell r="GJ819">
            <v>0</v>
          </cell>
        </row>
        <row r="820">
          <cell r="FZ820">
            <v>0</v>
          </cell>
          <cell r="GB820">
            <v>0</v>
          </cell>
          <cell r="GH820">
            <v>0</v>
          </cell>
          <cell r="GJ820">
            <v>0</v>
          </cell>
        </row>
        <row r="821">
          <cell r="FZ821">
            <v>0</v>
          </cell>
          <cell r="GB821">
            <v>0</v>
          </cell>
          <cell r="GH821">
            <v>0</v>
          </cell>
          <cell r="GJ821">
            <v>0</v>
          </cell>
        </row>
        <row r="822">
          <cell r="FZ822">
            <v>200</v>
          </cell>
          <cell r="GB822">
            <v>0</v>
          </cell>
          <cell r="GH822">
            <v>145.333</v>
          </cell>
          <cell r="GJ822">
            <v>0</v>
          </cell>
        </row>
        <row r="823">
          <cell r="FZ823">
            <v>970</v>
          </cell>
          <cell r="GB823">
            <v>0</v>
          </cell>
          <cell r="GH823">
            <v>704.86699999999996</v>
          </cell>
          <cell r="GJ823">
            <v>0</v>
          </cell>
        </row>
        <row r="824">
          <cell r="FZ824">
            <v>0</v>
          </cell>
          <cell r="GB824">
            <v>0</v>
          </cell>
          <cell r="GH824">
            <v>0</v>
          </cell>
          <cell r="GJ824">
            <v>0</v>
          </cell>
        </row>
        <row r="825">
          <cell r="FZ825">
            <v>0</v>
          </cell>
          <cell r="GB825">
            <v>0</v>
          </cell>
          <cell r="GH825">
            <v>0</v>
          </cell>
          <cell r="GJ825">
            <v>0</v>
          </cell>
        </row>
        <row r="826">
          <cell r="FZ826">
            <v>0</v>
          </cell>
          <cell r="GB826">
            <v>0</v>
          </cell>
          <cell r="GH826">
            <v>0</v>
          </cell>
          <cell r="GJ826">
            <v>0</v>
          </cell>
        </row>
        <row r="827">
          <cell r="FZ827">
            <v>0</v>
          </cell>
          <cell r="GB827">
            <v>0</v>
          </cell>
          <cell r="GH827">
            <v>0</v>
          </cell>
          <cell r="GJ827">
            <v>0</v>
          </cell>
        </row>
        <row r="828">
          <cell r="FZ828">
            <v>0</v>
          </cell>
          <cell r="GB828">
            <v>0</v>
          </cell>
          <cell r="GH828">
            <v>0</v>
          </cell>
          <cell r="GJ828">
            <v>0</v>
          </cell>
        </row>
        <row r="829">
          <cell r="FZ829">
            <v>0</v>
          </cell>
          <cell r="GB829">
            <v>0</v>
          </cell>
          <cell r="GH829">
            <v>0</v>
          </cell>
          <cell r="GJ829">
            <v>0</v>
          </cell>
        </row>
        <row r="830">
          <cell r="FZ830">
            <v>0</v>
          </cell>
          <cell r="GB830">
            <v>0</v>
          </cell>
          <cell r="GH830">
            <v>0</v>
          </cell>
          <cell r="GJ830">
            <v>0</v>
          </cell>
        </row>
        <row r="831">
          <cell r="FZ831">
            <v>225</v>
          </cell>
          <cell r="GB831">
            <v>0</v>
          </cell>
          <cell r="GH831">
            <v>168</v>
          </cell>
          <cell r="GJ831">
            <v>0</v>
          </cell>
        </row>
        <row r="832">
          <cell r="FZ832">
            <v>0</v>
          </cell>
          <cell r="GB832">
            <v>0</v>
          </cell>
          <cell r="GH832">
            <v>0</v>
          </cell>
          <cell r="GJ832">
            <v>0</v>
          </cell>
        </row>
        <row r="833">
          <cell r="FZ833">
            <v>0</v>
          </cell>
          <cell r="GB833">
            <v>0</v>
          </cell>
          <cell r="GH833">
            <v>0</v>
          </cell>
          <cell r="GJ833">
            <v>0</v>
          </cell>
        </row>
        <row r="834">
          <cell r="FZ834">
            <v>0</v>
          </cell>
          <cell r="GB834">
            <v>0</v>
          </cell>
          <cell r="GH834">
            <v>0</v>
          </cell>
          <cell r="GJ834">
            <v>0</v>
          </cell>
        </row>
        <row r="835">
          <cell r="FZ835">
            <v>0</v>
          </cell>
          <cell r="GB835">
            <v>0</v>
          </cell>
          <cell r="GH835">
            <v>0</v>
          </cell>
          <cell r="GJ835">
            <v>0</v>
          </cell>
        </row>
        <row r="836">
          <cell r="FZ836">
            <v>0</v>
          </cell>
          <cell r="GB836">
            <v>0</v>
          </cell>
          <cell r="GH836">
            <v>0</v>
          </cell>
          <cell r="GJ836">
            <v>0</v>
          </cell>
        </row>
        <row r="837">
          <cell r="FZ837">
            <v>0</v>
          </cell>
          <cell r="GB837">
            <v>0</v>
          </cell>
          <cell r="GH837">
            <v>0</v>
          </cell>
          <cell r="GJ837">
            <v>0</v>
          </cell>
        </row>
        <row r="838">
          <cell r="FZ838">
            <v>0</v>
          </cell>
          <cell r="GB838">
            <v>0</v>
          </cell>
          <cell r="GH838">
            <v>0</v>
          </cell>
          <cell r="GJ838">
            <v>0</v>
          </cell>
        </row>
        <row r="839">
          <cell r="FZ839">
            <v>0</v>
          </cell>
          <cell r="GB839">
            <v>0</v>
          </cell>
          <cell r="GH839">
            <v>0</v>
          </cell>
          <cell r="GJ839">
            <v>0</v>
          </cell>
        </row>
        <row r="840">
          <cell r="FZ840">
            <v>0</v>
          </cell>
          <cell r="GB840">
            <v>0</v>
          </cell>
          <cell r="GH840">
            <v>0</v>
          </cell>
          <cell r="GJ840">
            <v>0</v>
          </cell>
        </row>
        <row r="841">
          <cell r="FZ841">
            <v>0</v>
          </cell>
          <cell r="GB841">
            <v>0</v>
          </cell>
          <cell r="GH841">
            <v>0</v>
          </cell>
          <cell r="GJ841">
            <v>0</v>
          </cell>
        </row>
        <row r="842">
          <cell r="FZ842">
            <v>0</v>
          </cell>
          <cell r="GB842">
            <v>0</v>
          </cell>
          <cell r="GH842">
            <v>0</v>
          </cell>
          <cell r="GJ842">
            <v>0</v>
          </cell>
        </row>
        <row r="843">
          <cell r="FZ843">
            <v>0</v>
          </cell>
          <cell r="GB843">
            <v>0</v>
          </cell>
          <cell r="GH843">
            <v>0</v>
          </cell>
          <cell r="GJ843">
            <v>0</v>
          </cell>
        </row>
        <row r="844">
          <cell r="FZ844">
            <v>0</v>
          </cell>
          <cell r="GB844">
            <v>0</v>
          </cell>
          <cell r="GH844">
            <v>0</v>
          </cell>
          <cell r="GJ844">
            <v>0</v>
          </cell>
        </row>
        <row r="845">
          <cell r="FZ845">
            <v>0</v>
          </cell>
          <cell r="GB845">
            <v>0</v>
          </cell>
          <cell r="GH845">
            <v>0</v>
          </cell>
          <cell r="GJ845">
            <v>0</v>
          </cell>
        </row>
        <row r="846">
          <cell r="FZ846">
            <v>0</v>
          </cell>
          <cell r="GB846">
            <v>0</v>
          </cell>
          <cell r="GH846">
            <v>0</v>
          </cell>
          <cell r="GJ846">
            <v>0</v>
          </cell>
        </row>
        <row r="847">
          <cell r="FZ847">
            <v>0</v>
          </cell>
          <cell r="GB847">
            <v>0</v>
          </cell>
          <cell r="GH847">
            <v>0</v>
          </cell>
          <cell r="GJ847">
            <v>0</v>
          </cell>
        </row>
        <row r="848">
          <cell r="FZ848">
            <v>0</v>
          </cell>
          <cell r="GB848">
            <v>0</v>
          </cell>
          <cell r="GH848">
            <v>0</v>
          </cell>
          <cell r="GJ848">
            <v>0</v>
          </cell>
        </row>
        <row r="849">
          <cell r="FZ849">
            <v>0</v>
          </cell>
          <cell r="GB849">
            <v>0</v>
          </cell>
          <cell r="GH849">
            <v>0</v>
          </cell>
          <cell r="GJ849">
            <v>0</v>
          </cell>
        </row>
        <row r="850">
          <cell r="FZ850">
            <v>0</v>
          </cell>
          <cell r="GB850">
            <v>0</v>
          </cell>
          <cell r="GH850">
            <v>0</v>
          </cell>
          <cell r="GJ850">
            <v>0</v>
          </cell>
        </row>
        <row r="851">
          <cell r="FZ851">
            <v>0</v>
          </cell>
          <cell r="GB851">
            <v>0</v>
          </cell>
          <cell r="GH851">
            <v>0</v>
          </cell>
          <cell r="GJ851">
            <v>0</v>
          </cell>
        </row>
        <row r="852">
          <cell r="FZ852">
            <v>0</v>
          </cell>
          <cell r="GB852">
            <v>0</v>
          </cell>
          <cell r="GH852">
            <v>0</v>
          </cell>
          <cell r="GJ852">
            <v>0</v>
          </cell>
        </row>
        <row r="853">
          <cell r="FZ853">
            <v>0</v>
          </cell>
          <cell r="GB853">
            <v>0</v>
          </cell>
          <cell r="GH853">
            <v>0</v>
          </cell>
          <cell r="GJ853">
            <v>0</v>
          </cell>
        </row>
        <row r="854">
          <cell r="FZ854">
            <v>0</v>
          </cell>
          <cell r="GB854">
            <v>0</v>
          </cell>
          <cell r="GH854">
            <v>0</v>
          </cell>
          <cell r="GJ854">
            <v>0</v>
          </cell>
        </row>
        <row r="855">
          <cell r="FZ855">
            <v>2500</v>
          </cell>
          <cell r="GB855">
            <v>560</v>
          </cell>
          <cell r="GH855">
            <v>1950</v>
          </cell>
          <cell r="GJ855">
            <v>436.8</v>
          </cell>
        </row>
        <row r="856">
          <cell r="FZ856">
            <v>0</v>
          </cell>
          <cell r="GB856">
            <v>0</v>
          </cell>
          <cell r="GH856">
            <v>0</v>
          </cell>
          <cell r="GJ856">
            <v>0</v>
          </cell>
        </row>
        <row r="857">
          <cell r="FZ857">
            <v>0</v>
          </cell>
          <cell r="GB857">
            <v>0</v>
          </cell>
          <cell r="GH857">
            <v>0</v>
          </cell>
          <cell r="GJ857">
            <v>0</v>
          </cell>
        </row>
        <row r="858">
          <cell r="FZ858">
            <v>0</v>
          </cell>
          <cell r="GB858">
            <v>200</v>
          </cell>
          <cell r="GH858">
            <v>0</v>
          </cell>
          <cell r="GJ858">
            <v>156</v>
          </cell>
        </row>
        <row r="859">
          <cell r="FZ859">
            <v>0</v>
          </cell>
          <cell r="GB859">
            <v>0</v>
          </cell>
          <cell r="GH859">
            <v>0</v>
          </cell>
          <cell r="GJ859">
            <v>0</v>
          </cell>
        </row>
        <row r="860">
          <cell r="FZ860">
            <v>0</v>
          </cell>
          <cell r="GB860">
            <v>0</v>
          </cell>
          <cell r="GH860">
            <v>0</v>
          </cell>
          <cell r="GJ860">
            <v>0</v>
          </cell>
        </row>
        <row r="861">
          <cell r="FZ861">
            <v>0</v>
          </cell>
          <cell r="GB861">
            <v>0</v>
          </cell>
          <cell r="GH861">
            <v>0</v>
          </cell>
          <cell r="GJ861">
            <v>0</v>
          </cell>
        </row>
        <row r="862">
          <cell r="FZ862">
            <v>0</v>
          </cell>
          <cell r="GB862">
            <v>0</v>
          </cell>
          <cell r="GH862">
            <v>0</v>
          </cell>
          <cell r="GJ862">
            <v>0</v>
          </cell>
        </row>
        <row r="863">
          <cell r="FZ863">
            <v>0</v>
          </cell>
          <cell r="GB863">
            <v>0</v>
          </cell>
          <cell r="GH863">
            <v>0</v>
          </cell>
          <cell r="GJ863">
            <v>0</v>
          </cell>
        </row>
        <row r="864">
          <cell r="FZ864">
            <v>0</v>
          </cell>
          <cell r="GB864">
            <v>0</v>
          </cell>
          <cell r="GH864">
            <v>0</v>
          </cell>
          <cell r="GJ864">
            <v>0</v>
          </cell>
        </row>
        <row r="865">
          <cell r="FZ865">
            <v>150</v>
          </cell>
          <cell r="GB865">
            <v>500</v>
          </cell>
          <cell r="GH865">
            <v>117</v>
          </cell>
          <cell r="GJ865">
            <v>390</v>
          </cell>
        </row>
        <row r="866">
          <cell r="FZ866">
            <v>0</v>
          </cell>
          <cell r="GB866">
            <v>0</v>
          </cell>
          <cell r="GH866">
            <v>0</v>
          </cell>
          <cell r="GJ866">
            <v>0</v>
          </cell>
        </row>
        <row r="867">
          <cell r="FZ867">
            <v>0</v>
          </cell>
          <cell r="GB867">
            <v>0</v>
          </cell>
          <cell r="GH867">
            <v>0</v>
          </cell>
          <cell r="GJ867">
            <v>0</v>
          </cell>
        </row>
        <row r="868">
          <cell r="FZ868">
            <v>0</v>
          </cell>
          <cell r="GB868">
            <v>0</v>
          </cell>
          <cell r="GH868">
            <v>0</v>
          </cell>
          <cell r="GJ868">
            <v>0</v>
          </cell>
        </row>
        <row r="869">
          <cell r="FZ869">
            <v>0</v>
          </cell>
          <cell r="GB869">
            <v>0</v>
          </cell>
          <cell r="GH869">
            <v>0</v>
          </cell>
          <cell r="GJ869">
            <v>0</v>
          </cell>
        </row>
        <row r="870">
          <cell r="FZ870">
            <v>0</v>
          </cell>
          <cell r="GB870">
            <v>0</v>
          </cell>
          <cell r="GH870">
            <v>0</v>
          </cell>
          <cell r="GJ870">
            <v>0</v>
          </cell>
        </row>
        <row r="871">
          <cell r="FZ871">
            <v>0</v>
          </cell>
          <cell r="GB871">
            <v>0</v>
          </cell>
          <cell r="GH871">
            <v>0</v>
          </cell>
          <cell r="GJ871">
            <v>0</v>
          </cell>
        </row>
        <row r="872">
          <cell r="FZ872">
            <v>0</v>
          </cell>
          <cell r="GB872">
            <v>0</v>
          </cell>
          <cell r="GH872">
            <v>0</v>
          </cell>
          <cell r="GJ872">
            <v>0</v>
          </cell>
        </row>
        <row r="873">
          <cell r="FZ873">
            <v>0</v>
          </cell>
          <cell r="GB873">
            <v>0</v>
          </cell>
          <cell r="GH873">
            <v>0</v>
          </cell>
          <cell r="GJ873">
            <v>0</v>
          </cell>
        </row>
        <row r="874">
          <cell r="FZ874">
            <v>0</v>
          </cell>
          <cell r="GB874">
            <v>0</v>
          </cell>
          <cell r="GH874">
            <v>0</v>
          </cell>
          <cell r="GJ874">
            <v>0</v>
          </cell>
        </row>
        <row r="875">
          <cell r="FZ875">
            <v>0</v>
          </cell>
          <cell r="GB875">
            <v>0</v>
          </cell>
          <cell r="GH875">
            <v>0</v>
          </cell>
          <cell r="GJ875">
            <v>0</v>
          </cell>
        </row>
        <row r="876">
          <cell r="FZ876">
            <v>0</v>
          </cell>
          <cell r="GB876">
            <v>0</v>
          </cell>
          <cell r="GH876">
            <v>0</v>
          </cell>
          <cell r="GJ876">
            <v>0</v>
          </cell>
        </row>
        <row r="877">
          <cell r="FZ877">
            <v>0</v>
          </cell>
          <cell r="GB877">
            <v>0</v>
          </cell>
          <cell r="GH877">
            <v>0</v>
          </cell>
          <cell r="GJ877">
            <v>0</v>
          </cell>
        </row>
        <row r="878">
          <cell r="FZ878">
            <v>0</v>
          </cell>
          <cell r="GB878">
            <v>0</v>
          </cell>
          <cell r="GH878">
            <v>0</v>
          </cell>
          <cell r="GJ878">
            <v>0</v>
          </cell>
        </row>
        <row r="879">
          <cell r="FZ879">
            <v>0</v>
          </cell>
          <cell r="GB879">
            <v>0</v>
          </cell>
          <cell r="GH879">
            <v>0</v>
          </cell>
          <cell r="GJ879">
            <v>0</v>
          </cell>
        </row>
        <row r="880">
          <cell r="FZ880">
            <v>0</v>
          </cell>
          <cell r="GB880">
            <v>0</v>
          </cell>
          <cell r="GH880">
            <v>0</v>
          </cell>
          <cell r="GJ880">
            <v>0</v>
          </cell>
        </row>
        <row r="881">
          <cell r="FZ881">
            <v>0</v>
          </cell>
          <cell r="GB881">
            <v>0</v>
          </cell>
          <cell r="GH881">
            <v>0</v>
          </cell>
          <cell r="GJ881">
            <v>0</v>
          </cell>
        </row>
        <row r="882">
          <cell r="FZ882">
            <v>0</v>
          </cell>
          <cell r="GB882">
            <v>0</v>
          </cell>
          <cell r="GH882">
            <v>0</v>
          </cell>
          <cell r="GJ882">
            <v>0</v>
          </cell>
        </row>
        <row r="883">
          <cell r="FZ883">
            <v>0</v>
          </cell>
          <cell r="GB883">
            <v>0</v>
          </cell>
          <cell r="GH883">
            <v>0</v>
          </cell>
          <cell r="GJ883">
            <v>0</v>
          </cell>
        </row>
        <row r="884">
          <cell r="FZ884">
            <v>0</v>
          </cell>
          <cell r="GB884">
            <v>0</v>
          </cell>
          <cell r="GH884">
            <v>0</v>
          </cell>
          <cell r="GJ884">
            <v>0</v>
          </cell>
        </row>
        <row r="885">
          <cell r="FZ885">
            <v>0</v>
          </cell>
          <cell r="GB885">
            <v>0</v>
          </cell>
          <cell r="GH885">
            <v>0</v>
          </cell>
          <cell r="GJ885">
            <v>0</v>
          </cell>
        </row>
        <row r="886">
          <cell r="FZ886">
            <v>0</v>
          </cell>
          <cell r="GB886">
            <v>0</v>
          </cell>
          <cell r="GH886">
            <v>0</v>
          </cell>
          <cell r="GJ886">
            <v>0</v>
          </cell>
        </row>
        <row r="887">
          <cell r="FZ887">
            <v>0</v>
          </cell>
          <cell r="GB887">
            <v>0</v>
          </cell>
          <cell r="GH887">
            <v>0</v>
          </cell>
          <cell r="GJ887">
            <v>0</v>
          </cell>
        </row>
        <row r="888">
          <cell r="FZ888">
            <v>0</v>
          </cell>
          <cell r="GB888">
            <v>0</v>
          </cell>
          <cell r="GH888">
            <v>0</v>
          </cell>
          <cell r="GJ888">
            <v>0</v>
          </cell>
        </row>
        <row r="889">
          <cell r="FZ889">
            <v>0</v>
          </cell>
          <cell r="GB889">
            <v>0</v>
          </cell>
          <cell r="GH889">
            <v>0</v>
          </cell>
          <cell r="GJ889">
            <v>0</v>
          </cell>
        </row>
        <row r="890">
          <cell r="FZ890">
            <v>0</v>
          </cell>
          <cell r="GB890">
            <v>0</v>
          </cell>
          <cell r="GH890">
            <v>0</v>
          </cell>
          <cell r="GJ890">
            <v>0</v>
          </cell>
        </row>
        <row r="891">
          <cell r="FZ891">
            <v>0</v>
          </cell>
          <cell r="GB891">
            <v>0</v>
          </cell>
          <cell r="GH891">
            <v>0</v>
          </cell>
          <cell r="GJ891">
            <v>0</v>
          </cell>
        </row>
        <row r="892">
          <cell r="FZ892">
            <v>0</v>
          </cell>
          <cell r="GB892">
            <v>0</v>
          </cell>
          <cell r="GH892">
            <v>0</v>
          </cell>
          <cell r="GJ892">
            <v>0</v>
          </cell>
        </row>
        <row r="893">
          <cell r="FZ893">
            <v>0</v>
          </cell>
          <cell r="GB893">
            <v>0</v>
          </cell>
          <cell r="GH893">
            <v>0</v>
          </cell>
          <cell r="GJ893">
            <v>0</v>
          </cell>
        </row>
        <row r="894">
          <cell r="FZ894">
            <v>0</v>
          </cell>
          <cell r="GB894">
            <v>0</v>
          </cell>
          <cell r="GH894">
            <v>0</v>
          </cell>
          <cell r="GJ894">
            <v>0</v>
          </cell>
        </row>
        <row r="895">
          <cell r="FZ895">
            <v>0</v>
          </cell>
          <cell r="GB895">
            <v>0</v>
          </cell>
          <cell r="GH895">
            <v>0</v>
          </cell>
          <cell r="GJ895">
            <v>0</v>
          </cell>
        </row>
        <row r="896">
          <cell r="FZ896">
            <v>0</v>
          </cell>
          <cell r="GB896">
            <v>0</v>
          </cell>
          <cell r="GH896">
            <v>0</v>
          </cell>
          <cell r="GJ896">
            <v>0</v>
          </cell>
        </row>
        <row r="897">
          <cell r="FZ897">
            <v>0</v>
          </cell>
          <cell r="GB897">
            <v>0</v>
          </cell>
          <cell r="GH897">
            <v>0</v>
          </cell>
          <cell r="GJ897">
            <v>0</v>
          </cell>
        </row>
        <row r="898">
          <cell r="FZ898">
            <v>0</v>
          </cell>
          <cell r="GB898">
            <v>0</v>
          </cell>
          <cell r="GH898">
            <v>0</v>
          </cell>
          <cell r="GJ898">
            <v>0</v>
          </cell>
        </row>
        <row r="899">
          <cell r="FZ899">
            <v>0</v>
          </cell>
          <cell r="GB899">
            <v>0</v>
          </cell>
          <cell r="GH899">
            <v>0</v>
          </cell>
          <cell r="GJ899">
            <v>0</v>
          </cell>
        </row>
        <row r="900">
          <cell r="FZ900">
            <v>0</v>
          </cell>
          <cell r="GB900">
            <v>0</v>
          </cell>
          <cell r="GH900">
            <v>0</v>
          </cell>
          <cell r="GJ900">
            <v>0</v>
          </cell>
        </row>
        <row r="901">
          <cell r="FZ901">
            <v>0</v>
          </cell>
          <cell r="GB901">
            <v>0</v>
          </cell>
          <cell r="GH901">
            <v>0</v>
          </cell>
          <cell r="GJ901">
            <v>0</v>
          </cell>
        </row>
        <row r="902">
          <cell r="FZ902">
            <v>0</v>
          </cell>
          <cell r="GB902">
            <v>0</v>
          </cell>
          <cell r="GH902">
            <v>0</v>
          </cell>
          <cell r="GJ902">
            <v>0</v>
          </cell>
        </row>
        <row r="903">
          <cell r="FZ903">
            <v>0</v>
          </cell>
          <cell r="GB903">
            <v>0</v>
          </cell>
          <cell r="GH903">
            <v>0</v>
          </cell>
          <cell r="GJ903">
            <v>0</v>
          </cell>
        </row>
        <row r="904">
          <cell r="FZ904">
            <v>0</v>
          </cell>
          <cell r="GB904">
            <v>0</v>
          </cell>
          <cell r="GH904">
            <v>0</v>
          </cell>
          <cell r="GJ904">
            <v>0</v>
          </cell>
        </row>
        <row r="905">
          <cell r="FZ905">
            <v>0</v>
          </cell>
          <cell r="GB905">
            <v>0</v>
          </cell>
          <cell r="GH905">
            <v>0</v>
          </cell>
          <cell r="GJ905">
            <v>0</v>
          </cell>
        </row>
        <row r="906">
          <cell r="FZ906">
            <v>0</v>
          </cell>
          <cell r="GB906">
            <v>0</v>
          </cell>
          <cell r="GH906">
            <v>0</v>
          </cell>
          <cell r="GJ906">
            <v>0</v>
          </cell>
        </row>
        <row r="907">
          <cell r="FZ907">
            <v>0</v>
          </cell>
          <cell r="GB907">
            <v>0</v>
          </cell>
          <cell r="GH907">
            <v>0</v>
          </cell>
          <cell r="GJ907">
            <v>0</v>
          </cell>
        </row>
        <row r="908">
          <cell r="FZ908">
            <v>0</v>
          </cell>
          <cell r="GB908">
            <v>0</v>
          </cell>
          <cell r="GH908">
            <v>0</v>
          </cell>
          <cell r="GJ908">
            <v>0</v>
          </cell>
        </row>
        <row r="909">
          <cell r="FZ909">
            <v>0</v>
          </cell>
          <cell r="GB909">
            <v>0</v>
          </cell>
          <cell r="GH909">
            <v>0</v>
          </cell>
          <cell r="GJ909">
            <v>0</v>
          </cell>
        </row>
        <row r="910">
          <cell r="FZ910">
            <v>0</v>
          </cell>
          <cell r="GB910">
            <v>0</v>
          </cell>
          <cell r="GH910">
            <v>0</v>
          </cell>
          <cell r="GJ910">
            <v>0</v>
          </cell>
        </row>
        <row r="911">
          <cell r="FZ911">
            <v>0</v>
          </cell>
          <cell r="GB911">
            <v>0</v>
          </cell>
          <cell r="GH911">
            <v>0</v>
          </cell>
          <cell r="GJ911">
            <v>0</v>
          </cell>
        </row>
        <row r="912">
          <cell r="FZ912">
            <v>0</v>
          </cell>
          <cell r="GB912">
            <v>0</v>
          </cell>
          <cell r="GH912">
            <v>0</v>
          </cell>
          <cell r="GJ912">
            <v>0</v>
          </cell>
        </row>
        <row r="913">
          <cell r="FZ913">
            <v>0</v>
          </cell>
          <cell r="GB913">
            <v>0</v>
          </cell>
          <cell r="GH913">
            <v>0</v>
          </cell>
          <cell r="GJ913">
            <v>0</v>
          </cell>
        </row>
        <row r="914">
          <cell r="FZ914">
            <v>0</v>
          </cell>
          <cell r="GB914">
            <v>0</v>
          </cell>
          <cell r="GH914">
            <v>0</v>
          </cell>
          <cell r="GJ914">
            <v>0</v>
          </cell>
        </row>
        <row r="915">
          <cell r="FZ915">
            <v>0</v>
          </cell>
          <cell r="GB915">
            <v>0</v>
          </cell>
          <cell r="GH915">
            <v>0</v>
          </cell>
          <cell r="GJ915">
            <v>0</v>
          </cell>
        </row>
        <row r="916">
          <cell r="FZ916">
            <v>0</v>
          </cell>
          <cell r="GB916">
            <v>0</v>
          </cell>
          <cell r="GH916">
            <v>0</v>
          </cell>
          <cell r="GJ916">
            <v>0</v>
          </cell>
        </row>
        <row r="917">
          <cell r="FZ917">
            <v>0</v>
          </cell>
          <cell r="GB917">
            <v>0</v>
          </cell>
          <cell r="GH917">
            <v>0</v>
          </cell>
          <cell r="GJ917">
            <v>0</v>
          </cell>
        </row>
        <row r="918">
          <cell r="FZ918">
            <v>0</v>
          </cell>
          <cell r="GB918">
            <v>0</v>
          </cell>
          <cell r="GH918">
            <v>0</v>
          </cell>
          <cell r="GJ918">
            <v>0</v>
          </cell>
        </row>
        <row r="919">
          <cell r="FZ919">
            <v>0</v>
          </cell>
          <cell r="GB919">
            <v>0</v>
          </cell>
          <cell r="GH919">
            <v>0</v>
          </cell>
          <cell r="GJ919">
            <v>0</v>
          </cell>
        </row>
        <row r="920">
          <cell r="FZ920">
            <v>0</v>
          </cell>
          <cell r="GB920">
            <v>0</v>
          </cell>
          <cell r="GH920">
            <v>0</v>
          </cell>
          <cell r="GJ920">
            <v>0</v>
          </cell>
        </row>
        <row r="921">
          <cell r="FZ921">
            <v>0</v>
          </cell>
          <cell r="GB921">
            <v>0</v>
          </cell>
          <cell r="GH921">
            <v>0</v>
          </cell>
          <cell r="GJ921">
            <v>0</v>
          </cell>
        </row>
        <row r="922">
          <cell r="FZ922">
            <v>0</v>
          </cell>
          <cell r="GB922">
            <v>0</v>
          </cell>
          <cell r="GH922">
            <v>0</v>
          </cell>
          <cell r="GJ922">
            <v>0</v>
          </cell>
        </row>
        <row r="923">
          <cell r="FZ923">
            <v>0</v>
          </cell>
          <cell r="GB923">
            <v>0</v>
          </cell>
          <cell r="GH923">
            <v>0</v>
          </cell>
          <cell r="GJ923">
            <v>0</v>
          </cell>
        </row>
        <row r="924">
          <cell r="FZ924">
            <v>0</v>
          </cell>
          <cell r="GB924">
            <v>0</v>
          </cell>
          <cell r="GH924">
            <v>0</v>
          </cell>
          <cell r="GJ924">
            <v>0</v>
          </cell>
        </row>
        <row r="925">
          <cell r="FZ925">
            <v>0</v>
          </cell>
          <cell r="GB925">
            <v>0</v>
          </cell>
          <cell r="GH925">
            <v>0</v>
          </cell>
          <cell r="GJ925">
            <v>0</v>
          </cell>
        </row>
        <row r="926">
          <cell r="FZ926">
            <v>0</v>
          </cell>
          <cell r="GB926">
            <v>0</v>
          </cell>
          <cell r="GH926">
            <v>0</v>
          </cell>
          <cell r="GJ926">
            <v>0</v>
          </cell>
        </row>
        <row r="927">
          <cell r="FZ927">
            <v>0</v>
          </cell>
          <cell r="GB927">
            <v>0</v>
          </cell>
          <cell r="GH927">
            <v>0</v>
          </cell>
          <cell r="GJ927">
            <v>0</v>
          </cell>
        </row>
        <row r="928">
          <cell r="FZ928">
            <v>0</v>
          </cell>
          <cell r="GB928">
            <v>0</v>
          </cell>
          <cell r="GH928">
            <v>0</v>
          </cell>
          <cell r="GJ928">
            <v>0</v>
          </cell>
        </row>
        <row r="929">
          <cell r="FZ929">
            <v>0</v>
          </cell>
          <cell r="GB929">
            <v>0</v>
          </cell>
          <cell r="GH929">
            <v>0</v>
          </cell>
          <cell r="GJ929">
            <v>0</v>
          </cell>
        </row>
        <row r="930">
          <cell r="FZ930">
            <v>0</v>
          </cell>
          <cell r="GB930">
            <v>0</v>
          </cell>
          <cell r="GH930">
            <v>0</v>
          </cell>
          <cell r="GJ930">
            <v>0</v>
          </cell>
        </row>
        <row r="931">
          <cell r="FZ931">
            <v>0</v>
          </cell>
          <cell r="GB931">
            <v>0</v>
          </cell>
          <cell r="GH931">
            <v>0</v>
          </cell>
          <cell r="GJ931">
            <v>0</v>
          </cell>
        </row>
        <row r="932">
          <cell r="FZ932">
            <v>350</v>
          </cell>
          <cell r="GB932">
            <v>0</v>
          </cell>
          <cell r="GH932">
            <v>280</v>
          </cell>
          <cell r="GJ932">
            <v>0</v>
          </cell>
        </row>
        <row r="933">
          <cell r="FZ933">
            <v>0</v>
          </cell>
          <cell r="GB933">
            <v>0</v>
          </cell>
          <cell r="GH933">
            <v>0</v>
          </cell>
          <cell r="GJ933">
            <v>0</v>
          </cell>
        </row>
        <row r="934">
          <cell r="FZ934">
            <v>350</v>
          </cell>
          <cell r="GB934">
            <v>0</v>
          </cell>
          <cell r="GH934">
            <v>280</v>
          </cell>
          <cell r="GJ934">
            <v>0</v>
          </cell>
        </row>
        <row r="935">
          <cell r="FZ935">
            <v>1780</v>
          </cell>
          <cell r="GB935">
            <v>0</v>
          </cell>
          <cell r="GH935">
            <v>1424</v>
          </cell>
          <cell r="GJ935">
            <v>0</v>
          </cell>
        </row>
        <row r="936">
          <cell r="FZ936">
            <v>495</v>
          </cell>
          <cell r="GB936">
            <v>0</v>
          </cell>
          <cell r="GH936">
            <v>396</v>
          </cell>
          <cell r="GJ936">
            <v>0</v>
          </cell>
        </row>
        <row r="937">
          <cell r="FZ937">
            <v>0</v>
          </cell>
          <cell r="GB937">
            <v>0</v>
          </cell>
          <cell r="GH937">
            <v>0</v>
          </cell>
          <cell r="GJ937">
            <v>0</v>
          </cell>
        </row>
        <row r="938">
          <cell r="FZ938">
            <v>0</v>
          </cell>
          <cell r="GB938">
            <v>0</v>
          </cell>
          <cell r="GH938">
            <v>0</v>
          </cell>
          <cell r="GJ938">
            <v>0</v>
          </cell>
        </row>
        <row r="939">
          <cell r="FZ939">
            <v>0</v>
          </cell>
          <cell r="GB939">
            <v>0</v>
          </cell>
          <cell r="GH939">
            <v>0</v>
          </cell>
          <cell r="GJ939">
            <v>0</v>
          </cell>
        </row>
        <row r="940">
          <cell r="FZ940">
            <v>130</v>
          </cell>
          <cell r="GB940">
            <v>0</v>
          </cell>
          <cell r="GH940">
            <v>104</v>
          </cell>
          <cell r="GJ940">
            <v>0</v>
          </cell>
        </row>
        <row r="941">
          <cell r="FZ941">
            <v>0</v>
          </cell>
          <cell r="GB941">
            <v>0</v>
          </cell>
          <cell r="GH941">
            <v>0</v>
          </cell>
          <cell r="GJ941">
            <v>0</v>
          </cell>
        </row>
        <row r="942">
          <cell r="FZ942">
            <v>0</v>
          </cell>
          <cell r="GB942">
            <v>0</v>
          </cell>
          <cell r="GH942">
            <v>0</v>
          </cell>
          <cell r="GJ942">
            <v>0</v>
          </cell>
        </row>
        <row r="943">
          <cell r="FZ943">
            <v>0</v>
          </cell>
          <cell r="GB943">
            <v>0</v>
          </cell>
          <cell r="GH943">
            <v>0</v>
          </cell>
          <cell r="GJ943">
            <v>0</v>
          </cell>
        </row>
        <row r="944">
          <cell r="FZ944">
            <v>0</v>
          </cell>
          <cell r="GB944">
            <v>0</v>
          </cell>
          <cell r="GH944">
            <v>0</v>
          </cell>
          <cell r="GJ944">
            <v>0</v>
          </cell>
        </row>
        <row r="945">
          <cell r="FZ945">
            <v>0</v>
          </cell>
          <cell r="GB945">
            <v>0</v>
          </cell>
          <cell r="GH945">
            <v>0</v>
          </cell>
          <cell r="GJ945">
            <v>0</v>
          </cell>
        </row>
        <row r="946">
          <cell r="FZ946">
            <v>0</v>
          </cell>
          <cell r="GB946">
            <v>0</v>
          </cell>
          <cell r="GH946">
            <v>0</v>
          </cell>
          <cell r="GJ946">
            <v>0</v>
          </cell>
        </row>
        <row r="947">
          <cell r="FZ947">
            <v>0</v>
          </cell>
          <cell r="GB947">
            <v>0</v>
          </cell>
          <cell r="GH947">
            <v>0</v>
          </cell>
          <cell r="GJ947">
            <v>0</v>
          </cell>
        </row>
        <row r="948">
          <cell r="FZ948">
            <v>0</v>
          </cell>
          <cell r="GB948">
            <v>0</v>
          </cell>
          <cell r="GH948">
            <v>0</v>
          </cell>
          <cell r="GJ948">
            <v>0</v>
          </cell>
        </row>
        <row r="949">
          <cell r="FZ949">
            <v>0</v>
          </cell>
          <cell r="GB949">
            <v>0</v>
          </cell>
          <cell r="GH949">
            <v>0</v>
          </cell>
          <cell r="GJ949">
            <v>0</v>
          </cell>
        </row>
        <row r="950">
          <cell r="FZ950">
            <v>840</v>
          </cell>
          <cell r="GB950">
            <v>0</v>
          </cell>
          <cell r="GH950">
            <v>672</v>
          </cell>
          <cell r="GJ950">
            <v>0</v>
          </cell>
        </row>
        <row r="951">
          <cell r="FZ951">
            <v>0</v>
          </cell>
          <cell r="GB951">
            <v>0</v>
          </cell>
          <cell r="GH951">
            <v>0</v>
          </cell>
          <cell r="GJ951">
            <v>0</v>
          </cell>
        </row>
        <row r="952">
          <cell r="FZ952">
            <v>0</v>
          </cell>
          <cell r="GB952">
            <v>0</v>
          </cell>
          <cell r="GH952">
            <v>0</v>
          </cell>
          <cell r="GJ952">
            <v>0</v>
          </cell>
        </row>
        <row r="953">
          <cell r="FZ953">
            <v>0</v>
          </cell>
          <cell r="GB953">
            <v>0</v>
          </cell>
          <cell r="GH953">
            <v>0</v>
          </cell>
          <cell r="GJ953">
            <v>0</v>
          </cell>
        </row>
        <row r="954">
          <cell r="FZ954">
            <v>10</v>
          </cell>
          <cell r="GB954">
            <v>0</v>
          </cell>
          <cell r="GH954">
            <v>8</v>
          </cell>
          <cell r="GJ954">
            <v>0</v>
          </cell>
        </row>
        <row r="955">
          <cell r="FZ955">
            <v>50</v>
          </cell>
          <cell r="GB955">
            <v>0</v>
          </cell>
          <cell r="GH955">
            <v>40</v>
          </cell>
          <cell r="GJ955">
            <v>0</v>
          </cell>
        </row>
        <row r="956">
          <cell r="FZ956">
            <v>650</v>
          </cell>
          <cell r="GB956">
            <v>0</v>
          </cell>
          <cell r="GH956">
            <v>520</v>
          </cell>
          <cell r="GJ956">
            <v>0</v>
          </cell>
        </row>
        <row r="957">
          <cell r="FZ957">
            <v>0</v>
          </cell>
          <cell r="GB957">
            <v>0</v>
          </cell>
          <cell r="GH957">
            <v>0</v>
          </cell>
          <cell r="GJ957">
            <v>0</v>
          </cell>
        </row>
        <row r="958">
          <cell r="FZ958">
            <v>0</v>
          </cell>
          <cell r="GB958">
            <v>0</v>
          </cell>
          <cell r="GH958">
            <v>0</v>
          </cell>
          <cell r="GJ958">
            <v>0</v>
          </cell>
        </row>
        <row r="959">
          <cell r="FZ959">
            <v>0</v>
          </cell>
          <cell r="GB959">
            <v>0</v>
          </cell>
          <cell r="GH959">
            <v>0</v>
          </cell>
          <cell r="GJ959">
            <v>0</v>
          </cell>
        </row>
        <row r="960">
          <cell r="FZ960">
            <v>0</v>
          </cell>
          <cell r="GB960">
            <v>0</v>
          </cell>
          <cell r="GH960">
            <v>0</v>
          </cell>
          <cell r="GJ960">
            <v>0</v>
          </cell>
        </row>
        <row r="961">
          <cell r="FZ961">
            <v>0</v>
          </cell>
          <cell r="GB961">
            <v>0</v>
          </cell>
          <cell r="GH961">
            <v>0</v>
          </cell>
          <cell r="GJ961">
            <v>0</v>
          </cell>
        </row>
        <row r="962">
          <cell r="FZ962">
            <v>0</v>
          </cell>
          <cell r="GB962">
            <v>0</v>
          </cell>
          <cell r="GH962">
            <v>0</v>
          </cell>
          <cell r="GJ962">
            <v>0</v>
          </cell>
        </row>
        <row r="963">
          <cell r="FZ963">
            <v>0</v>
          </cell>
          <cell r="GB963">
            <v>0</v>
          </cell>
          <cell r="GH963">
            <v>0</v>
          </cell>
          <cell r="GJ963">
            <v>0</v>
          </cell>
        </row>
        <row r="964">
          <cell r="FZ964">
            <v>0</v>
          </cell>
          <cell r="GB964">
            <v>0</v>
          </cell>
          <cell r="GH964">
            <v>0</v>
          </cell>
          <cell r="GJ964">
            <v>0</v>
          </cell>
        </row>
        <row r="965">
          <cell r="FZ965">
            <v>0</v>
          </cell>
          <cell r="GB965">
            <v>100</v>
          </cell>
          <cell r="GH965">
            <v>0</v>
          </cell>
          <cell r="GJ965">
            <v>80</v>
          </cell>
        </row>
        <row r="966">
          <cell r="FZ966">
            <v>0</v>
          </cell>
          <cell r="GB966">
            <v>645</v>
          </cell>
          <cell r="GH966">
            <v>0</v>
          </cell>
          <cell r="GJ966">
            <v>516</v>
          </cell>
        </row>
        <row r="967">
          <cell r="FZ967">
            <v>600</v>
          </cell>
          <cell r="GB967">
            <v>0</v>
          </cell>
          <cell r="GH967">
            <v>570</v>
          </cell>
          <cell r="GJ967">
            <v>0</v>
          </cell>
        </row>
        <row r="968">
          <cell r="FZ968">
            <v>0</v>
          </cell>
          <cell r="GB968">
            <v>0</v>
          </cell>
          <cell r="GH968">
            <v>0</v>
          </cell>
          <cell r="GJ968">
            <v>0</v>
          </cell>
        </row>
        <row r="969">
          <cell r="FZ969">
            <v>0</v>
          </cell>
          <cell r="GB969">
            <v>0</v>
          </cell>
          <cell r="GH969">
            <v>0</v>
          </cell>
          <cell r="GJ969">
            <v>0</v>
          </cell>
        </row>
        <row r="970">
          <cell r="FZ970">
            <v>540</v>
          </cell>
          <cell r="GB970">
            <v>0</v>
          </cell>
          <cell r="GH970">
            <v>513</v>
          </cell>
          <cell r="GJ970">
            <v>0</v>
          </cell>
        </row>
        <row r="971">
          <cell r="FZ971">
            <v>1940</v>
          </cell>
          <cell r="GB971">
            <v>0</v>
          </cell>
          <cell r="GH971">
            <v>1843</v>
          </cell>
          <cell r="GJ971">
            <v>0</v>
          </cell>
        </row>
        <row r="972">
          <cell r="FZ972">
            <v>0</v>
          </cell>
          <cell r="GB972">
            <v>0</v>
          </cell>
          <cell r="GH972">
            <v>0</v>
          </cell>
          <cell r="GJ972">
            <v>0</v>
          </cell>
        </row>
        <row r="973">
          <cell r="FZ973">
            <v>0</v>
          </cell>
          <cell r="GB973">
            <v>0</v>
          </cell>
          <cell r="GH973">
            <v>0</v>
          </cell>
          <cell r="GJ973">
            <v>0</v>
          </cell>
        </row>
        <row r="974">
          <cell r="FZ974">
            <v>0</v>
          </cell>
          <cell r="GB974">
            <v>0</v>
          </cell>
          <cell r="GH974">
            <v>0</v>
          </cell>
          <cell r="GJ974">
            <v>0</v>
          </cell>
        </row>
        <row r="975">
          <cell r="FZ975">
            <v>0</v>
          </cell>
          <cell r="GB975">
            <v>0</v>
          </cell>
          <cell r="GH975">
            <v>0</v>
          </cell>
          <cell r="GJ975">
            <v>0</v>
          </cell>
        </row>
        <row r="976">
          <cell r="FZ976">
            <v>680</v>
          </cell>
          <cell r="GB976">
            <v>0</v>
          </cell>
          <cell r="GH976">
            <v>646</v>
          </cell>
          <cell r="GJ976">
            <v>0</v>
          </cell>
        </row>
        <row r="977">
          <cell r="FZ977">
            <v>2200</v>
          </cell>
          <cell r="GB977">
            <v>0</v>
          </cell>
          <cell r="GH977">
            <v>2090</v>
          </cell>
          <cell r="GJ977">
            <v>0</v>
          </cell>
        </row>
        <row r="978">
          <cell r="FZ978">
            <v>20</v>
          </cell>
          <cell r="GB978">
            <v>0</v>
          </cell>
          <cell r="GH978">
            <v>19</v>
          </cell>
          <cell r="GJ978">
            <v>0</v>
          </cell>
        </row>
        <row r="979">
          <cell r="FZ979">
            <v>0</v>
          </cell>
          <cell r="GB979">
            <v>0</v>
          </cell>
          <cell r="GH979">
            <v>0</v>
          </cell>
          <cell r="GJ979">
            <v>0</v>
          </cell>
        </row>
        <row r="980">
          <cell r="FZ980">
            <v>0</v>
          </cell>
          <cell r="GB980">
            <v>0</v>
          </cell>
          <cell r="GH980">
            <v>0</v>
          </cell>
          <cell r="GJ980">
            <v>0</v>
          </cell>
        </row>
        <row r="981">
          <cell r="FZ981">
            <v>180</v>
          </cell>
          <cell r="GB981">
            <v>0</v>
          </cell>
          <cell r="GH981">
            <v>171</v>
          </cell>
          <cell r="GJ981">
            <v>0</v>
          </cell>
        </row>
        <row r="982">
          <cell r="FZ982">
            <v>1380</v>
          </cell>
          <cell r="GB982">
            <v>0</v>
          </cell>
          <cell r="GH982">
            <v>1311</v>
          </cell>
          <cell r="GJ982">
            <v>0</v>
          </cell>
        </row>
        <row r="983">
          <cell r="FZ983">
            <v>620</v>
          </cell>
          <cell r="GB983">
            <v>0</v>
          </cell>
          <cell r="GH983">
            <v>589</v>
          </cell>
          <cell r="GJ983">
            <v>0</v>
          </cell>
        </row>
        <row r="984">
          <cell r="FZ984">
            <v>0</v>
          </cell>
          <cell r="GB984">
            <v>0</v>
          </cell>
          <cell r="GH984">
            <v>0</v>
          </cell>
          <cell r="GJ984">
            <v>0</v>
          </cell>
        </row>
        <row r="985">
          <cell r="FZ985">
            <v>0</v>
          </cell>
          <cell r="GB985">
            <v>0</v>
          </cell>
          <cell r="GH985">
            <v>0</v>
          </cell>
          <cell r="GJ985">
            <v>0</v>
          </cell>
        </row>
        <row r="986">
          <cell r="FZ986">
            <v>0</v>
          </cell>
          <cell r="GB986">
            <v>340</v>
          </cell>
          <cell r="GH986">
            <v>0</v>
          </cell>
          <cell r="GJ986">
            <v>323</v>
          </cell>
        </row>
        <row r="987">
          <cell r="FZ987">
            <v>0</v>
          </cell>
          <cell r="GB987">
            <v>600</v>
          </cell>
          <cell r="GH987">
            <v>0</v>
          </cell>
          <cell r="GJ987">
            <v>570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築（改築入力）＋沿環・結節点"/>
      <sheetName val="←"/>
      <sheetName val="沿環(入力)"/>
      <sheetName val="結節点(入力)"/>
      <sheetName val="経調1係"/>
      <sheetName val="経調2係"/>
      <sheetName val="経調3係"/>
      <sheetName val="防対室"/>
      <sheetName val="保全室"/>
      <sheetName val="地環課"/>
      <sheetName val="交安室"/>
      <sheetName val="環調室"/>
      <sheetName val="地調室"/>
      <sheetName val="路政課"/>
      <sheetName val="省白パン用"/>
      <sheetName val="歩道"/>
      <sheetName val="生活幹線道路"/>
      <sheetName val="様式"/>
      <sheetName val="改築箇所表"/>
    </sheetNames>
    <sheetDataSet>
      <sheetData sheetId="0">
        <row r="7">
          <cell r="J7" t="str">
            <v>新直轄</v>
          </cell>
          <cell r="K7" t="str">
            <v>高規格</v>
          </cell>
          <cell r="L7" t="str">
            <v>高規格</v>
          </cell>
          <cell r="V7">
            <v>800</v>
          </cell>
          <cell r="X7">
            <v>800</v>
          </cell>
          <cell r="AD7">
            <v>680</v>
          </cell>
          <cell r="AE7">
            <v>0</v>
          </cell>
          <cell r="AF7">
            <v>680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800</v>
          </cell>
          <cell r="AT7">
            <v>680</v>
          </cell>
          <cell r="BB7">
            <v>800</v>
          </cell>
          <cell r="BJ7">
            <v>680</v>
          </cell>
        </row>
        <row r="8">
          <cell r="J8" t="str">
            <v>新直轄</v>
          </cell>
          <cell r="K8" t="str">
            <v>高規格</v>
          </cell>
          <cell r="L8" t="str">
            <v>高規格</v>
          </cell>
          <cell r="V8">
            <v>3000</v>
          </cell>
          <cell r="X8">
            <v>3000</v>
          </cell>
          <cell r="AD8">
            <v>2550</v>
          </cell>
          <cell r="AE8">
            <v>0</v>
          </cell>
          <cell r="AF8">
            <v>2550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3000</v>
          </cell>
          <cell r="AT8">
            <v>2550</v>
          </cell>
          <cell r="BB8">
            <v>3000</v>
          </cell>
          <cell r="BJ8">
            <v>2550</v>
          </cell>
        </row>
        <row r="9">
          <cell r="J9" t="str">
            <v>新直轄</v>
          </cell>
          <cell r="K9" t="str">
            <v>高規格</v>
          </cell>
          <cell r="L9" t="str">
            <v>高規格</v>
          </cell>
          <cell r="V9">
            <v>18740</v>
          </cell>
          <cell r="X9">
            <v>18740</v>
          </cell>
          <cell r="AD9">
            <v>15929</v>
          </cell>
          <cell r="AE9">
            <v>0</v>
          </cell>
          <cell r="AF9">
            <v>15929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18740</v>
          </cell>
          <cell r="AT9">
            <v>15929</v>
          </cell>
          <cell r="BB9">
            <v>18740</v>
          </cell>
          <cell r="BJ9">
            <v>15929</v>
          </cell>
        </row>
        <row r="10">
          <cell r="J10" t="str">
            <v>新直轄</v>
          </cell>
          <cell r="K10" t="str">
            <v>高規格</v>
          </cell>
          <cell r="L10" t="str">
            <v>高規格</v>
          </cell>
          <cell r="V10">
            <v>4460</v>
          </cell>
          <cell r="X10">
            <v>4460</v>
          </cell>
          <cell r="AD10">
            <v>3791</v>
          </cell>
          <cell r="AE10">
            <v>0</v>
          </cell>
          <cell r="AF10">
            <v>3791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4460</v>
          </cell>
          <cell r="AT10">
            <v>3791</v>
          </cell>
          <cell r="BB10">
            <v>4460</v>
          </cell>
          <cell r="BJ10">
            <v>3791</v>
          </cell>
        </row>
        <row r="11">
          <cell r="J11" t="str">
            <v>B</v>
          </cell>
          <cell r="K11" t="str">
            <v>高規格</v>
          </cell>
          <cell r="L11" t="str">
            <v>高規格</v>
          </cell>
          <cell r="V11">
            <v>2441</v>
          </cell>
          <cell r="W11">
            <v>800</v>
          </cell>
          <cell r="X11">
            <v>1200</v>
          </cell>
          <cell r="Y11">
            <v>441</v>
          </cell>
          <cell r="AD11">
            <v>1999</v>
          </cell>
          <cell r="AE11">
            <v>655</v>
          </cell>
          <cell r="AF11">
            <v>983</v>
          </cell>
          <cell r="AG11">
            <v>361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2000</v>
          </cell>
          <cell r="AT11">
            <v>1638</v>
          </cell>
          <cell r="BB11">
            <v>2000</v>
          </cell>
          <cell r="BJ11">
            <v>1638</v>
          </cell>
        </row>
        <row r="12">
          <cell r="J12" t="str">
            <v>B</v>
          </cell>
          <cell r="K12" t="str">
            <v>高規格</v>
          </cell>
          <cell r="L12" t="str">
            <v>高規格</v>
          </cell>
          <cell r="V12">
            <v>2090</v>
          </cell>
          <cell r="X12">
            <v>2090</v>
          </cell>
          <cell r="AD12">
            <v>1712</v>
          </cell>
          <cell r="AE12">
            <v>0</v>
          </cell>
          <cell r="AF12">
            <v>1712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2090</v>
          </cell>
          <cell r="AT12">
            <v>1711.71</v>
          </cell>
          <cell r="BB12">
            <v>2090</v>
          </cell>
          <cell r="BJ12">
            <v>1711.71</v>
          </cell>
        </row>
        <row r="13">
          <cell r="J13" t="str">
            <v>B</v>
          </cell>
          <cell r="K13" t="str">
            <v>高規格</v>
          </cell>
          <cell r="L13" t="str">
            <v>高規格</v>
          </cell>
          <cell r="V13">
            <v>20</v>
          </cell>
          <cell r="X13">
            <v>20</v>
          </cell>
          <cell r="AD13">
            <v>16</v>
          </cell>
          <cell r="AE13">
            <v>0</v>
          </cell>
          <cell r="AF13">
            <v>16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20</v>
          </cell>
          <cell r="AT13">
            <v>16.38</v>
          </cell>
          <cell r="BB13">
            <v>20</v>
          </cell>
          <cell r="BJ13">
            <v>16.38</v>
          </cell>
        </row>
        <row r="14">
          <cell r="J14" t="str">
            <v>B</v>
          </cell>
          <cell r="K14" t="str">
            <v>高規格</v>
          </cell>
          <cell r="L14" t="str">
            <v>高規格</v>
          </cell>
          <cell r="V14">
            <v>200</v>
          </cell>
          <cell r="X14">
            <v>200</v>
          </cell>
          <cell r="AD14">
            <v>164</v>
          </cell>
          <cell r="AE14">
            <v>0</v>
          </cell>
          <cell r="AF14">
            <v>164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200</v>
          </cell>
          <cell r="AT14">
            <v>163.80000000000001</v>
          </cell>
          <cell r="BB14">
            <v>200</v>
          </cell>
          <cell r="BJ14">
            <v>163.80000000000001</v>
          </cell>
        </row>
        <row r="15">
          <cell r="J15" t="str">
            <v>A'</v>
          </cell>
          <cell r="K15" t="str">
            <v>高規格</v>
          </cell>
          <cell r="L15" t="str">
            <v>高規格</v>
          </cell>
          <cell r="V15">
            <v>5500</v>
          </cell>
          <cell r="X15">
            <v>5500</v>
          </cell>
          <cell r="AD15">
            <v>4290</v>
          </cell>
          <cell r="AE15">
            <v>0</v>
          </cell>
          <cell r="AF15">
            <v>4290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4300</v>
          </cell>
          <cell r="AT15">
            <v>3354</v>
          </cell>
          <cell r="BB15">
            <v>5500</v>
          </cell>
          <cell r="BJ15">
            <v>4290</v>
          </cell>
        </row>
        <row r="16">
          <cell r="J16" t="str">
            <v>A'</v>
          </cell>
          <cell r="K16" t="str">
            <v>高規格</v>
          </cell>
          <cell r="L16" t="str">
            <v>高規格</v>
          </cell>
          <cell r="V16">
            <v>200</v>
          </cell>
          <cell r="X16">
            <v>200</v>
          </cell>
          <cell r="AD16">
            <v>156</v>
          </cell>
          <cell r="AE16">
            <v>0</v>
          </cell>
          <cell r="AF16">
            <v>156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100</v>
          </cell>
          <cell r="AT16">
            <v>78</v>
          </cell>
          <cell r="BB16">
            <v>200</v>
          </cell>
          <cell r="BJ16">
            <v>156</v>
          </cell>
        </row>
        <row r="17">
          <cell r="J17" t="str">
            <v>ａ’</v>
          </cell>
          <cell r="K17" t="str">
            <v>高規格</v>
          </cell>
          <cell r="L17" t="str">
            <v>一般</v>
          </cell>
          <cell r="V17">
            <v>100</v>
          </cell>
          <cell r="X17">
            <v>100</v>
          </cell>
          <cell r="AD17">
            <v>78</v>
          </cell>
          <cell r="AE17">
            <v>0</v>
          </cell>
          <cell r="AF17">
            <v>78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100</v>
          </cell>
          <cell r="AT17">
            <v>78</v>
          </cell>
          <cell r="BB17">
            <v>100</v>
          </cell>
          <cell r="BJ17">
            <v>78</v>
          </cell>
        </row>
        <row r="18">
          <cell r="J18" t="str">
            <v>ａ’</v>
          </cell>
          <cell r="K18" t="str">
            <v>高規格</v>
          </cell>
          <cell r="L18" t="str">
            <v>一般</v>
          </cell>
          <cell r="V18">
            <v>1400</v>
          </cell>
          <cell r="X18">
            <v>1400</v>
          </cell>
          <cell r="AD18">
            <v>1092</v>
          </cell>
          <cell r="AE18">
            <v>0</v>
          </cell>
          <cell r="AF18">
            <v>1092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1200</v>
          </cell>
          <cell r="AT18">
            <v>936</v>
          </cell>
          <cell r="BB18">
            <v>1400</v>
          </cell>
          <cell r="BJ18">
            <v>1092</v>
          </cell>
        </row>
        <row r="19">
          <cell r="J19" t="str">
            <v>ｂ</v>
          </cell>
          <cell r="K19" t="str">
            <v>高規格</v>
          </cell>
          <cell r="L19" t="str">
            <v>一般</v>
          </cell>
          <cell r="V19">
            <v>2520</v>
          </cell>
          <cell r="X19">
            <v>2520</v>
          </cell>
          <cell r="AD19">
            <v>1966</v>
          </cell>
          <cell r="AE19">
            <v>0</v>
          </cell>
          <cell r="AF19">
            <v>1966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2320</v>
          </cell>
          <cell r="AT19">
            <v>1809.6</v>
          </cell>
          <cell r="BB19">
            <v>2520</v>
          </cell>
          <cell r="BJ19">
            <v>1965.6</v>
          </cell>
        </row>
        <row r="20">
          <cell r="J20" t="str">
            <v>二次</v>
          </cell>
          <cell r="K20" t="str">
            <v>一般</v>
          </cell>
          <cell r="L20" t="str">
            <v>一般</v>
          </cell>
          <cell r="V20">
            <v>490</v>
          </cell>
          <cell r="X20">
            <v>200</v>
          </cell>
          <cell r="Z20">
            <v>290</v>
          </cell>
          <cell r="AD20">
            <v>382</v>
          </cell>
          <cell r="AE20">
            <v>0</v>
          </cell>
          <cell r="AF20">
            <v>156</v>
          </cell>
          <cell r="AG20">
            <v>0</v>
          </cell>
          <cell r="AH20">
            <v>226</v>
          </cell>
          <cell r="AI20">
            <v>0</v>
          </cell>
          <cell r="AJ20">
            <v>0</v>
          </cell>
          <cell r="AK20">
            <v>0</v>
          </cell>
          <cell r="AL20">
            <v>490</v>
          </cell>
          <cell r="AT20">
            <v>382.2</v>
          </cell>
          <cell r="BB20">
            <v>630</v>
          </cell>
          <cell r="BJ20">
            <v>491.4</v>
          </cell>
        </row>
        <row r="21">
          <cell r="J21" t="str">
            <v>二次</v>
          </cell>
          <cell r="K21" t="str">
            <v>一般</v>
          </cell>
          <cell r="L21" t="str">
            <v>一般</v>
          </cell>
          <cell r="V21">
            <v>290</v>
          </cell>
          <cell r="X21">
            <v>290</v>
          </cell>
          <cell r="AD21">
            <v>226</v>
          </cell>
          <cell r="AE21">
            <v>0</v>
          </cell>
          <cell r="AF21">
            <v>226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290</v>
          </cell>
          <cell r="AT21">
            <v>226.2</v>
          </cell>
          <cell r="BB21">
            <v>290</v>
          </cell>
          <cell r="BJ21">
            <v>226.2</v>
          </cell>
        </row>
        <row r="22">
          <cell r="J22" t="str">
            <v>二次</v>
          </cell>
          <cell r="K22" t="str">
            <v>一般</v>
          </cell>
          <cell r="L22" t="str">
            <v>一般</v>
          </cell>
          <cell r="V22">
            <v>700</v>
          </cell>
          <cell r="X22">
            <v>700</v>
          </cell>
          <cell r="AD22">
            <v>546</v>
          </cell>
          <cell r="AE22">
            <v>0</v>
          </cell>
          <cell r="AF22">
            <v>546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700</v>
          </cell>
          <cell r="AT22">
            <v>546</v>
          </cell>
          <cell r="BB22">
            <v>700</v>
          </cell>
          <cell r="BJ22">
            <v>546</v>
          </cell>
        </row>
        <row r="23">
          <cell r="J23" t="str">
            <v>二次</v>
          </cell>
          <cell r="K23" t="str">
            <v>一般</v>
          </cell>
          <cell r="L23" t="str">
            <v>一般</v>
          </cell>
          <cell r="V23">
            <v>180</v>
          </cell>
          <cell r="X23">
            <v>180</v>
          </cell>
          <cell r="AD23">
            <v>140</v>
          </cell>
          <cell r="AE23">
            <v>0</v>
          </cell>
          <cell r="AF23">
            <v>140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180</v>
          </cell>
          <cell r="AT23">
            <v>140.4</v>
          </cell>
          <cell r="BB23">
            <v>180</v>
          </cell>
          <cell r="BJ23">
            <v>140.4</v>
          </cell>
        </row>
        <row r="24">
          <cell r="J24" t="str">
            <v>二次</v>
          </cell>
          <cell r="K24" t="str">
            <v>一般</v>
          </cell>
          <cell r="L24" t="str">
            <v>一般</v>
          </cell>
          <cell r="V24">
            <v>1695</v>
          </cell>
          <cell r="X24">
            <v>553</v>
          </cell>
          <cell r="Y24">
            <v>1142</v>
          </cell>
          <cell r="AD24">
            <v>1322</v>
          </cell>
          <cell r="AE24">
            <v>0</v>
          </cell>
          <cell r="AF24">
            <v>431</v>
          </cell>
          <cell r="AG24">
            <v>891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1000</v>
          </cell>
          <cell r="AT24">
            <v>780</v>
          </cell>
          <cell r="BB24">
            <v>1150</v>
          </cell>
          <cell r="BJ24">
            <v>897</v>
          </cell>
        </row>
        <row r="25">
          <cell r="V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T25">
            <v>0</v>
          </cell>
          <cell r="BB25">
            <v>0</v>
          </cell>
          <cell r="BJ25">
            <v>0</v>
          </cell>
        </row>
        <row r="26">
          <cell r="J26" t="str">
            <v>耐震</v>
          </cell>
          <cell r="K26" t="str">
            <v>一般</v>
          </cell>
          <cell r="L26" t="str">
            <v>一般</v>
          </cell>
          <cell r="V26">
            <v>75</v>
          </cell>
          <cell r="X26">
            <v>75</v>
          </cell>
          <cell r="AD26">
            <v>59</v>
          </cell>
          <cell r="AE26">
            <v>0</v>
          </cell>
          <cell r="AF26">
            <v>59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75</v>
          </cell>
          <cell r="AT26">
            <v>59</v>
          </cell>
          <cell r="BB26">
            <v>75</v>
          </cell>
          <cell r="BJ26">
            <v>59</v>
          </cell>
        </row>
        <row r="27">
          <cell r="J27" t="str">
            <v>耐震</v>
          </cell>
          <cell r="K27" t="str">
            <v>一般</v>
          </cell>
          <cell r="L27" t="str">
            <v>一般</v>
          </cell>
          <cell r="V27">
            <v>125</v>
          </cell>
          <cell r="X27">
            <v>125</v>
          </cell>
          <cell r="AD27">
            <v>98</v>
          </cell>
          <cell r="AE27">
            <v>0</v>
          </cell>
          <cell r="AF27">
            <v>98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125</v>
          </cell>
          <cell r="AT27">
            <v>98.332999999999998</v>
          </cell>
          <cell r="BB27">
            <v>125</v>
          </cell>
          <cell r="BJ27">
            <v>98.332999999999998</v>
          </cell>
        </row>
        <row r="28">
          <cell r="J28" t="str">
            <v>B</v>
          </cell>
          <cell r="K28" t="str">
            <v>高規格</v>
          </cell>
          <cell r="L28" t="str">
            <v>高規格</v>
          </cell>
          <cell r="V28">
            <v>1520</v>
          </cell>
          <cell r="X28">
            <v>1520</v>
          </cell>
          <cell r="AD28">
            <v>1256</v>
          </cell>
          <cell r="AE28">
            <v>0</v>
          </cell>
          <cell r="AF28">
            <v>1256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1520</v>
          </cell>
          <cell r="AT28">
            <v>1255.52</v>
          </cell>
          <cell r="BB28">
            <v>1520</v>
          </cell>
          <cell r="BJ28">
            <v>1255.52</v>
          </cell>
        </row>
        <row r="29">
          <cell r="J29" t="str">
            <v>B</v>
          </cell>
          <cell r="K29" t="str">
            <v>高規格</v>
          </cell>
          <cell r="L29" t="str">
            <v>高規格</v>
          </cell>
          <cell r="V29">
            <v>280</v>
          </cell>
          <cell r="X29">
            <v>280</v>
          </cell>
          <cell r="AD29">
            <v>231</v>
          </cell>
          <cell r="AE29">
            <v>0</v>
          </cell>
          <cell r="AF29">
            <v>231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280</v>
          </cell>
          <cell r="AT29">
            <v>231.28</v>
          </cell>
          <cell r="BB29">
            <v>280</v>
          </cell>
          <cell r="BJ29">
            <v>231.28</v>
          </cell>
        </row>
        <row r="30">
          <cell r="J30" t="str">
            <v>B</v>
          </cell>
          <cell r="K30" t="str">
            <v>高規格</v>
          </cell>
          <cell r="L30" t="str">
            <v>高規格</v>
          </cell>
          <cell r="V30">
            <v>4000</v>
          </cell>
          <cell r="X30">
            <v>4000</v>
          </cell>
          <cell r="AD30">
            <v>3304</v>
          </cell>
          <cell r="AE30">
            <v>0</v>
          </cell>
          <cell r="AF30">
            <v>3304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3426</v>
          </cell>
          <cell r="AT30">
            <v>2829.8760000000002</v>
          </cell>
          <cell r="BB30">
            <v>4000</v>
          </cell>
          <cell r="BJ30">
            <v>3304</v>
          </cell>
        </row>
        <row r="31">
          <cell r="J31" t="str">
            <v>B</v>
          </cell>
          <cell r="K31" t="str">
            <v>高規格</v>
          </cell>
          <cell r="L31" t="str">
            <v>高規格</v>
          </cell>
          <cell r="V31">
            <v>3652</v>
          </cell>
          <cell r="X31">
            <v>2800</v>
          </cell>
          <cell r="Y31">
            <v>852</v>
          </cell>
          <cell r="AD31">
            <v>3017</v>
          </cell>
          <cell r="AE31">
            <v>0</v>
          </cell>
          <cell r="AF31">
            <v>2313</v>
          </cell>
          <cell r="AG31">
            <v>704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2800</v>
          </cell>
          <cell r="AT31">
            <v>2312.8000000000002</v>
          </cell>
          <cell r="BB31">
            <v>2800</v>
          </cell>
          <cell r="BJ31">
            <v>2312.8000000000002</v>
          </cell>
        </row>
        <row r="32">
          <cell r="J32" t="str">
            <v>B</v>
          </cell>
          <cell r="K32" t="str">
            <v>高規格</v>
          </cell>
          <cell r="L32" t="str">
            <v>高規格</v>
          </cell>
          <cell r="V32">
            <v>200</v>
          </cell>
          <cell r="X32">
            <v>200</v>
          </cell>
          <cell r="AD32">
            <v>165</v>
          </cell>
          <cell r="AE32">
            <v>0</v>
          </cell>
          <cell r="AF32">
            <v>165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100</v>
          </cell>
          <cell r="AT32">
            <v>82.6</v>
          </cell>
          <cell r="BB32">
            <v>200</v>
          </cell>
          <cell r="BJ32">
            <v>165.2</v>
          </cell>
        </row>
        <row r="33">
          <cell r="V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T33">
            <v>0</v>
          </cell>
          <cell r="BB33">
            <v>0</v>
          </cell>
          <cell r="BJ33">
            <v>0</v>
          </cell>
        </row>
        <row r="34">
          <cell r="J34" t="str">
            <v>ａ’</v>
          </cell>
          <cell r="K34" t="str">
            <v>高規格</v>
          </cell>
          <cell r="L34" t="str">
            <v>一般</v>
          </cell>
          <cell r="V34">
            <v>2991</v>
          </cell>
          <cell r="X34">
            <v>2220</v>
          </cell>
          <cell r="Y34">
            <v>771</v>
          </cell>
          <cell r="AD34">
            <v>2353</v>
          </cell>
          <cell r="AE34">
            <v>0</v>
          </cell>
          <cell r="AF34">
            <v>1746</v>
          </cell>
          <cell r="AG34">
            <v>607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120</v>
          </cell>
          <cell r="AT34">
            <v>94.4</v>
          </cell>
          <cell r="BB34">
            <v>2220</v>
          </cell>
          <cell r="BJ34">
            <v>1746.4</v>
          </cell>
        </row>
        <row r="35">
          <cell r="V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T35">
            <v>0</v>
          </cell>
          <cell r="BB35">
            <v>0</v>
          </cell>
          <cell r="BJ35">
            <v>0</v>
          </cell>
        </row>
        <row r="36">
          <cell r="J36" t="str">
            <v>地二</v>
          </cell>
          <cell r="K36" t="str">
            <v>地高</v>
          </cell>
          <cell r="L36" t="str">
            <v>地高</v>
          </cell>
          <cell r="V36">
            <v>550</v>
          </cell>
          <cell r="X36">
            <v>550</v>
          </cell>
          <cell r="AD36">
            <v>433</v>
          </cell>
          <cell r="AE36">
            <v>0</v>
          </cell>
          <cell r="AF36">
            <v>433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550</v>
          </cell>
          <cell r="AT36">
            <v>432.66699999999997</v>
          </cell>
          <cell r="BB36">
            <v>550</v>
          </cell>
          <cell r="BJ36">
            <v>432.66699999999997</v>
          </cell>
        </row>
        <row r="37">
          <cell r="J37" t="str">
            <v>地二</v>
          </cell>
          <cell r="K37" t="str">
            <v>地高</v>
          </cell>
          <cell r="L37" t="str">
            <v>地高</v>
          </cell>
          <cell r="V37">
            <v>3000</v>
          </cell>
          <cell r="X37">
            <v>3000</v>
          </cell>
          <cell r="AD37">
            <v>2360</v>
          </cell>
          <cell r="AE37">
            <v>0</v>
          </cell>
          <cell r="AF37">
            <v>2360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3000</v>
          </cell>
          <cell r="AT37">
            <v>2360</v>
          </cell>
          <cell r="BB37">
            <v>3450</v>
          </cell>
          <cell r="BJ37">
            <v>2714</v>
          </cell>
        </row>
        <row r="38">
          <cell r="J38" t="str">
            <v>地二</v>
          </cell>
          <cell r="K38" t="str">
            <v>地高</v>
          </cell>
          <cell r="L38" t="str">
            <v>地高</v>
          </cell>
          <cell r="V38">
            <v>885</v>
          </cell>
          <cell r="X38">
            <v>885</v>
          </cell>
          <cell r="AD38">
            <v>696</v>
          </cell>
          <cell r="AE38">
            <v>0</v>
          </cell>
          <cell r="AF38">
            <v>696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885</v>
          </cell>
          <cell r="AT38">
            <v>696.2</v>
          </cell>
          <cell r="BB38">
            <v>1285</v>
          </cell>
          <cell r="BJ38">
            <v>1010.867</v>
          </cell>
        </row>
        <row r="39">
          <cell r="J39" t="str">
            <v>地二</v>
          </cell>
          <cell r="K39" t="str">
            <v>地高</v>
          </cell>
          <cell r="L39" t="str">
            <v>地高</v>
          </cell>
          <cell r="V39">
            <v>440</v>
          </cell>
          <cell r="X39">
            <v>375</v>
          </cell>
          <cell r="Y39">
            <v>65</v>
          </cell>
          <cell r="AD39">
            <v>346</v>
          </cell>
          <cell r="AE39">
            <v>0</v>
          </cell>
          <cell r="AF39">
            <v>295</v>
          </cell>
          <cell r="AG39">
            <v>51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390</v>
          </cell>
          <cell r="AT39">
            <v>306.8</v>
          </cell>
          <cell r="BB39">
            <v>440</v>
          </cell>
          <cell r="BJ39">
            <v>346.13299999999998</v>
          </cell>
        </row>
        <row r="40">
          <cell r="J40" t="str">
            <v>二次</v>
          </cell>
          <cell r="K40" t="str">
            <v>一般</v>
          </cell>
          <cell r="L40" t="str">
            <v>一般</v>
          </cell>
          <cell r="V40">
            <v>540</v>
          </cell>
          <cell r="X40">
            <v>540</v>
          </cell>
          <cell r="AD40">
            <v>425</v>
          </cell>
          <cell r="AE40">
            <v>0</v>
          </cell>
          <cell r="AF40">
            <v>425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540</v>
          </cell>
          <cell r="AT40">
            <v>424.8</v>
          </cell>
          <cell r="BB40">
            <v>540</v>
          </cell>
          <cell r="BJ40">
            <v>424.8</v>
          </cell>
        </row>
        <row r="41">
          <cell r="J41" t="str">
            <v>二次</v>
          </cell>
          <cell r="K41" t="str">
            <v>一般</v>
          </cell>
          <cell r="L41" t="str">
            <v>一般</v>
          </cell>
          <cell r="V41">
            <v>1994</v>
          </cell>
          <cell r="X41">
            <v>120</v>
          </cell>
          <cell r="Y41">
            <v>1874</v>
          </cell>
          <cell r="AD41">
            <v>1568</v>
          </cell>
          <cell r="AE41">
            <v>0</v>
          </cell>
          <cell r="AF41">
            <v>94</v>
          </cell>
          <cell r="AG41">
            <v>1474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426</v>
          </cell>
          <cell r="AT41">
            <v>335.12</v>
          </cell>
          <cell r="BB41">
            <v>1100</v>
          </cell>
          <cell r="BJ41">
            <v>865.33299999999997</v>
          </cell>
        </row>
        <row r="42">
          <cell r="J42" t="str">
            <v>二次</v>
          </cell>
          <cell r="K42" t="str">
            <v>一般</v>
          </cell>
          <cell r="L42" t="str">
            <v>一般</v>
          </cell>
          <cell r="V42">
            <v>90</v>
          </cell>
          <cell r="X42">
            <v>90</v>
          </cell>
          <cell r="AD42">
            <v>71</v>
          </cell>
          <cell r="AE42">
            <v>0</v>
          </cell>
          <cell r="AF42">
            <v>71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90</v>
          </cell>
          <cell r="AT42">
            <v>70.8</v>
          </cell>
          <cell r="BB42">
            <v>190</v>
          </cell>
          <cell r="BJ42">
            <v>149.46700000000001</v>
          </cell>
        </row>
        <row r="43">
          <cell r="J43" t="str">
            <v>二次</v>
          </cell>
          <cell r="K43" t="str">
            <v>一般</v>
          </cell>
          <cell r="L43" t="str">
            <v>一般</v>
          </cell>
          <cell r="V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T43">
            <v>0</v>
          </cell>
          <cell r="BB43">
            <v>0</v>
          </cell>
          <cell r="BJ43">
            <v>0</v>
          </cell>
        </row>
        <row r="44">
          <cell r="J44" t="str">
            <v>ａ’</v>
          </cell>
          <cell r="K44" t="str">
            <v>高規格</v>
          </cell>
          <cell r="L44" t="str">
            <v>一般</v>
          </cell>
          <cell r="V44">
            <v>970</v>
          </cell>
          <cell r="X44">
            <v>970</v>
          </cell>
          <cell r="AD44">
            <v>763</v>
          </cell>
          <cell r="AE44">
            <v>0</v>
          </cell>
          <cell r="AF44">
            <v>763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210</v>
          </cell>
          <cell r="AT44">
            <v>165.2</v>
          </cell>
          <cell r="BB44">
            <v>970</v>
          </cell>
          <cell r="BJ44">
            <v>763.06700000000001</v>
          </cell>
        </row>
        <row r="45">
          <cell r="J45" t="str">
            <v>ａ’</v>
          </cell>
          <cell r="K45" t="str">
            <v>高規格</v>
          </cell>
          <cell r="L45" t="str">
            <v>一般</v>
          </cell>
          <cell r="V45">
            <v>4343</v>
          </cell>
          <cell r="W45">
            <v>3240</v>
          </cell>
          <cell r="Y45">
            <v>1103</v>
          </cell>
          <cell r="AD45">
            <v>3417</v>
          </cell>
          <cell r="AE45">
            <v>2549</v>
          </cell>
          <cell r="AF45">
            <v>0</v>
          </cell>
          <cell r="AG45">
            <v>868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2080</v>
          </cell>
          <cell r="AT45">
            <v>1636.2670000000001</v>
          </cell>
          <cell r="BB45">
            <v>3240</v>
          </cell>
          <cell r="BJ45">
            <v>2548.8000000000002</v>
          </cell>
        </row>
        <row r="46">
          <cell r="J46" t="str">
            <v>耐震</v>
          </cell>
          <cell r="K46" t="str">
            <v>一般</v>
          </cell>
          <cell r="L46" t="str">
            <v>一般</v>
          </cell>
          <cell r="V46">
            <v>290</v>
          </cell>
          <cell r="X46">
            <v>290</v>
          </cell>
          <cell r="AD46">
            <v>228</v>
          </cell>
          <cell r="AE46">
            <v>0</v>
          </cell>
          <cell r="AF46">
            <v>228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290</v>
          </cell>
          <cell r="AT46">
            <v>228.13300000000001</v>
          </cell>
          <cell r="BB46">
            <v>290</v>
          </cell>
          <cell r="BJ46">
            <v>228.13300000000001</v>
          </cell>
        </row>
        <row r="47">
          <cell r="J47" t="str">
            <v>耐震</v>
          </cell>
          <cell r="K47" t="str">
            <v>一般</v>
          </cell>
          <cell r="L47" t="str">
            <v>一般</v>
          </cell>
          <cell r="V47">
            <v>330</v>
          </cell>
          <cell r="X47">
            <v>330</v>
          </cell>
          <cell r="AD47">
            <v>260</v>
          </cell>
          <cell r="AE47">
            <v>0</v>
          </cell>
          <cell r="AF47">
            <v>260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330</v>
          </cell>
          <cell r="AT47">
            <v>259.60000000000002</v>
          </cell>
          <cell r="BB47">
            <v>330</v>
          </cell>
          <cell r="BJ47">
            <v>259.60000000000002</v>
          </cell>
        </row>
        <row r="48">
          <cell r="J48" t="str">
            <v>A'</v>
          </cell>
          <cell r="K48" t="str">
            <v>高規格</v>
          </cell>
          <cell r="L48" t="str">
            <v>高規格</v>
          </cell>
          <cell r="V48">
            <v>2263</v>
          </cell>
          <cell r="W48">
            <v>1800</v>
          </cell>
          <cell r="Y48">
            <v>463</v>
          </cell>
          <cell r="AD48">
            <v>1509</v>
          </cell>
          <cell r="AE48">
            <v>1200</v>
          </cell>
          <cell r="AF48">
            <v>0</v>
          </cell>
          <cell r="AG48">
            <v>309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1700</v>
          </cell>
          <cell r="AT48">
            <v>1133.3330000000001</v>
          </cell>
          <cell r="BB48">
            <v>1800</v>
          </cell>
          <cell r="BJ48">
            <v>1200</v>
          </cell>
        </row>
        <row r="49">
          <cell r="J49" t="str">
            <v>A'</v>
          </cell>
          <cell r="K49" t="str">
            <v>高規格</v>
          </cell>
          <cell r="L49" t="str">
            <v>高規格</v>
          </cell>
          <cell r="V49">
            <v>6423</v>
          </cell>
          <cell r="W49">
            <v>2747</v>
          </cell>
          <cell r="X49">
            <v>2689</v>
          </cell>
          <cell r="Y49">
            <v>987</v>
          </cell>
          <cell r="AD49">
            <v>4282</v>
          </cell>
          <cell r="AE49">
            <v>1831</v>
          </cell>
          <cell r="AF49">
            <v>1793</v>
          </cell>
          <cell r="AG49">
            <v>658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5236</v>
          </cell>
          <cell r="AT49">
            <v>3490.6660000000002</v>
          </cell>
          <cell r="BB49">
            <v>5436</v>
          </cell>
          <cell r="BJ49">
            <v>3624</v>
          </cell>
        </row>
        <row r="50">
          <cell r="J50" t="str">
            <v>B</v>
          </cell>
          <cell r="K50" t="str">
            <v>高規格</v>
          </cell>
          <cell r="L50" t="str">
            <v>高規格</v>
          </cell>
          <cell r="V50">
            <v>20</v>
          </cell>
          <cell r="X50">
            <v>20</v>
          </cell>
          <cell r="AD50">
            <v>14</v>
          </cell>
          <cell r="AE50">
            <v>0</v>
          </cell>
          <cell r="AF50">
            <v>14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20</v>
          </cell>
          <cell r="AT50">
            <v>14</v>
          </cell>
          <cell r="BB50">
            <v>20</v>
          </cell>
          <cell r="BJ50">
            <v>14</v>
          </cell>
        </row>
        <row r="51">
          <cell r="J51" t="str">
            <v>B</v>
          </cell>
          <cell r="K51" t="str">
            <v>高規格</v>
          </cell>
          <cell r="L51" t="str">
            <v>高規格</v>
          </cell>
          <cell r="V51">
            <v>233</v>
          </cell>
          <cell r="X51">
            <v>233</v>
          </cell>
          <cell r="AD51">
            <v>163</v>
          </cell>
          <cell r="AE51">
            <v>0</v>
          </cell>
          <cell r="AF51">
            <v>163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233</v>
          </cell>
          <cell r="AT51">
            <v>163.1</v>
          </cell>
          <cell r="BB51">
            <v>233</v>
          </cell>
          <cell r="BJ51">
            <v>163.1</v>
          </cell>
        </row>
        <row r="52">
          <cell r="J52" t="str">
            <v>B</v>
          </cell>
          <cell r="K52" t="str">
            <v>高規格</v>
          </cell>
          <cell r="L52" t="str">
            <v>高規格</v>
          </cell>
          <cell r="V52">
            <v>3494</v>
          </cell>
          <cell r="X52">
            <v>3494</v>
          </cell>
          <cell r="AD52">
            <v>2446</v>
          </cell>
          <cell r="AE52">
            <v>0</v>
          </cell>
          <cell r="AF52">
            <v>2446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3294</v>
          </cell>
          <cell r="AT52">
            <v>2305.8000000000002</v>
          </cell>
          <cell r="BB52">
            <v>3494</v>
          </cell>
          <cell r="BJ52">
            <v>2445.8000000000002</v>
          </cell>
        </row>
        <row r="53">
          <cell r="J53" t="str">
            <v>B</v>
          </cell>
          <cell r="K53" t="str">
            <v>高規格</v>
          </cell>
          <cell r="L53" t="str">
            <v>高規格</v>
          </cell>
          <cell r="V53">
            <v>200</v>
          </cell>
          <cell r="X53">
            <v>200</v>
          </cell>
          <cell r="AD53">
            <v>140</v>
          </cell>
          <cell r="AE53">
            <v>0</v>
          </cell>
          <cell r="AF53">
            <v>140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100</v>
          </cell>
          <cell r="AT53">
            <v>70</v>
          </cell>
          <cell r="BB53">
            <v>200</v>
          </cell>
          <cell r="BJ53">
            <v>140</v>
          </cell>
        </row>
        <row r="54">
          <cell r="J54" t="str">
            <v>B</v>
          </cell>
          <cell r="K54" t="str">
            <v>高規格</v>
          </cell>
          <cell r="L54" t="str">
            <v>高規格</v>
          </cell>
          <cell r="V54">
            <v>932</v>
          </cell>
          <cell r="X54">
            <v>682</v>
          </cell>
          <cell r="Y54">
            <v>250</v>
          </cell>
          <cell r="AD54">
            <v>652</v>
          </cell>
          <cell r="AE54">
            <v>0</v>
          </cell>
          <cell r="AF54">
            <v>477</v>
          </cell>
          <cell r="AG54">
            <v>175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582</v>
          </cell>
          <cell r="AT54">
            <v>407.4</v>
          </cell>
          <cell r="BB54">
            <v>682</v>
          </cell>
          <cell r="BJ54">
            <v>477.4</v>
          </cell>
        </row>
        <row r="55">
          <cell r="J55" t="str">
            <v>B</v>
          </cell>
          <cell r="K55" t="str">
            <v>高規格</v>
          </cell>
          <cell r="L55" t="str">
            <v>高規格</v>
          </cell>
          <cell r="V55">
            <v>1103</v>
          </cell>
          <cell r="X55">
            <v>1103</v>
          </cell>
          <cell r="AD55">
            <v>772</v>
          </cell>
          <cell r="AE55">
            <v>0</v>
          </cell>
          <cell r="AF55">
            <v>772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1103</v>
          </cell>
          <cell r="AT55">
            <v>772.1</v>
          </cell>
          <cell r="BB55">
            <v>1103</v>
          </cell>
          <cell r="BJ55">
            <v>772.1</v>
          </cell>
        </row>
        <row r="56">
          <cell r="J56" t="str">
            <v>ａ’</v>
          </cell>
          <cell r="K56" t="str">
            <v>高規格</v>
          </cell>
          <cell r="L56" t="str">
            <v>一般</v>
          </cell>
          <cell r="V56">
            <v>550</v>
          </cell>
          <cell r="X56">
            <v>550</v>
          </cell>
          <cell r="AD56">
            <v>367</v>
          </cell>
          <cell r="AE56">
            <v>0</v>
          </cell>
          <cell r="AF56">
            <v>367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500</v>
          </cell>
          <cell r="AT56">
            <v>333.33300000000003</v>
          </cell>
          <cell r="BB56">
            <v>550</v>
          </cell>
          <cell r="BJ56">
            <v>366.66699999999997</v>
          </cell>
        </row>
        <row r="57">
          <cell r="J57" t="str">
            <v>ａ’</v>
          </cell>
          <cell r="K57" t="str">
            <v>高規格</v>
          </cell>
          <cell r="L57" t="str">
            <v>一般</v>
          </cell>
          <cell r="V57">
            <v>1015</v>
          </cell>
          <cell r="X57">
            <v>763</v>
          </cell>
          <cell r="Y57">
            <v>252</v>
          </cell>
          <cell r="AD57">
            <v>677</v>
          </cell>
          <cell r="AE57">
            <v>0</v>
          </cell>
          <cell r="AF57">
            <v>509</v>
          </cell>
          <cell r="AG57">
            <v>168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613</v>
          </cell>
          <cell r="AT57">
            <v>408.66699999999997</v>
          </cell>
          <cell r="BB57">
            <v>763</v>
          </cell>
          <cell r="BJ57">
            <v>508.66699999999997</v>
          </cell>
        </row>
        <row r="58">
          <cell r="J58" t="str">
            <v>二次</v>
          </cell>
          <cell r="K58" t="str">
            <v>一般</v>
          </cell>
          <cell r="L58" t="str">
            <v>一般</v>
          </cell>
          <cell r="V58">
            <v>3251</v>
          </cell>
          <cell r="X58">
            <v>223</v>
          </cell>
          <cell r="Y58">
            <v>3028</v>
          </cell>
          <cell r="AD58">
            <v>2168</v>
          </cell>
          <cell r="AE58">
            <v>0</v>
          </cell>
          <cell r="AF58">
            <v>149</v>
          </cell>
          <cell r="AG58">
            <v>2019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2070</v>
          </cell>
          <cell r="AT58">
            <v>1380</v>
          </cell>
          <cell r="BB58">
            <v>2220</v>
          </cell>
          <cell r="BJ58">
            <v>1480</v>
          </cell>
        </row>
        <row r="59">
          <cell r="J59" t="str">
            <v>二次</v>
          </cell>
          <cell r="K59" t="str">
            <v>一般</v>
          </cell>
          <cell r="L59" t="str">
            <v>一般</v>
          </cell>
          <cell r="V59">
            <v>450</v>
          </cell>
          <cell r="AA59">
            <v>450</v>
          </cell>
          <cell r="AD59">
            <v>300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300</v>
          </cell>
          <cell r="AJ59">
            <v>0</v>
          </cell>
          <cell r="AK59">
            <v>0</v>
          </cell>
          <cell r="AL59">
            <v>300</v>
          </cell>
          <cell r="AT59">
            <v>200</v>
          </cell>
          <cell r="BB59">
            <v>349</v>
          </cell>
          <cell r="BJ59">
            <v>232.667</v>
          </cell>
        </row>
        <row r="60">
          <cell r="J60" t="str">
            <v>二次</v>
          </cell>
          <cell r="K60" t="str">
            <v>一般</v>
          </cell>
          <cell r="L60" t="str">
            <v>一般</v>
          </cell>
          <cell r="V60">
            <v>100</v>
          </cell>
          <cell r="AA60">
            <v>100</v>
          </cell>
          <cell r="AD60">
            <v>67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67</v>
          </cell>
          <cell r="AJ60">
            <v>0</v>
          </cell>
          <cell r="AK60">
            <v>0</v>
          </cell>
          <cell r="AL60">
            <v>50</v>
          </cell>
          <cell r="AT60">
            <v>33.332999999999998</v>
          </cell>
          <cell r="BB60">
            <v>93</v>
          </cell>
          <cell r="BJ60">
            <v>62</v>
          </cell>
        </row>
        <row r="61">
          <cell r="J61" t="str">
            <v>二次</v>
          </cell>
          <cell r="K61" t="str">
            <v>一般</v>
          </cell>
          <cell r="L61" t="str">
            <v>一般</v>
          </cell>
          <cell r="V61">
            <v>724</v>
          </cell>
          <cell r="X61">
            <v>724</v>
          </cell>
          <cell r="AD61">
            <v>483</v>
          </cell>
          <cell r="AE61">
            <v>0</v>
          </cell>
          <cell r="AF61">
            <v>483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724</v>
          </cell>
          <cell r="AT61">
            <v>482.66699999999997</v>
          </cell>
          <cell r="BB61">
            <v>724</v>
          </cell>
          <cell r="BJ61">
            <v>482.66699999999997</v>
          </cell>
        </row>
        <row r="62">
          <cell r="J62" t="str">
            <v>二次</v>
          </cell>
          <cell r="K62" t="str">
            <v>一般</v>
          </cell>
          <cell r="L62" t="str">
            <v>一般</v>
          </cell>
          <cell r="V62">
            <v>782</v>
          </cell>
          <cell r="W62">
            <v>782</v>
          </cell>
          <cell r="AD62">
            <v>521</v>
          </cell>
          <cell r="AE62">
            <v>521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782</v>
          </cell>
          <cell r="AT62">
            <v>521.33299999999997</v>
          </cell>
          <cell r="BB62">
            <v>782</v>
          </cell>
          <cell r="BJ62">
            <v>521.33299999999997</v>
          </cell>
        </row>
        <row r="63">
          <cell r="J63" t="str">
            <v>二次</v>
          </cell>
          <cell r="K63" t="str">
            <v>一般</v>
          </cell>
          <cell r="L63" t="str">
            <v>一般</v>
          </cell>
          <cell r="V63">
            <v>350</v>
          </cell>
          <cell r="X63">
            <v>350</v>
          </cell>
          <cell r="AD63">
            <v>233</v>
          </cell>
          <cell r="AE63">
            <v>0</v>
          </cell>
          <cell r="AF63">
            <v>233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350</v>
          </cell>
          <cell r="AT63">
            <v>233.333</v>
          </cell>
          <cell r="BB63">
            <v>350</v>
          </cell>
          <cell r="BJ63">
            <v>233.333</v>
          </cell>
        </row>
        <row r="64">
          <cell r="J64" t="str">
            <v>耐震</v>
          </cell>
          <cell r="K64" t="str">
            <v>一般</v>
          </cell>
          <cell r="L64" t="str">
            <v>一般</v>
          </cell>
          <cell r="V64">
            <v>420</v>
          </cell>
          <cell r="X64">
            <v>420</v>
          </cell>
          <cell r="AD64">
            <v>330</v>
          </cell>
          <cell r="AE64">
            <v>0</v>
          </cell>
          <cell r="AF64">
            <v>330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420</v>
          </cell>
          <cell r="AT64">
            <v>330.4</v>
          </cell>
          <cell r="BB64">
            <v>420</v>
          </cell>
          <cell r="BJ64">
            <v>330.4</v>
          </cell>
        </row>
        <row r="65">
          <cell r="J65" t="str">
            <v>耐震</v>
          </cell>
          <cell r="K65" t="str">
            <v>一般</v>
          </cell>
          <cell r="L65" t="str">
            <v>一般</v>
          </cell>
          <cell r="V65">
            <v>125</v>
          </cell>
          <cell r="X65">
            <v>125</v>
          </cell>
          <cell r="AD65">
            <v>98</v>
          </cell>
          <cell r="AE65">
            <v>0</v>
          </cell>
          <cell r="AF65">
            <v>98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125</v>
          </cell>
          <cell r="AT65">
            <v>98.332999999999998</v>
          </cell>
          <cell r="BB65">
            <v>125</v>
          </cell>
          <cell r="BJ65">
            <v>98.332999999999998</v>
          </cell>
        </row>
        <row r="66">
          <cell r="V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T66">
            <v>0</v>
          </cell>
          <cell r="BB66">
            <v>0</v>
          </cell>
          <cell r="BJ66">
            <v>0</v>
          </cell>
        </row>
        <row r="67">
          <cell r="J67" t="str">
            <v>A'</v>
          </cell>
          <cell r="K67" t="str">
            <v>高規格</v>
          </cell>
          <cell r="L67" t="str">
            <v>高規格</v>
          </cell>
          <cell r="V67">
            <v>330</v>
          </cell>
          <cell r="X67">
            <v>330</v>
          </cell>
          <cell r="AD67">
            <v>264</v>
          </cell>
          <cell r="AE67">
            <v>0</v>
          </cell>
          <cell r="AF67">
            <v>264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330</v>
          </cell>
          <cell r="AT67">
            <v>264</v>
          </cell>
          <cell r="BB67">
            <v>330</v>
          </cell>
          <cell r="BJ67">
            <v>264</v>
          </cell>
        </row>
        <row r="68">
          <cell r="V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T68">
            <v>0</v>
          </cell>
          <cell r="BB68">
            <v>0</v>
          </cell>
          <cell r="BJ68">
            <v>0</v>
          </cell>
        </row>
        <row r="69">
          <cell r="J69" t="str">
            <v>A'</v>
          </cell>
          <cell r="K69" t="str">
            <v>高規格</v>
          </cell>
          <cell r="L69" t="str">
            <v>高規格</v>
          </cell>
          <cell r="V69">
            <v>1057</v>
          </cell>
          <cell r="X69">
            <v>800</v>
          </cell>
          <cell r="Y69">
            <v>257</v>
          </cell>
          <cell r="AD69">
            <v>846</v>
          </cell>
          <cell r="AE69">
            <v>0</v>
          </cell>
          <cell r="AF69">
            <v>640</v>
          </cell>
          <cell r="AG69">
            <v>206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300</v>
          </cell>
          <cell r="AT69">
            <v>240</v>
          </cell>
          <cell r="BB69">
            <v>800</v>
          </cell>
          <cell r="BJ69">
            <v>640</v>
          </cell>
        </row>
        <row r="70">
          <cell r="J70" t="str">
            <v>A'</v>
          </cell>
          <cell r="K70" t="str">
            <v>高規格</v>
          </cell>
          <cell r="L70" t="str">
            <v>高規格</v>
          </cell>
          <cell r="V70">
            <v>6543</v>
          </cell>
          <cell r="X70">
            <v>5000</v>
          </cell>
          <cell r="Y70">
            <v>1543</v>
          </cell>
          <cell r="AD70">
            <v>5234</v>
          </cell>
          <cell r="AE70">
            <v>0</v>
          </cell>
          <cell r="AF70">
            <v>4000</v>
          </cell>
          <cell r="AG70">
            <v>1234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4750</v>
          </cell>
          <cell r="AT70">
            <v>3800</v>
          </cell>
          <cell r="BB70">
            <v>5000</v>
          </cell>
          <cell r="BJ70">
            <v>4000</v>
          </cell>
        </row>
        <row r="71">
          <cell r="J71" t="str">
            <v>ａ’</v>
          </cell>
          <cell r="K71" t="str">
            <v>高規格</v>
          </cell>
          <cell r="L71" t="str">
            <v>一般</v>
          </cell>
          <cell r="V71">
            <v>320</v>
          </cell>
          <cell r="X71">
            <v>320</v>
          </cell>
          <cell r="AD71">
            <v>256</v>
          </cell>
          <cell r="AE71">
            <v>0</v>
          </cell>
          <cell r="AF71">
            <v>256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320</v>
          </cell>
          <cell r="AT71">
            <v>256</v>
          </cell>
          <cell r="BB71">
            <v>320</v>
          </cell>
          <cell r="BJ71">
            <v>256</v>
          </cell>
        </row>
        <row r="72">
          <cell r="J72" t="str">
            <v>ａ’</v>
          </cell>
          <cell r="K72" t="str">
            <v>高規格</v>
          </cell>
          <cell r="L72" t="str">
            <v>一般</v>
          </cell>
          <cell r="V72">
            <v>445</v>
          </cell>
          <cell r="X72">
            <v>445</v>
          </cell>
          <cell r="AD72">
            <v>356</v>
          </cell>
          <cell r="AE72">
            <v>0</v>
          </cell>
          <cell r="AF72">
            <v>356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445</v>
          </cell>
          <cell r="AT72">
            <v>356</v>
          </cell>
          <cell r="BB72">
            <v>445</v>
          </cell>
          <cell r="BJ72">
            <v>356</v>
          </cell>
        </row>
        <row r="73">
          <cell r="J73" t="str">
            <v>地二</v>
          </cell>
          <cell r="K73" t="str">
            <v>地高</v>
          </cell>
          <cell r="L73" t="str">
            <v>地高</v>
          </cell>
          <cell r="V73">
            <v>1380</v>
          </cell>
          <cell r="X73">
            <v>1283</v>
          </cell>
          <cell r="Y73">
            <v>97</v>
          </cell>
          <cell r="AD73">
            <v>1104</v>
          </cell>
          <cell r="AE73">
            <v>0</v>
          </cell>
          <cell r="AF73">
            <v>1026</v>
          </cell>
          <cell r="AG73">
            <v>78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900</v>
          </cell>
          <cell r="AT73">
            <v>720</v>
          </cell>
          <cell r="BB73">
            <v>1380</v>
          </cell>
          <cell r="BJ73">
            <v>1104</v>
          </cell>
        </row>
        <row r="74">
          <cell r="J74" t="str">
            <v>二次</v>
          </cell>
          <cell r="K74" t="str">
            <v>一般</v>
          </cell>
          <cell r="L74" t="str">
            <v>一般</v>
          </cell>
          <cell r="V74">
            <v>725</v>
          </cell>
          <cell r="X74">
            <v>44</v>
          </cell>
          <cell r="Y74">
            <v>681</v>
          </cell>
          <cell r="AD74">
            <v>580</v>
          </cell>
          <cell r="AE74">
            <v>0</v>
          </cell>
          <cell r="AF74">
            <v>35</v>
          </cell>
          <cell r="AG74">
            <v>545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400</v>
          </cell>
          <cell r="AT74">
            <v>320</v>
          </cell>
          <cell r="BB74">
            <v>400</v>
          </cell>
          <cell r="BJ74">
            <v>320</v>
          </cell>
        </row>
        <row r="75">
          <cell r="V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T75">
            <v>0</v>
          </cell>
          <cell r="BB75">
            <v>0</v>
          </cell>
          <cell r="BJ75">
            <v>0</v>
          </cell>
        </row>
        <row r="76">
          <cell r="J76" t="str">
            <v>二次</v>
          </cell>
          <cell r="K76" t="str">
            <v>一般</v>
          </cell>
          <cell r="L76" t="str">
            <v>一般</v>
          </cell>
          <cell r="V76">
            <v>40</v>
          </cell>
          <cell r="X76">
            <v>40</v>
          </cell>
          <cell r="AD76">
            <v>32</v>
          </cell>
          <cell r="AE76">
            <v>0</v>
          </cell>
          <cell r="AF76">
            <v>32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40</v>
          </cell>
          <cell r="AT76">
            <v>32</v>
          </cell>
          <cell r="BB76">
            <v>140</v>
          </cell>
          <cell r="BJ76">
            <v>112</v>
          </cell>
        </row>
        <row r="77">
          <cell r="J77" t="str">
            <v>二次</v>
          </cell>
          <cell r="K77" t="str">
            <v>一般</v>
          </cell>
          <cell r="L77" t="str">
            <v>一般</v>
          </cell>
          <cell r="V77">
            <v>1200</v>
          </cell>
          <cell r="X77">
            <v>1200</v>
          </cell>
          <cell r="AD77">
            <v>960</v>
          </cell>
          <cell r="AE77">
            <v>0</v>
          </cell>
          <cell r="AF77">
            <v>960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1200</v>
          </cell>
          <cell r="AT77">
            <v>960</v>
          </cell>
          <cell r="BB77">
            <v>1580</v>
          </cell>
          <cell r="BJ77">
            <v>1264</v>
          </cell>
        </row>
        <row r="78">
          <cell r="J78" t="str">
            <v>二次</v>
          </cell>
          <cell r="K78" t="str">
            <v>一般</v>
          </cell>
          <cell r="L78" t="str">
            <v>一般</v>
          </cell>
          <cell r="V78">
            <v>195</v>
          </cell>
          <cell r="X78">
            <v>195</v>
          </cell>
          <cell r="AD78">
            <v>156</v>
          </cell>
          <cell r="AE78">
            <v>0</v>
          </cell>
          <cell r="AF78">
            <v>156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195</v>
          </cell>
          <cell r="AT78">
            <v>156</v>
          </cell>
          <cell r="BB78">
            <v>195</v>
          </cell>
          <cell r="BJ78">
            <v>156</v>
          </cell>
        </row>
        <row r="79">
          <cell r="J79" t="str">
            <v>A'</v>
          </cell>
          <cell r="K79" t="str">
            <v>高規格</v>
          </cell>
          <cell r="L79" t="str">
            <v>高規格</v>
          </cell>
          <cell r="V79">
            <v>1350</v>
          </cell>
          <cell r="X79">
            <v>1350</v>
          </cell>
          <cell r="AD79">
            <v>1080</v>
          </cell>
          <cell r="AE79">
            <v>0</v>
          </cell>
          <cell r="AF79">
            <v>1080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670</v>
          </cell>
          <cell r="AT79">
            <v>536</v>
          </cell>
          <cell r="BB79">
            <v>1350</v>
          </cell>
          <cell r="BJ79">
            <v>1080</v>
          </cell>
        </row>
        <row r="80">
          <cell r="J80" t="str">
            <v>A'</v>
          </cell>
          <cell r="K80" t="str">
            <v>高規格</v>
          </cell>
          <cell r="L80" t="str">
            <v>高規格</v>
          </cell>
          <cell r="V80">
            <v>4669</v>
          </cell>
          <cell r="X80">
            <v>4669</v>
          </cell>
          <cell r="AD80">
            <v>3735</v>
          </cell>
          <cell r="AE80">
            <v>0</v>
          </cell>
          <cell r="AF80">
            <v>3735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4669</v>
          </cell>
          <cell r="AT80">
            <v>3735.2</v>
          </cell>
          <cell r="BB80">
            <v>4669</v>
          </cell>
          <cell r="BJ80">
            <v>3735.2</v>
          </cell>
        </row>
        <row r="81">
          <cell r="J81" t="str">
            <v>A'</v>
          </cell>
          <cell r="K81" t="str">
            <v>高規格</v>
          </cell>
          <cell r="L81" t="str">
            <v>高規格</v>
          </cell>
          <cell r="V81">
            <v>959</v>
          </cell>
          <cell r="X81">
            <v>959</v>
          </cell>
          <cell r="AD81">
            <v>767</v>
          </cell>
          <cell r="AE81">
            <v>0</v>
          </cell>
          <cell r="AF81">
            <v>767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959</v>
          </cell>
          <cell r="AT81">
            <v>767.2</v>
          </cell>
          <cell r="BB81">
            <v>959</v>
          </cell>
          <cell r="BJ81">
            <v>767.2</v>
          </cell>
        </row>
        <row r="82">
          <cell r="J82" t="str">
            <v>耐震</v>
          </cell>
          <cell r="K82" t="str">
            <v>一般</v>
          </cell>
          <cell r="L82" t="str">
            <v>一般</v>
          </cell>
          <cell r="V82">
            <v>225</v>
          </cell>
          <cell r="X82">
            <v>225</v>
          </cell>
          <cell r="AD82">
            <v>180</v>
          </cell>
          <cell r="AE82">
            <v>0</v>
          </cell>
          <cell r="AF82">
            <v>180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225</v>
          </cell>
          <cell r="AT82">
            <v>180</v>
          </cell>
          <cell r="BB82">
            <v>225</v>
          </cell>
          <cell r="BJ82">
            <v>180</v>
          </cell>
        </row>
        <row r="83">
          <cell r="J83" t="str">
            <v>耐震</v>
          </cell>
          <cell r="K83" t="str">
            <v>一般</v>
          </cell>
          <cell r="L83" t="str">
            <v>一般</v>
          </cell>
          <cell r="V83">
            <v>150</v>
          </cell>
          <cell r="X83">
            <v>150</v>
          </cell>
          <cell r="AD83">
            <v>120</v>
          </cell>
          <cell r="AE83">
            <v>0</v>
          </cell>
          <cell r="AF83">
            <v>120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150</v>
          </cell>
          <cell r="AT83">
            <v>120</v>
          </cell>
          <cell r="BB83">
            <v>150</v>
          </cell>
          <cell r="BJ83">
            <v>120</v>
          </cell>
        </row>
        <row r="84">
          <cell r="J84" t="str">
            <v>耐震</v>
          </cell>
          <cell r="K84" t="str">
            <v>一般</v>
          </cell>
          <cell r="L84" t="str">
            <v>一般</v>
          </cell>
          <cell r="V84">
            <v>450</v>
          </cell>
          <cell r="X84">
            <v>450</v>
          </cell>
          <cell r="AD84">
            <v>360</v>
          </cell>
          <cell r="AE84">
            <v>0</v>
          </cell>
          <cell r="AF84">
            <v>360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450</v>
          </cell>
          <cell r="AT84">
            <v>360</v>
          </cell>
          <cell r="BB84">
            <v>450</v>
          </cell>
          <cell r="BJ84">
            <v>360</v>
          </cell>
        </row>
        <row r="85">
          <cell r="J85" t="str">
            <v>A'</v>
          </cell>
          <cell r="K85" t="str">
            <v>高規格</v>
          </cell>
          <cell r="L85" t="str">
            <v>高規格</v>
          </cell>
          <cell r="V85">
            <v>2200</v>
          </cell>
          <cell r="X85">
            <v>2200</v>
          </cell>
          <cell r="AD85">
            <v>1687</v>
          </cell>
          <cell r="AE85">
            <v>0</v>
          </cell>
          <cell r="AF85">
            <v>1687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2200</v>
          </cell>
          <cell r="AT85">
            <v>1686.6669999999999</v>
          </cell>
          <cell r="BB85">
            <v>2200</v>
          </cell>
          <cell r="BJ85">
            <v>1686.6669999999999</v>
          </cell>
        </row>
        <row r="86">
          <cell r="V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T86">
            <v>0</v>
          </cell>
          <cell r="BB86">
            <v>0</v>
          </cell>
          <cell r="BJ86">
            <v>0</v>
          </cell>
        </row>
        <row r="87">
          <cell r="J87" t="str">
            <v>二次</v>
          </cell>
          <cell r="K87" t="str">
            <v>一般</v>
          </cell>
          <cell r="L87" t="str">
            <v>一般</v>
          </cell>
          <cell r="V87">
            <v>500</v>
          </cell>
          <cell r="X87">
            <v>500</v>
          </cell>
          <cell r="AD87">
            <v>383</v>
          </cell>
          <cell r="AE87">
            <v>0</v>
          </cell>
          <cell r="AF87">
            <v>383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500</v>
          </cell>
          <cell r="AT87">
            <v>383.33300000000003</v>
          </cell>
          <cell r="BB87">
            <v>500</v>
          </cell>
          <cell r="BJ87">
            <v>383.33300000000003</v>
          </cell>
        </row>
        <row r="88">
          <cell r="J88" t="str">
            <v>A'</v>
          </cell>
          <cell r="K88" t="str">
            <v>高規格</v>
          </cell>
          <cell r="L88" t="str">
            <v>高規格</v>
          </cell>
          <cell r="V88">
            <v>2153</v>
          </cell>
          <cell r="X88">
            <v>1925</v>
          </cell>
          <cell r="Y88">
            <v>228</v>
          </cell>
          <cell r="AD88">
            <v>1651</v>
          </cell>
          <cell r="AE88">
            <v>0</v>
          </cell>
          <cell r="AF88">
            <v>1476</v>
          </cell>
          <cell r="AG88">
            <v>175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1925</v>
          </cell>
          <cell r="AT88">
            <v>1475.8330000000001</v>
          </cell>
          <cell r="BB88">
            <v>1925</v>
          </cell>
          <cell r="BJ88">
            <v>1475.8330000000001</v>
          </cell>
        </row>
        <row r="89">
          <cell r="J89" t="str">
            <v>ａ’</v>
          </cell>
          <cell r="K89" t="str">
            <v>高規格</v>
          </cell>
          <cell r="L89" t="str">
            <v>一般</v>
          </cell>
          <cell r="V89">
            <v>2600</v>
          </cell>
          <cell r="X89">
            <v>2600</v>
          </cell>
          <cell r="AD89">
            <v>1993</v>
          </cell>
          <cell r="AE89">
            <v>0</v>
          </cell>
          <cell r="AF89">
            <v>1993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2600</v>
          </cell>
          <cell r="AT89">
            <v>1993.3330000000001</v>
          </cell>
          <cell r="BB89">
            <v>2600</v>
          </cell>
          <cell r="BJ89">
            <v>1993.3330000000001</v>
          </cell>
        </row>
        <row r="90">
          <cell r="J90" t="str">
            <v>ａ’</v>
          </cell>
          <cell r="K90" t="str">
            <v>高規格</v>
          </cell>
          <cell r="L90" t="str">
            <v>一般</v>
          </cell>
          <cell r="V90">
            <v>1305</v>
          </cell>
          <cell r="X90">
            <v>1305</v>
          </cell>
          <cell r="AD90">
            <v>1001</v>
          </cell>
          <cell r="AE90">
            <v>0</v>
          </cell>
          <cell r="AF90">
            <v>1001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1305</v>
          </cell>
          <cell r="AT90">
            <v>1000.5</v>
          </cell>
          <cell r="BB90">
            <v>1305</v>
          </cell>
          <cell r="BJ90">
            <v>1000.5</v>
          </cell>
        </row>
        <row r="91">
          <cell r="V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T91">
            <v>0</v>
          </cell>
          <cell r="BB91">
            <v>0</v>
          </cell>
          <cell r="BJ91">
            <v>0</v>
          </cell>
        </row>
        <row r="92">
          <cell r="J92" t="str">
            <v>ａ’</v>
          </cell>
          <cell r="K92" t="str">
            <v>高規格</v>
          </cell>
          <cell r="L92" t="str">
            <v>一般</v>
          </cell>
          <cell r="V92">
            <v>2220</v>
          </cell>
          <cell r="W92">
            <v>2220</v>
          </cell>
          <cell r="AD92">
            <v>1702</v>
          </cell>
          <cell r="AE92">
            <v>1702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2020</v>
          </cell>
          <cell r="AT92">
            <v>1548.6669999999999</v>
          </cell>
          <cell r="BB92">
            <v>2220</v>
          </cell>
          <cell r="BJ92">
            <v>1702</v>
          </cell>
        </row>
        <row r="93">
          <cell r="J93" t="str">
            <v>ａ’</v>
          </cell>
          <cell r="K93" t="str">
            <v>高規格</v>
          </cell>
          <cell r="L93" t="str">
            <v>一般</v>
          </cell>
          <cell r="V93">
            <v>850</v>
          </cell>
          <cell r="X93">
            <v>850</v>
          </cell>
          <cell r="AD93">
            <v>652</v>
          </cell>
          <cell r="AE93">
            <v>0</v>
          </cell>
          <cell r="AF93">
            <v>652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850</v>
          </cell>
          <cell r="AT93">
            <v>651.66700000000003</v>
          </cell>
          <cell r="BB93">
            <v>850</v>
          </cell>
          <cell r="BJ93">
            <v>651.66700000000003</v>
          </cell>
        </row>
        <row r="94">
          <cell r="J94" t="str">
            <v>ａ’</v>
          </cell>
          <cell r="K94" t="str">
            <v>高規格</v>
          </cell>
          <cell r="L94" t="str">
            <v>一般</v>
          </cell>
          <cell r="V94">
            <v>300</v>
          </cell>
          <cell r="X94">
            <v>300</v>
          </cell>
          <cell r="AD94">
            <v>230</v>
          </cell>
          <cell r="AE94">
            <v>0</v>
          </cell>
          <cell r="AF94">
            <v>230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300</v>
          </cell>
          <cell r="AT94">
            <v>230</v>
          </cell>
          <cell r="BB94">
            <v>300</v>
          </cell>
          <cell r="BJ94">
            <v>230</v>
          </cell>
        </row>
        <row r="95">
          <cell r="J95" t="str">
            <v>地二</v>
          </cell>
          <cell r="K95" t="str">
            <v>地高</v>
          </cell>
          <cell r="L95" t="str">
            <v>地高</v>
          </cell>
          <cell r="V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T95">
            <v>0</v>
          </cell>
          <cell r="BB95">
            <v>0</v>
          </cell>
          <cell r="BJ95">
            <v>0</v>
          </cell>
        </row>
        <row r="96">
          <cell r="J96" t="str">
            <v>地二</v>
          </cell>
          <cell r="K96" t="str">
            <v>地高</v>
          </cell>
          <cell r="L96" t="str">
            <v>地高</v>
          </cell>
          <cell r="V96">
            <v>100</v>
          </cell>
          <cell r="X96">
            <v>100</v>
          </cell>
          <cell r="AD96">
            <v>77</v>
          </cell>
          <cell r="AE96">
            <v>0</v>
          </cell>
          <cell r="AF96">
            <v>77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100</v>
          </cell>
          <cell r="AT96">
            <v>76.667000000000002</v>
          </cell>
          <cell r="BB96">
            <v>200</v>
          </cell>
          <cell r="BJ96">
            <v>153.333</v>
          </cell>
        </row>
        <row r="97">
          <cell r="J97" t="str">
            <v>地二</v>
          </cell>
          <cell r="K97" t="str">
            <v>地高</v>
          </cell>
          <cell r="L97" t="str">
            <v>地高</v>
          </cell>
          <cell r="V97">
            <v>3300</v>
          </cell>
          <cell r="X97">
            <v>2986</v>
          </cell>
          <cell r="Y97">
            <v>314</v>
          </cell>
          <cell r="AD97">
            <v>2530</v>
          </cell>
          <cell r="AE97">
            <v>0</v>
          </cell>
          <cell r="AF97">
            <v>2289</v>
          </cell>
          <cell r="AG97">
            <v>241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2600</v>
          </cell>
          <cell r="AT97">
            <v>1993.3330000000001</v>
          </cell>
          <cell r="BB97">
            <v>3300</v>
          </cell>
          <cell r="BJ97">
            <v>2530</v>
          </cell>
        </row>
        <row r="98">
          <cell r="J98" t="str">
            <v>地二</v>
          </cell>
          <cell r="K98" t="str">
            <v>地高</v>
          </cell>
          <cell r="L98" t="str">
            <v>地高</v>
          </cell>
          <cell r="V98">
            <v>400</v>
          </cell>
          <cell r="X98">
            <v>400</v>
          </cell>
          <cell r="AD98">
            <v>307</v>
          </cell>
          <cell r="AE98">
            <v>0</v>
          </cell>
          <cell r="AF98">
            <v>307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400</v>
          </cell>
          <cell r="AT98">
            <v>306.66699999999997</v>
          </cell>
          <cell r="BB98">
            <v>400</v>
          </cell>
          <cell r="BJ98">
            <v>306.66699999999997</v>
          </cell>
        </row>
        <row r="99">
          <cell r="J99" t="str">
            <v>地二</v>
          </cell>
          <cell r="K99" t="str">
            <v>地高</v>
          </cell>
          <cell r="L99" t="str">
            <v>地高</v>
          </cell>
          <cell r="V99">
            <v>7200</v>
          </cell>
          <cell r="X99">
            <v>1524</v>
          </cell>
          <cell r="Y99">
            <v>5676</v>
          </cell>
          <cell r="AD99">
            <v>5520</v>
          </cell>
          <cell r="AE99">
            <v>0</v>
          </cell>
          <cell r="AF99">
            <v>1168</v>
          </cell>
          <cell r="AG99">
            <v>4352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5700</v>
          </cell>
          <cell r="AT99">
            <v>4370</v>
          </cell>
          <cell r="BB99">
            <v>7200</v>
          </cell>
          <cell r="BJ99">
            <v>5520</v>
          </cell>
        </row>
        <row r="100">
          <cell r="J100" t="str">
            <v>二次</v>
          </cell>
          <cell r="K100" t="str">
            <v>一般</v>
          </cell>
          <cell r="L100" t="str">
            <v>一般</v>
          </cell>
          <cell r="V100">
            <v>700</v>
          </cell>
          <cell r="X100">
            <v>700</v>
          </cell>
          <cell r="AD100">
            <v>560</v>
          </cell>
          <cell r="AE100">
            <v>0</v>
          </cell>
          <cell r="AF100">
            <v>560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700</v>
          </cell>
          <cell r="AT100">
            <v>560</v>
          </cell>
          <cell r="BB100">
            <v>900</v>
          </cell>
          <cell r="BJ100">
            <v>720</v>
          </cell>
        </row>
        <row r="101">
          <cell r="J101" t="str">
            <v>二次</v>
          </cell>
          <cell r="K101" t="str">
            <v>一般</v>
          </cell>
          <cell r="L101" t="str">
            <v>一般</v>
          </cell>
          <cell r="V101">
            <v>1020</v>
          </cell>
          <cell r="X101">
            <v>1020</v>
          </cell>
          <cell r="AD101">
            <v>782</v>
          </cell>
          <cell r="AE101">
            <v>0</v>
          </cell>
          <cell r="AF101">
            <v>782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1020</v>
          </cell>
          <cell r="AT101">
            <v>782</v>
          </cell>
          <cell r="BB101">
            <v>1020</v>
          </cell>
          <cell r="BJ101">
            <v>782</v>
          </cell>
        </row>
        <row r="102">
          <cell r="J102" t="str">
            <v>耐震</v>
          </cell>
          <cell r="K102" t="str">
            <v>一般</v>
          </cell>
          <cell r="L102" t="str">
            <v>一般</v>
          </cell>
          <cell r="V102">
            <v>325</v>
          </cell>
          <cell r="X102">
            <v>325</v>
          </cell>
          <cell r="AD102">
            <v>249</v>
          </cell>
          <cell r="AE102">
            <v>0</v>
          </cell>
          <cell r="AF102">
            <v>249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325</v>
          </cell>
          <cell r="AT102">
            <v>249.167</v>
          </cell>
          <cell r="BB102">
            <v>325</v>
          </cell>
          <cell r="BJ102">
            <v>249.167</v>
          </cell>
        </row>
        <row r="103">
          <cell r="J103" t="str">
            <v>耐震</v>
          </cell>
          <cell r="K103" t="str">
            <v>一般</v>
          </cell>
          <cell r="L103" t="str">
            <v>一般</v>
          </cell>
          <cell r="V103">
            <v>200</v>
          </cell>
          <cell r="X103">
            <v>200</v>
          </cell>
          <cell r="AD103">
            <v>153</v>
          </cell>
          <cell r="AE103">
            <v>0</v>
          </cell>
          <cell r="AF103">
            <v>153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200</v>
          </cell>
          <cell r="AT103">
            <v>153.333</v>
          </cell>
          <cell r="BB103">
            <v>200</v>
          </cell>
          <cell r="BJ103">
            <v>153.333</v>
          </cell>
        </row>
        <row r="104">
          <cell r="J104" t="str">
            <v>耐震</v>
          </cell>
          <cell r="K104" t="str">
            <v>一般</v>
          </cell>
          <cell r="L104" t="str">
            <v>一般</v>
          </cell>
          <cell r="V104">
            <v>240</v>
          </cell>
          <cell r="X104">
            <v>240</v>
          </cell>
          <cell r="AD104">
            <v>184</v>
          </cell>
          <cell r="AE104">
            <v>0</v>
          </cell>
          <cell r="AF104">
            <v>184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240</v>
          </cell>
          <cell r="AT104">
            <v>184</v>
          </cell>
          <cell r="BB104">
            <v>240</v>
          </cell>
          <cell r="BJ104">
            <v>184</v>
          </cell>
        </row>
        <row r="105">
          <cell r="J105" t="str">
            <v>A'</v>
          </cell>
          <cell r="K105" t="str">
            <v>高規格</v>
          </cell>
          <cell r="L105" t="str">
            <v>高規格</v>
          </cell>
          <cell r="V105">
            <v>197</v>
          </cell>
          <cell r="X105">
            <v>197</v>
          </cell>
          <cell r="AD105">
            <v>131</v>
          </cell>
          <cell r="AE105">
            <v>0</v>
          </cell>
          <cell r="AF105">
            <v>131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154</v>
          </cell>
          <cell r="AT105">
            <v>102.667</v>
          </cell>
          <cell r="BB105">
            <v>197</v>
          </cell>
          <cell r="BJ105">
            <v>131.333</v>
          </cell>
        </row>
        <row r="106">
          <cell r="J106" t="str">
            <v>A'</v>
          </cell>
          <cell r="K106" t="str">
            <v>高規格</v>
          </cell>
          <cell r="L106" t="str">
            <v>高規格</v>
          </cell>
          <cell r="V106">
            <v>4303</v>
          </cell>
          <cell r="X106">
            <v>4303</v>
          </cell>
          <cell r="AD106">
            <v>2955</v>
          </cell>
          <cell r="AE106">
            <v>0</v>
          </cell>
          <cell r="AF106">
            <v>2955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3516</v>
          </cell>
          <cell r="AT106">
            <v>2414.3200000000002</v>
          </cell>
          <cell r="BB106">
            <v>4303</v>
          </cell>
          <cell r="BJ106">
            <v>2954.7269999999999</v>
          </cell>
        </row>
        <row r="107">
          <cell r="J107" t="str">
            <v>A'</v>
          </cell>
          <cell r="K107" t="str">
            <v>高規格</v>
          </cell>
          <cell r="L107" t="str">
            <v>高規格</v>
          </cell>
          <cell r="V107">
            <v>500</v>
          </cell>
          <cell r="X107">
            <v>500</v>
          </cell>
          <cell r="AD107">
            <v>343</v>
          </cell>
          <cell r="AE107">
            <v>0</v>
          </cell>
          <cell r="AF107">
            <v>343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200</v>
          </cell>
          <cell r="AT107">
            <v>137.333</v>
          </cell>
          <cell r="BB107">
            <v>500</v>
          </cell>
          <cell r="BJ107">
            <v>343.33300000000003</v>
          </cell>
        </row>
        <row r="108">
          <cell r="J108" t="str">
            <v>ａ’</v>
          </cell>
          <cell r="K108" t="str">
            <v>高規格</v>
          </cell>
          <cell r="L108" t="str">
            <v>一般</v>
          </cell>
          <cell r="V108">
            <v>1507</v>
          </cell>
          <cell r="X108">
            <v>1200</v>
          </cell>
          <cell r="Y108">
            <v>307</v>
          </cell>
          <cell r="AD108">
            <v>1035</v>
          </cell>
          <cell r="AE108">
            <v>0</v>
          </cell>
          <cell r="AF108">
            <v>824</v>
          </cell>
          <cell r="AG108">
            <v>211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1200</v>
          </cell>
          <cell r="AT108">
            <v>824</v>
          </cell>
          <cell r="BB108">
            <v>1200</v>
          </cell>
          <cell r="BJ108">
            <v>824</v>
          </cell>
        </row>
        <row r="109">
          <cell r="V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T109">
            <v>0</v>
          </cell>
          <cell r="BB109">
            <v>0</v>
          </cell>
          <cell r="BJ109">
            <v>0</v>
          </cell>
        </row>
        <row r="110">
          <cell r="J110" t="str">
            <v>ａ’</v>
          </cell>
          <cell r="K110" t="str">
            <v>高規格</v>
          </cell>
          <cell r="L110" t="str">
            <v>一般</v>
          </cell>
          <cell r="V110">
            <v>350</v>
          </cell>
          <cell r="X110">
            <v>350</v>
          </cell>
          <cell r="AD110">
            <v>240</v>
          </cell>
          <cell r="AE110">
            <v>0</v>
          </cell>
          <cell r="AF110">
            <v>240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350</v>
          </cell>
          <cell r="AT110">
            <v>240.333</v>
          </cell>
          <cell r="BB110">
            <v>350</v>
          </cell>
          <cell r="BJ110">
            <v>240.333</v>
          </cell>
        </row>
        <row r="111">
          <cell r="J111" t="str">
            <v>ａ’</v>
          </cell>
          <cell r="K111" t="str">
            <v>高規格</v>
          </cell>
          <cell r="L111" t="str">
            <v>一般</v>
          </cell>
          <cell r="V111">
            <v>1650</v>
          </cell>
          <cell r="W111">
            <v>1650</v>
          </cell>
          <cell r="AD111">
            <v>1133</v>
          </cell>
          <cell r="AE111">
            <v>1133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1500</v>
          </cell>
          <cell r="AT111">
            <v>1030</v>
          </cell>
          <cell r="BB111">
            <v>1650</v>
          </cell>
          <cell r="BJ111">
            <v>1133</v>
          </cell>
        </row>
        <row r="112">
          <cell r="J112" t="str">
            <v>ａ’</v>
          </cell>
          <cell r="K112" t="str">
            <v>高規格</v>
          </cell>
          <cell r="L112" t="str">
            <v>一般</v>
          </cell>
          <cell r="V112">
            <v>150</v>
          </cell>
          <cell r="X112">
            <v>150</v>
          </cell>
          <cell r="AD112">
            <v>103</v>
          </cell>
          <cell r="AE112">
            <v>0</v>
          </cell>
          <cell r="AF112">
            <v>103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150</v>
          </cell>
          <cell r="AT112">
            <v>103</v>
          </cell>
          <cell r="BB112">
            <v>150</v>
          </cell>
          <cell r="BJ112">
            <v>103</v>
          </cell>
        </row>
        <row r="113">
          <cell r="J113" t="str">
            <v>地二</v>
          </cell>
          <cell r="K113" t="str">
            <v>地高</v>
          </cell>
          <cell r="L113" t="str">
            <v>地高</v>
          </cell>
          <cell r="V113">
            <v>505</v>
          </cell>
          <cell r="X113">
            <v>497</v>
          </cell>
          <cell r="Y113">
            <v>8</v>
          </cell>
          <cell r="AD113">
            <v>346</v>
          </cell>
          <cell r="AE113">
            <v>0</v>
          </cell>
          <cell r="AF113">
            <v>341</v>
          </cell>
          <cell r="AG113">
            <v>5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505</v>
          </cell>
          <cell r="AT113">
            <v>346.767</v>
          </cell>
          <cell r="BB113">
            <v>505</v>
          </cell>
          <cell r="BJ113">
            <v>346.767</v>
          </cell>
        </row>
        <row r="114">
          <cell r="J114" t="str">
            <v>地二</v>
          </cell>
          <cell r="K114" t="str">
            <v>地高</v>
          </cell>
          <cell r="L114" t="str">
            <v>地高</v>
          </cell>
          <cell r="V114">
            <v>4161</v>
          </cell>
          <cell r="X114">
            <v>4161</v>
          </cell>
          <cell r="AD114">
            <v>2857</v>
          </cell>
          <cell r="AE114">
            <v>0</v>
          </cell>
          <cell r="AF114">
            <v>2857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4161</v>
          </cell>
          <cell r="AT114">
            <v>2857.22</v>
          </cell>
          <cell r="BB114">
            <v>5000</v>
          </cell>
          <cell r="BJ114">
            <v>3433.3330000000001</v>
          </cell>
        </row>
        <row r="115">
          <cell r="J115" t="str">
            <v>一次</v>
          </cell>
          <cell r="K115" t="str">
            <v>一般</v>
          </cell>
          <cell r="L115" t="str">
            <v>一般</v>
          </cell>
          <cell r="V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T115">
            <v>0</v>
          </cell>
          <cell r="BB115">
            <v>0</v>
          </cell>
          <cell r="BJ115">
            <v>0</v>
          </cell>
        </row>
        <row r="116">
          <cell r="J116" t="str">
            <v>ａ’</v>
          </cell>
          <cell r="K116" t="str">
            <v>高規格</v>
          </cell>
          <cell r="L116" t="str">
            <v>一般</v>
          </cell>
          <cell r="V116">
            <v>1382</v>
          </cell>
          <cell r="X116">
            <v>1140</v>
          </cell>
          <cell r="Y116">
            <v>242</v>
          </cell>
          <cell r="AD116">
            <v>949</v>
          </cell>
          <cell r="AE116">
            <v>0</v>
          </cell>
          <cell r="AF116">
            <v>783</v>
          </cell>
          <cell r="AG116">
            <v>166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840</v>
          </cell>
          <cell r="AT116">
            <v>576.79999999999995</v>
          </cell>
          <cell r="BB116">
            <v>1140</v>
          </cell>
          <cell r="BJ116">
            <v>782.8</v>
          </cell>
        </row>
        <row r="117">
          <cell r="J117" t="str">
            <v>ａ’</v>
          </cell>
          <cell r="K117" t="str">
            <v>高規格</v>
          </cell>
          <cell r="L117" t="str">
            <v>一般</v>
          </cell>
          <cell r="V117">
            <v>131</v>
          </cell>
          <cell r="W117">
            <v>131</v>
          </cell>
          <cell r="AD117">
            <v>90</v>
          </cell>
          <cell r="AE117">
            <v>90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131</v>
          </cell>
          <cell r="AT117">
            <v>89.953000000000003</v>
          </cell>
          <cell r="BB117">
            <v>131</v>
          </cell>
          <cell r="BJ117">
            <v>89.953000000000003</v>
          </cell>
        </row>
        <row r="118">
          <cell r="J118" t="str">
            <v>ａ’</v>
          </cell>
          <cell r="K118" t="str">
            <v>高規格</v>
          </cell>
          <cell r="L118" t="str">
            <v>一般</v>
          </cell>
          <cell r="V118">
            <v>1500</v>
          </cell>
          <cell r="X118">
            <v>1500</v>
          </cell>
          <cell r="AD118">
            <v>1030</v>
          </cell>
          <cell r="AE118">
            <v>0</v>
          </cell>
          <cell r="AF118">
            <v>1030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869</v>
          </cell>
          <cell r="AT118">
            <v>596.71299999999997</v>
          </cell>
          <cell r="BB118">
            <v>1500</v>
          </cell>
          <cell r="BJ118">
            <v>1030</v>
          </cell>
        </row>
        <row r="119">
          <cell r="J119" t="str">
            <v>二次</v>
          </cell>
          <cell r="K119" t="str">
            <v>一般</v>
          </cell>
          <cell r="L119" t="str">
            <v>一般</v>
          </cell>
          <cell r="V119">
            <v>880</v>
          </cell>
          <cell r="W119">
            <v>880</v>
          </cell>
          <cell r="AD119">
            <v>604</v>
          </cell>
          <cell r="AE119">
            <v>604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580</v>
          </cell>
          <cell r="AT119">
            <v>398.267</v>
          </cell>
          <cell r="BB119">
            <v>880</v>
          </cell>
          <cell r="BJ119">
            <v>604.26700000000005</v>
          </cell>
        </row>
        <row r="120">
          <cell r="J120" t="str">
            <v>ａ’</v>
          </cell>
          <cell r="K120" t="str">
            <v>高規格</v>
          </cell>
          <cell r="L120" t="str">
            <v>一般</v>
          </cell>
          <cell r="V120">
            <v>250</v>
          </cell>
          <cell r="X120">
            <v>183</v>
          </cell>
          <cell r="Y120">
            <v>67</v>
          </cell>
          <cell r="AD120">
            <v>172</v>
          </cell>
          <cell r="AE120">
            <v>0</v>
          </cell>
          <cell r="AF120">
            <v>126</v>
          </cell>
          <cell r="AG120">
            <v>46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183</v>
          </cell>
          <cell r="AT120">
            <v>125.66</v>
          </cell>
          <cell r="BB120">
            <v>183</v>
          </cell>
          <cell r="BJ120">
            <v>125.66</v>
          </cell>
        </row>
        <row r="121">
          <cell r="J121" t="str">
            <v>二次</v>
          </cell>
          <cell r="K121" t="str">
            <v>一般</v>
          </cell>
          <cell r="L121" t="str">
            <v>一般</v>
          </cell>
          <cell r="V121">
            <v>1290</v>
          </cell>
          <cell r="X121">
            <v>1290</v>
          </cell>
          <cell r="AD121">
            <v>886</v>
          </cell>
          <cell r="AE121">
            <v>0</v>
          </cell>
          <cell r="AF121">
            <v>886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1290</v>
          </cell>
          <cell r="AT121">
            <v>885.8</v>
          </cell>
          <cell r="BB121">
            <v>1490</v>
          </cell>
          <cell r="BJ121">
            <v>1023.133</v>
          </cell>
        </row>
        <row r="122">
          <cell r="J122" t="str">
            <v>耐震</v>
          </cell>
          <cell r="K122" t="str">
            <v>一般</v>
          </cell>
          <cell r="L122" t="str">
            <v>一般</v>
          </cell>
          <cell r="V122">
            <v>100</v>
          </cell>
          <cell r="X122">
            <v>100</v>
          </cell>
          <cell r="AD122">
            <v>69</v>
          </cell>
          <cell r="AE122">
            <v>0</v>
          </cell>
          <cell r="AF122">
            <v>69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100</v>
          </cell>
          <cell r="AT122">
            <v>68.667000000000002</v>
          </cell>
          <cell r="BB122">
            <v>100</v>
          </cell>
          <cell r="BJ122">
            <v>68.667000000000002</v>
          </cell>
        </row>
        <row r="123">
          <cell r="J123" t="str">
            <v>耐震</v>
          </cell>
          <cell r="K123" t="str">
            <v>一般</v>
          </cell>
          <cell r="L123" t="str">
            <v>一般</v>
          </cell>
          <cell r="V123">
            <v>217</v>
          </cell>
          <cell r="X123">
            <v>217</v>
          </cell>
          <cell r="AD123">
            <v>149</v>
          </cell>
          <cell r="AE123">
            <v>0</v>
          </cell>
          <cell r="AF123">
            <v>149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217</v>
          </cell>
          <cell r="AT123">
            <v>149.00700000000001</v>
          </cell>
          <cell r="BB123">
            <v>217</v>
          </cell>
          <cell r="BJ123">
            <v>149.00700000000001</v>
          </cell>
        </row>
        <row r="124">
          <cell r="J124" t="str">
            <v>耐震</v>
          </cell>
          <cell r="K124" t="str">
            <v>一般</v>
          </cell>
          <cell r="L124" t="str">
            <v>一般</v>
          </cell>
          <cell r="V124">
            <v>189</v>
          </cell>
          <cell r="X124">
            <v>189</v>
          </cell>
          <cell r="AD124">
            <v>130</v>
          </cell>
          <cell r="AE124">
            <v>0</v>
          </cell>
          <cell r="AF124">
            <v>130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189</v>
          </cell>
          <cell r="AT124">
            <v>129.78</v>
          </cell>
          <cell r="BB124">
            <v>189</v>
          </cell>
          <cell r="BJ124">
            <v>129.78</v>
          </cell>
        </row>
        <row r="125">
          <cell r="J125" t="str">
            <v>耐震</v>
          </cell>
          <cell r="K125" t="str">
            <v>一般</v>
          </cell>
          <cell r="L125" t="str">
            <v>一般</v>
          </cell>
          <cell r="V125">
            <v>300</v>
          </cell>
          <cell r="X125">
            <v>300</v>
          </cell>
          <cell r="AD125">
            <v>206</v>
          </cell>
          <cell r="AE125">
            <v>0</v>
          </cell>
          <cell r="AF125">
            <v>206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300</v>
          </cell>
          <cell r="AT125">
            <v>206</v>
          </cell>
          <cell r="BB125">
            <v>300</v>
          </cell>
          <cell r="BJ125">
            <v>206</v>
          </cell>
        </row>
        <row r="126">
          <cell r="J126" t="str">
            <v>結節点</v>
          </cell>
          <cell r="K126" t="str">
            <v>一般</v>
          </cell>
          <cell r="L126" t="str">
            <v>一般</v>
          </cell>
          <cell r="V126">
            <v>501</v>
          </cell>
          <cell r="Z126">
            <v>501</v>
          </cell>
          <cell r="AD126">
            <v>334</v>
          </cell>
          <cell r="AE126">
            <v>0</v>
          </cell>
          <cell r="AF126">
            <v>0</v>
          </cell>
          <cell r="AG126">
            <v>0</v>
          </cell>
          <cell r="AH126">
            <v>334</v>
          </cell>
          <cell r="AI126">
            <v>0</v>
          </cell>
          <cell r="AJ126">
            <v>0</v>
          </cell>
          <cell r="AK126">
            <v>0</v>
          </cell>
          <cell r="AL126">
            <v>501</v>
          </cell>
          <cell r="AT126">
            <v>334</v>
          </cell>
          <cell r="BB126">
            <v>501</v>
          </cell>
          <cell r="BJ126">
            <v>334</v>
          </cell>
        </row>
        <row r="127">
          <cell r="J127" t="str">
            <v>新直轄</v>
          </cell>
          <cell r="K127" t="str">
            <v>高規格</v>
          </cell>
          <cell r="L127" t="str">
            <v>高規格</v>
          </cell>
          <cell r="V127">
            <v>2100</v>
          </cell>
          <cell r="X127">
            <v>2100</v>
          </cell>
          <cell r="AD127">
            <v>1859</v>
          </cell>
          <cell r="AE127">
            <v>0</v>
          </cell>
          <cell r="AF127">
            <v>1859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2100</v>
          </cell>
          <cell r="AT127">
            <v>1858.5</v>
          </cell>
          <cell r="BB127">
            <v>2100</v>
          </cell>
          <cell r="BJ127">
            <v>1858.5</v>
          </cell>
        </row>
        <row r="128">
          <cell r="J128" t="str">
            <v>新直轄</v>
          </cell>
          <cell r="K128" t="str">
            <v>高規格</v>
          </cell>
          <cell r="L128" t="str">
            <v>高規格</v>
          </cell>
          <cell r="V128">
            <v>5000</v>
          </cell>
          <cell r="X128">
            <v>5000</v>
          </cell>
          <cell r="AD128">
            <v>4425</v>
          </cell>
          <cell r="AE128">
            <v>0</v>
          </cell>
          <cell r="AF128">
            <v>4425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5000</v>
          </cell>
          <cell r="AT128">
            <v>4425</v>
          </cell>
          <cell r="BB128">
            <v>5000</v>
          </cell>
          <cell r="BJ128">
            <v>4425</v>
          </cell>
        </row>
        <row r="129">
          <cell r="J129" t="str">
            <v>新直轄</v>
          </cell>
          <cell r="K129" t="str">
            <v>高規格</v>
          </cell>
          <cell r="L129" t="str">
            <v>高規格</v>
          </cell>
          <cell r="V129">
            <v>13100</v>
          </cell>
          <cell r="X129">
            <v>13100</v>
          </cell>
          <cell r="AD129">
            <v>11299</v>
          </cell>
          <cell r="AE129">
            <v>0</v>
          </cell>
          <cell r="AF129">
            <v>11299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13100</v>
          </cell>
          <cell r="AT129">
            <v>11298.75</v>
          </cell>
          <cell r="BB129">
            <v>13100</v>
          </cell>
          <cell r="BJ129">
            <v>11298.75</v>
          </cell>
        </row>
        <row r="130">
          <cell r="V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T130">
            <v>0</v>
          </cell>
          <cell r="BB130">
            <v>0</v>
          </cell>
          <cell r="BJ130">
            <v>0</v>
          </cell>
        </row>
        <row r="131">
          <cell r="J131" t="str">
            <v>新直轄</v>
          </cell>
          <cell r="K131" t="str">
            <v>高規格</v>
          </cell>
          <cell r="L131" t="str">
            <v>高規格</v>
          </cell>
          <cell r="V131">
            <v>3600</v>
          </cell>
          <cell r="X131">
            <v>3600</v>
          </cell>
          <cell r="AD131">
            <v>3240</v>
          </cell>
          <cell r="AE131">
            <v>0</v>
          </cell>
          <cell r="AF131">
            <v>3240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3600</v>
          </cell>
          <cell r="AT131">
            <v>3240</v>
          </cell>
          <cell r="BB131">
            <v>3600</v>
          </cell>
          <cell r="BJ131">
            <v>3240</v>
          </cell>
        </row>
        <row r="132">
          <cell r="J132" t="str">
            <v>新直轄</v>
          </cell>
          <cell r="K132" t="str">
            <v>高規格</v>
          </cell>
          <cell r="L132" t="str">
            <v>高規格</v>
          </cell>
          <cell r="V132">
            <v>5300</v>
          </cell>
          <cell r="X132">
            <v>5300</v>
          </cell>
          <cell r="AD132">
            <v>4094</v>
          </cell>
          <cell r="AE132">
            <v>0</v>
          </cell>
          <cell r="AF132">
            <v>4094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5300</v>
          </cell>
          <cell r="AT132">
            <v>4094.25</v>
          </cell>
          <cell r="BB132">
            <v>5300</v>
          </cell>
          <cell r="BJ132">
            <v>4094.25</v>
          </cell>
        </row>
        <row r="133">
          <cell r="J133" t="str">
            <v>新直轄</v>
          </cell>
          <cell r="K133" t="str">
            <v>高規格</v>
          </cell>
          <cell r="L133" t="str">
            <v>高規格</v>
          </cell>
          <cell r="V133">
            <v>1800</v>
          </cell>
          <cell r="X133">
            <v>1800</v>
          </cell>
          <cell r="AD133">
            <v>1553</v>
          </cell>
          <cell r="AE133">
            <v>0</v>
          </cell>
          <cell r="AF133">
            <v>1553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1800</v>
          </cell>
          <cell r="AT133">
            <v>1552.5</v>
          </cell>
          <cell r="BB133">
            <v>1800</v>
          </cell>
          <cell r="BJ133">
            <v>1552.5</v>
          </cell>
        </row>
        <row r="134">
          <cell r="J134" t="str">
            <v>新直轄</v>
          </cell>
          <cell r="K134" t="str">
            <v>高規格</v>
          </cell>
          <cell r="L134" t="str">
            <v>高規格</v>
          </cell>
          <cell r="V134">
            <v>2300</v>
          </cell>
          <cell r="X134">
            <v>2300</v>
          </cell>
          <cell r="AD134">
            <v>1984</v>
          </cell>
          <cell r="AE134">
            <v>0</v>
          </cell>
          <cell r="AF134">
            <v>1984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2300</v>
          </cell>
          <cell r="AT134">
            <v>1983.75</v>
          </cell>
          <cell r="BB134">
            <v>2300</v>
          </cell>
          <cell r="BJ134">
            <v>1983.75</v>
          </cell>
        </row>
        <row r="135">
          <cell r="J135" t="str">
            <v>新直轄</v>
          </cell>
          <cell r="K135" t="str">
            <v>高規格</v>
          </cell>
          <cell r="L135" t="str">
            <v>高規格</v>
          </cell>
          <cell r="V135">
            <v>5100</v>
          </cell>
          <cell r="X135">
            <v>5100</v>
          </cell>
          <cell r="AD135">
            <v>4399</v>
          </cell>
          <cell r="AE135">
            <v>0</v>
          </cell>
          <cell r="AF135">
            <v>4399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5100</v>
          </cell>
          <cell r="AT135">
            <v>4398.75</v>
          </cell>
          <cell r="BB135">
            <v>5100</v>
          </cell>
          <cell r="BJ135">
            <v>4398.75</v>
          </cell>
        </row>
        <row r="136">
          <cell r="J136" t="str">
            <v>三B</v>
          </cell>
          <cell r="K136" t="str">
            <v>高規格</v>
          </cell>
          <cell r="L136" t="str">
            <v>高規格</v>
          </cell>
          <cell r="V136">
            <v>5280</v>
          </cell>
          <cell r="W136">
            <v>3462</v>
          </cell>
          <cell r="Y136">
            <v>1818</v>
          </cell>
          <cell r="AD136">
            <v>3520</v>
          </cell>
          <cell r="AE136">
            <v>2308</v>
          </cell>
          <cell r="AF136">
            <v>0</v>
          </cell>
          <cell r="AG136">
            <v>1212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4950</v>
          </cell>
          <cell r="AT136">
            <v>3300</v>
          </cell>
          <cell r="BB136">
            <v>5280</v>
          </cell>
          <cell r="BJ136">
            <v>3520</v>
          </cell>
        </row>
        <row r="137">
          <cell r="J137" t="str">
            <v>三B</v>
          </cell>
          <cell r="K137" t="str">
            <v>高規格</v>
          </cell>
          <cell r="L137" t="str">
            <v>高規格</v>
          </cell>
          <cell r="V137">
            <v>8500</v>
          </cell>
          <cell r="W137">
            <v>3053</v>
          </cell>
          <cell r="Y137">
            <v>5447</v>
          </cell>
          <cell r="AD137">
            <v>5666</v>
          </cell>
          <cell r="AE137">
            <v>2035</v>
          </cell>
          <cell r="AF137">
            <v>0</v>
          </cell>
          <cell r="AG137">
            <v>3631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8500</v>
          </cell>
          <cell r="AT137">
            <v>5666.6669999999995</v>
          </cell>
          <cell r="BB137">
            <v>8500</v>
          </cell>
          <cell r="BJ137">
            <v>5666.6669999999995</v>
          </cell>
        </row>
        <row r="138">
          <cell r="J138" t="str">
            <v>三B</v>
          </cell>
          <cell r="K138" t="str">
            <v>高規格</v>
          </cell>
          <cell r="L138" t="str">
            <v>高規格</v>
          </cell>
          <cell r="V138">
            <v>4700</v>
          </cell>
          <cell r="W138">
            <v>3641</v>
          </cell>
          <cell r="Y138">
            <v>1059</v>
          </cell>
          <cell r="AD138">
            <v>3133</v>
          </cell>
          <cell r="AE138">
            <v>2427</v>
          </cell>
          <cell r="AF138">
            <v>0</v>
          </cell>
          <cell r="AG138">
            <v>706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4700</v>
          </cell>
          <cell r="AT138">
            <v>3133.3330000000001</v>
          </cell>
          <cell r="BB138">
            <v>4700</v>
          </cell>
          <cell r="BJ138">
            <v>3133.3330000000001</v>
          </cell>
        </row>
        <row r="139">
          <cell r="J139" t="str">
            <v>ａ’</v>
          </cell>
          <cell r="K139" t="str">
            <v>高規格</v>
          </cell>
          <cell r="L139" t="str">
            <v>一般</v>
          </cell>
          <cell r="V139">
            <v>130</v>
          </cell>
          <cell r="Y139">
            <v>130</v>
          </cell>
          <cell r="AD139">
            <v>87</v>
          </cell>
          <cell r="AE139">
            <v>0</v>
          </cell>
          <cell r="AF139">
            <v>0</v>
          </cell>
          <cell r="AG139">
            <v>87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30</v>
          </cell>
          <cell r="AT139">
            <v>20</v>
          </cell>
          <cell r="BB139">
            <v>130</v>
          </cell>
          <cell r="BJ139">
            <v>86.667000000000002</v>
          </cell>
        </row>
        <row r="140">
          <cell r="J140" t="str">
            <v>三ｂ</v>
          </cell>
          <cell r="K140" t="str">
            <v>高規格</v>
          </cell>
          <cell r="L140" t="str">
            <v>一般</v>
          </cell>
          <cell r="V140">
            <v>50</v>
          </cell>
          <cell r="W140">
            <v>30</v>
          </cell>
          <cell r="X140">
            <v>20</v>
          </cell>
          <cell r="AD140">
            <v>33</v>
          </cell>
          <cell r="AE140">
            <v>20</v>
          </cell>
          <cell r="AF140">
            <v>13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50</v>
          </cell>
          <cell r="AT140">
            <v>33.332999999999998</v>
          </cell>
          <cell r="BB140">
            <v>50</v>
          </cell>
          <cell r="BJ140">
            <v>33.332999999999998</v>
          </cell>
        </row>
        <row r="141">
          <cell r="J141" t="str">
            <v>三ｂ</v>
          </cell>
          <cell r="K141" t="str">
            <v>高規格</v>
          </cell>
          <cell r="L141" t="str">
            <v>一般</v>
          </cell>
          <cell r="V141">
            <v>250</v>
          </cell>
          <cell r="W141">
            <v>230</v>
          </cell>
          <cell r="X141">
            <v>20</v>
          </cell>
          <cell r="AD141">
            <v>166</v>
          </cell>
          <cell r="AE141">
            <v>153</v>
          </cell>
          <cell r="AF141">
            <v>13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250</v>
          </cell>
          <cell r="AT141">
            <v>166.666</v>
          </cell>
          <cell r="BB141">
            <v>250</v>
          </cell>
          <cell r="BJ141">
            <v>166.666</v>
          </cell>
        </row>
        <row r="142">
          <cell r="V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T142">
            <v>0</v>
          </cell>
          <cell r="BB142">
            <v>0</v>
          </cell>
          <cell r="BJ142">
            <v>0</v>
          </cell>
        </row>
        <row r="143">
          <cell r="J143" t="str">
            <v>地二</v>
          </cell>
          <cell r="K143" t="str">
            <v>地高</v>
          </cell>
          <cell r="L143" t="str">
            <v>地高</v>
          </cell>
          <cell r="V143">
            <v>50</v>
          </cell>
          <cell r="X143">
            <v>50</v>
          </cell>
          <cell r="AD143">
            <v>33</v>
          </cell>
          <cell r="AE143">
            <v>0</v>
          </cell>
          <cell r="AF143">
            <v>33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50</v>
          </cell>
          <cell r="AT143">
            <v>33.332999999999998</v>
          </cell>
          <cell r="BB143">
            <v>50</v>
          </cell>
          <cell r="BJ143">
            <v>33.332999999999998</v>
          </cell>
        </row>
        <row r="144">
          <cell r="J144" t="str">
            <v>地二</v>
          </cell>
          <cell r="K144" t="str">
            <v>地高</v>
          </cell>
          <cell r="L144" t="str">
            <v>地高</v>
          </cell>
          <cell r="V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T144">
            <v>0</v>
          </cell>
          <cell r="BB144">
            <v>0</v>
          </cell>
          <cell r="BJ144">
            <v>0</v>
          </cell>
        </row>
        <row r="145">
          <cell r="J145" t="str">
            <v>地二</v>
          </cell>
          <cell r="K145" t="str">
            <v>地高</v>
          </cell>
          <cell r="L145" t="str">
            <v>地高</v>
          </cell>
          <cell r="V145">
            <v>2717</v>
          </cell>
          <cell r="W145">
            <v>1000</v>
          </cell>
          <cell r="X145">
            <v>1717</v>
          </cell>
          <cell r="AD145">
            <v>1812</v>
          </cell>
          <cell r="AE145">
            <v>667</v>
          </cell>
          <cell r="AF145">
            <v>1145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1427</v>
          </cell>
          <cell r="AT145">
            <v>951.33300000000008</v>
          </cell>
          <cell r="BB145">
            <v>2717</v>
          </cell>
          <cell r="BJ145">
            <v>1811.3339999999998</v>
          </cell>
        </row>
        <row r="146">
          <cell r="J146" t="str">
            <v>地二</v>
          </cell>
          <cell r="K146" t="str">
            <v>地高</v>
          </cell>
          <cell r="L146" t="str">
            <v>地高</v>
          </cell>
          <cell r="V146">
            <v>4000</v>
          </cell>
          <cell r="W146">
            <v>106</v>
          </cell>
          <cell r="X146">
            <v>3894</v>
          </cell>
          <cell r="AD146">
            <v>2667</v>
          </cell>
          <cell r="AE146">
            <v>71</v>
          </cell>
          <cell r="AF146">
            <v>2596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3099</v>
          </cell>
          <cell r="AT146">
            <v>2066</v>
          </cell>
          <cell r="BB146">
            <v>4000</v>
          </cell>
          <cell r="BJ146">
            <v>2666.6669999999999</v>
          </cell>
        </row>
        <row r="147">
          <cell r="J147" t="str">
            <v>二次</v>
          </cell>
          <cell r="K147" t="str">
            <v>一般</v>
          </cell>
          <cell r="L147" t="str">
            <v>一般</v>
          </cell>
          <cell r="V147">
            <v>430</v>
          </cell>
          <cell r="X147">
            <v>430</v>
          </cell>
          <cell r="AD147">
            <v>287</v>
          </cell>
          <cell r="AE147">
            <v>0</v>
          </cell>
          <cell r="AF147">
            <v>287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430</v>
          </cell>
          <cell r="AT147">
            <v>286.66699999999997</v>
          </cell>
          <cell r="BB147">
            <v>430</v>
          </cell>
          <cell r="BJ147">
            <v>286.66699999999997</v>
          </cell>
        </row>
        <row r="148">
          <cell r="J148" t="str">
            <v>二次</v>
          </cell>
          <cell r="K148" t="str">
            <v>一般</v>
          </cell>
          <cell r="L148" t="str">
            <v>一般</v>
          </cell>
          <cell r="V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T148">
            <v>0</v>
          </cell>
          <cell r="BB148">
            <v>0</v>
          </cell>
          <cell r="BJ148">
            <v>0</v>
          </cell>
        </row>
        <row r="149">
          <cell r="J149" t="str">
            <v>ａ’</v>
          </cell>
          <cell r="K149" t="str">
            <v>高規格</v>
          </cell>
          <cell r="L149" t="str">
            <v>一般</v>
          </cell>
          <cell r="V149">
            <v>950</v>
          </cell>
          <cell r="X149">
            <v>10</v>
          </cell>
          <cell r="Y149">
            <v>940</v>
          </cell>
          <cell r="AD149">
            <v>634</v>
          </cell>
          <cell r="AE149">
            <v>0</v>
          </cell>
          <cell r="AF149">
            <v>7</v>
          </cell>
          <cell r="AG149">
            <v>627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450</v>
          </cell>
          <cell r="AT149">
            <v>300</v>
          </cell>
          <cell r="BB149">
            <v>950</v>
          </cell>
          <cell r="BJ149">
            <v>633.33400000000006</v>
          </cell>
        </row>
        <row r="150">
          <cell r="J150" t="str">
            <v>二次</v>
          </cell>
          <cell r="K150" t="str">
            <v>一般</v>
          </cell>
          <cell r="L150" t="str">
            <v>一般</v>
          </cell>
          <cell r="V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T150">
            <v>0</v>
          </cell>
          <cell r="BB150">
            <v>0</v>
          </cell>
          <cell r="BJ150">
            <v>0</v>
          </cell>
        </row>
        <row r="151">
          <cell r="J151" t="str">
            <v>二次</v>
          </cell>
          <cell r="K151" t="str">
            <v>一般</v>
          </cell>
          <cell r="L151" t="str">
            <v>一般</v>
          </cell>
          <cell r="V151">
            <v>3061</v>
          </cell>
          <cell r="X151">
            <v>328</v>
          </cell>
          <cell r="Y151">
            <v>2733</v>
          </cell>
          <cell r="AD151">
            <v>2041</v>
          </cell>
          <cell r="AE151">
            <v>0</v>
          </cell>
          <cell r="AF151">
            <v>219</v>
          </cell>
          <cell r="AG151">
            <v>1822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533</v>
          </cell>
          <cell r="AT151">
            <v>355.334</v>
          </cell>
          <cell r="BB151">
            <v>1800</v>
          </cell>
          <cell r="BJ151">
            <v>1200</v>
          </cell>
        </row>
        <row r="152">
          <cell r="J152" t="str">
            <v>二次</v>
          </cell>
          <cell r="K152" t="str">
            <v>一般</v>
          </cell>
          <cell r="L152" t="str">
            <v>一般</v>
          </cell>
          <cell r="V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T152">
            <v>0</v>
          </cell>
          <cell r="BB152">
            <v>0</v>
          </cell>
          <cell r="BJ152">
            <v>0</v>
          </cell>
        </row>
        <row r="153">
          <cell r="J153" t="str">
            <v>二次</v>
          </cell>
          <cell r="K153" t="str">
            <v>一般</v>
          </cell>
          <cell r="L153" t="str">
            <v>一般</v>
          </cell>
          <cell r="V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T153">
            <v>0</v>
          </cell>
          <cell r="BB153">
            <v>0</v>
          </cell>
          <cell r="BJ153">
            <v>0</v>
          </cell>
        </row>
        <row r="154">
          <cell r="J154" t="str">
            <v>ａ’</v>
          </cell>
          <cell r="K154" t="str">
            <v>高規格</v>
          </cell>
          <cell r="L154" t="str">
            <v>一般</v>
          </cell>
          <cell r="V154">
            <v>700</v>
          </cell>
          <cell r="X154">
            <v>700</v>
          </cell>
          <cell r="AD154">
            <v>467</v>
          </cell>
          <cell r="AE154">
            <v>0</v>
          </cell>
          <cell r="AF154">
            <v>467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300</v>
          </cell>
          <cell r="AT154">
            <v>200</v>
          </cell>
          <cell r="BB154">
            <v>700</v>
          </cell>
          <cell r="BJ154">
            <v>466.66699999999997</v>
          </cell>
        </row>
        <row r="155">
          <cell r="J155" t="str">
            <v>耐震</v>
          </cell>
          <cell r="K155" t="str">
            <v>一般</v>
          </cell>
          <cell r="L155" t="str">
            <v>一般</v>
          </cell>
          <cell r="V155">
            <v>590</v>
          </cell>
          <cell r="X155">
            <v>590</v>
          </cell>
          <cell r="AD155">
            <v>393</v>
          </cell>
          <cell r="AE155">
            <v>0</v>
          </cell>
          <cell r="AF155">
            <v>393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590</v>
          </cell>
          <cell r="AT155">
            <v>393.33300000000003</v>
          </cell>
          <cell r="BB155">
            <v>590</v>
          </cell>
          <cell r="BJ155">
            <v>393.33300000000003</v>
          </cell>
        </row>
        <row r="156">
          <cell r="J156" t="str">
            <v>耐震</v>
          </cell>
          <cell r="K156" t="str">
            <v>一般</v>
          </cell>
          <cell r="L156" t="str">
            <v>一般</v>
          </cell>
          <cell r="V156">
            <v>300</v>
          </cell>
          <cell r="X156">
            <v>300</v>
          </cell>
          <cell r="AD156">
            <v>200</v>
          </cell>
          <cell r="AE156">
            <v>0</v>
          </cell>
          <cell r="AF156">
            <v>200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300</v>
          </cell>
          <cell r="AT156">
            <v>200</v>
          </cell>
          <cell r="BB156">
            <v>300</v>
          </cell>
          <cell r="BJ156">
            <v>200</v>
          </cell>
        </row>
        <row r="157">
          <cell r="J157" t="str">
            <v>耐震</v>
          </cell>
          <cell r="K157" t="str">
            <v>一般</v>
          </cell>
          <cell r="L157" t="str">
            <v>一般</v>
          </cell>
          <cell r="V157">
            <v>90</v>
          </cell>
          <cell r="X157">
            <v>90</v>
          </cell>
          <cell r="AD157">
            <v>60</v>
          </cell>
          <cell r="AE157">
            <v>0</v>
          </cell>
          <cell r="AF157">
            <v>60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90</v>
          </cell>
          <cell r="AT157">
            <v>60</v>
          </cell>
          <cell r="BB157">
            <v>90</v>
          </cell>
          <cell r="BJ157">
            <v>60</v>
          </cell>
        </row>
        <row r="158">
          <cell r="J158" t="str">
            <v>ａ’</v>
          </cell>
          <cell r="K158" t="str">
            <v>高規格</v>
          </cell>
          <cell r="L158" t="str">
            <v>一般</v>
          </cell>
          <cell r="V158">
            <v>2370</v>
          </cell>
          <cell r="W158">
            <v>500</v>
          </cell>
          <cell r="X158">
            <v>1870</v>
          </cell>
          <cell r="AD158">
            <v>1580</v>
          </cell>
          <cell r="AE158">
            <v>333</v>
          </cell>
          <cell r="AF158">
            <v>1247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2370</v>
          </cell>
          <cell r="AT158">
            <v>1580</v>
          </cell>
          <cell r="BB158">
            <v>2370</v>
          </cell>
          <cell r="BJ158">
            <v>1580</v>
          </cell>
        </row>
        <row r="159">
          <cell r="J159" t="str">
            <v>地二</v>
          </cell>
          <cell r="K159" t="str">
            <v>地高</v>
          </cell>
          <cell r="L159" t="str">
            <v>地高</v>
          </cell>
          <cell r="V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T159">
            <v>0</v>
          </cell>
          <cell r="BB159">
            <v>0</v>
          </cell>
          <cell r="BJ159">
            <v>0</v>
          </cell>
        </row>
        <row r="160">
          <cell r="J160" t="str">
            <v>地二</v>
          </cell>
          <cell r="K160" t="str">
            <v>地高</v>
          </cell>
          <cell r="L160" t="str">
            <v>地高</v>
          </cell>
          <cell r="V160">
            <v>2000</v>
          </cell>
          <cell r="W160">
            <v>720</v>
          </cell>
          <cell r="X160">
            <v>1280</v>
          </cell>
          <cell r="AD160">
            <v>1333</v>
          </cell>
          <cell r="AE160">
            <v>480</v>
          </cell>
          <cell r="AF160">
            <v>853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2000</v>
          </cell>
          <cell r="AT160">
            <v>1333.3330000000001</v>
          </cell>
          <cell r="BB160">
            <v>2000</v>
          </cell>
          <cell r="BJ160">
            <v>1333.3330000000001</v>
          </cell>
        </row>
        <row r="161">
          <cell r="J161" t="str">
            <v>地二</v>
          </cell>
          <cell r="K161" t="str">
            <v>地高</v>
          </cell>
          <cell r="L161" t="str">
            <v>地高</v>
          </cell>
          <cell r="V161">
            <v>170</v>
          </cell>
          <cell r="X161">
            <v>170</v>
          </cell>
          <cell r="AD161">
            <v>113</v>
          </cell>
          <cell r="AE161">
            <v>0</v>
          </cell>
          <cell r="AF161">
            <v>113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170</v>
          </cell>
          <cell r="AT161">
            <v>113.333</v>
          </cell>
          <cell r="BB161">
            <v>170</v>
          </cell>
          <cell r="BJ161">
            <v>113.333</v>
          </cell>
        </row>
        <row r="162">
          <cell r="J162" t="str">
            <v>二次</v>
          </cell>
          <cell r="K162" t="str">
            <v>一般</v>
          </cell>
          <cell r="L162" t="str">
            <v>一般</v>
          </cell>
          <cell r="V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T162">
            <v>0</v>
          </cell>
          <cell r="BB162">
            <v>0</v>
          </cell>
          <cell r="BJ162">
            <v>0</v>
          </cell>
        </row>
        <row r="163">
          <cell r="J163" t="str">
            <v>二次</v>
          </cell>
          <cell r="K163" t="str">
            <v>一般</v>
          </cell>
          <cell r="L163" t="str">
            <v>一般</v>
          </cell>
          <cell r="V163">
            <v>40</v>
          </cell>
          <cell r="X163">
            <v>40</v>
          </cell>
          <cell r="AD163">
            <v>27</v>
          </cell>
          <cell r="AE163">
            <v>0</v>
          </cell>
          <cell r="AF163">
            <v>27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40</v>
          </cell>
          <cell r="AT163">
            <v>26.667000000000002</v>
          </cell>
          <cell r="BB163">
            <v>40</v>
          </cell>
          <cell r="BJ163">
            <v>26.667000000000002</v>
          </cell>
        </row>
        <row r="164">
          <cell r="J164" t="str">
            <v>二次</v>
          </cell>
          <cell r="K164" t="str">
            <v>一般</v>
          </cell>
          <cell r="L164" t="str">
            <v>一般</v>
          </cell>
          <cell r="V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T164">
            <v>0</v>
          </cell>
          <cell r="BB164">
            <v>0</v>
          </cell>
          <cell r="BJ164">
            <v>0</v>
          </cell>
        </row>
        <row r="165">
          <cell r="J165" t="str">
            <v>二次</v>
          </cell>
          <cell r="K165" t="str">
            <v>一般</v>
          </cell>
          <cell r="L165" t="str">
            <v>一般</v>
          </cell>
          <cell r="V165">
            <v>1214</v>
          </cell>
          <cell r="X165">
            <v>1214</v>
          </cell>
          <cell r="AD165">
            <v>809</v>
          </cell>
          <cell r="AE165">
            <v>0</v>
          </cell>
          <cell r="AF165">
            <v>809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1214</v>
          </cell>
          <cell r="AT165">
            <v>809.33299999999997</v>
          </cell>
          <cell r="BB165">
            <v>1214</v>
          </cell>
          <cell r="BJ165">
            <v>809.33299999999997</v>
          </cell>
        </row>
        <row r="166">
          <cell r="J166" t="str">
            <v>二次</v>
          </cell>
          <cell r="K166" t="str">
            <v>一般</v>
          </cell>
          <cell r="L166" t="str">
            <v>一般</v>
          </cell>
          <cell r="V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T166">
            <v>0</v>
          </cell>
          <cell r="BB166">
            <v>0</v>
          </cell>
          <cell r="BJ166">
            <v>0</v>
          </cell>
        </row>
        <row r="167">
          <cell r="J167" t="str">
            <v>耐震</v>
          </cell>
          <cell r="K167" t="str">
            <v>一般</v>
          </cell>
          <cell r="L167" t="str">
            <v>一般</v>
          </cell>
          <cell r="V167">
            <v>153</v>
          </cell>
          <cell r="X167">
            <v>153</v>
          </cell>
          <cell r="AD167">
            <v>102</v>
          </cell>
          <cell r="AE167">
            <v>0</v>
          </cell>
          <cell r="AF167">
            <v>102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153</v>
          </cell>
          <cell r="AT167">
            <v>102</v>
          </cell>
          <cell r="BB167">
            <v>153</v>
          </cell>
          <cell r="BJ167">
            <v>102</v>
          </cell>
        </row>
        <row r="168">
          <cell r="J168" t="str">
            <v>耐震</v>
          </cell>
          <cell r="K168" t="str">
            <v>一般</v>
          </cell>
          <cell r="L168" t="str">
            <v>一般</v>
          </cell>
          <cell r="V168">
            <v>480</v>
          </cell>
          <cell r="X168">
            <v>480</v>
          </cell>
          <cell r="AD168">
            <v>320</v>
          </cell>
          <cell r="AE168">
            <v>0</v>
          </cell>
          <cell r="AF168">
            <v>320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480</v>
          </cell>
          <cell r="AT168">
            <v>320</v>
          </cell>
          <cell r="BB168">
            <v>480</v>
          </cell>
          <cell r="BJ168">
            <v>320</v>
          </cell>
        </row>
        <row r="169">
          <cell r="J169" t="str">
            <v>二次</v>
          </cell>
          <cell r="K169" t="str">
            <v>一般</v>
          </cell>
          <cell r="L169" t="str">
            <v>一般</v>
          </cell>
          <cell r="V169">
            <v>10</v>
          </cell>
          <cell r="X169">
            <v>10</v>
          </cell>
          <cell r="AD169">
            <v>7</v>
          </cell>
          <cell r="AE169">
            <v>0</v>
          </cell>
          <cell r="AF169">
            <v>7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10</v>
          </cell>
          <cell r="AT169">
            <v>6.6669999999999998</v>
          </cell>
          <cell r="BB169">
            <v>10</v>
          </cell>
          <cell r="BJ169">
            <v>6.6669999999999998</v>
          </cell>
        </row>
        <row r="170">
          <cell r="J170" t="str">
            <v>地二</v>
          </cell>
          <cell r="K170" t="str">
            <v>地高</v>
          </cell>
          <cell r="L170" t="str">
            <v>地高</v>
          </cell>
          <cell r="V170">
            <v>4677</v>
          </cell>
          <cell r="W170">
            <v>2</v>
          </cell>
          <cell r="X170">
            <v>1620</v>
          </cell>
          <cell r="Y170">
            <v>3055</v>
          </cell>
          <cell r="AD170">
            <v>3118</v>
          </cell>
          <cell r="AE170">
            <v>1</v>
          </cell>
          <cell r="AF170">
            <v>1080</v>
          </cell>
          <cell r="AG170">
            <v>2037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4677</v>
          </cell>
          <cell r="AT170">
            <v>3118.0009999999997</v>
          </cell>
          <cell r="BB170">
            <v>4677</v>
          </cell>
          <cell r="BJ170">
            <v>3118.0009999999997</v>
          </cell>
        </row>
        <row r="171">
          <cell r="J171" t="str">
            <v>地二</v>
          </cell>
          <cell r="K171" t="str">
            <v>地高</v>
          </cell>
          <cell r="L171" t="str">
            <v>地高</v>
          </cell>
          <cell r="V171">
            <v>3569</v>
          </cell>
          <cell r="W171">
            <v>1</v>
          </cell>
          <cell r="X171">
            <v>2909</v>
          </cell>
          <cell r="Y171">
            <v>659</v>
          </cell>
          <cell r="AD171">
            <v>2379</v>
          </cell>
          <cell r="AE171">
            <v>1</v>
          </cell>
          <cell r="AF171">
            <v>1939</v>
          </cell>
          <cell r="AG171">
            <v>439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3569</v>
          </cell>
          <cell r="AT171">
            <v>2379.3339999999998</v>
          </cell>
          <cell r="BB171">
            <v>3569</v>
          </cell>
          <cell r="BJ171">
            <v>2379.3339999999998</v>
          </cell>
        </row>
        <row r="172">
          <cell r="J172" t="str">
            <v>地二</v>
          </cell>
          <cell r="K172" t="str">
            <v>地高</v>
          </cell>
          <cell r="L172" t="str">
            <v>地高</v>
          </cell>
          <cell r="V172">
            <v>80</v>
          </cell>
          <cell r="X172">
            <v>80</v>
          </cell>
          <cell r="AD172">
            <v>53</v>
          </cell>
          <cell r="AE172">
            <v>0</v>
          </cell>
          <cell r="AF172">
            <v>53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80</v>
          </cell>
          <cell r="AT172">
            <v>53.332999999999998</v>
          </cell>
          <cell r="BB172">
            <v>80</v>
          </cell>
          <cell r="BJ172">
            <v>53.332999999999998</v>
          </cell>
        </row>
        <row r="173">
          <cell r="J173" t="str">
            <v>二次</v>
          </cell>
          <cell r="K173" t="str">
            <v>一般</v>
          </cell>
          <cell r="L173" t="str">
            <v>一般</v>
          </cell>
          <cell r="V173">
            <v>140</v>
          </cell>
          <cell r="X173">
            <v>140</v>
          </cell>
          <cell r="AD173">
            <v>93</v>
          </cell>
          <cell r="AE173">
            <v>0</v>
          </cell>
          <cell r="AF173">
            <v>93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140</v>
          </cell>
          <cell r="AT173">
            <v>93.332999999999998</v>
          </cell>
          <cell r="BB173">
            <v>140</v>
          </cell>
          <cell r="BJ173">
            <v>93.332999999999998</v>
          </cell>
        </row>
        <row r="174">
          <cell r="J174" t="str">
            <v>二次</v>
          </cell>
          <cell r="K174" t="str">
            <v>一般</v>
          </cell>
          <cell r="L174" t="str">
            <v>一般</v>
          </cell>
          <cell r="V174">
            <v>250</v>
          </cell>
          <cell r="Y174">
            <v>250</v>
          </cell>
          <cell r="AD174">
            <v>167</v>
          </cell>
          <cell r="AE174">
            <v>0</v>
          </cell>
          <cell r="AF174">
            <v>0</v>
          </cell>
          <cell r="AG174">
            <v>167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138</v>
          </cell>
          <cell r="AT174">
            <v>92</v>
          </cell>
          <cell r="BB174">
            <v>138</v>
          </cell>
          <cell r="BJ174">
            <v>92</v>
          </cell>
        </row>
        <row r="175">
          <cell r="J175" t="str">
            <v>二次</v>
          </cell>
          <cell r="K175" t="str">
            <v>一般</v>
          </cell>
          <cell r="L175" t="str">
            <v>一般</v>
          </cell>
          <cell r="V175">
            <v>410</v>
          </cell>
          <cell r="X175">
            <v>410</v>
          </cell>
          <cell r="AD175">
            <v>273</v>
          </cell>
          <cell r="AE175">
            <v>0</v>
          </cell>
          <cell r="AF175">
            <v>273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410</v>
          </cell>
          <cell r="AT175">
            <v>273.33300000000003</v>
          </cell>
          <cell r="BB175">
            <v>410</v>
          </cell>
          <cell r="BJ175">
            <v>273.33300000000003</v>
          </cell>
        </row>
        <row r="176">
          <cell r="J176" t="str">
            <v>二次</v>
          </cell>
          <cell r="K176" t="str">
            <v>一般</v>
          </cell>
          <cell r="L176" t="str">
            <v>一般</v>
          </cell>
          <cell r="V176">
            <v>230</v>
          </cell>
          <cell r="X176">
            <v>230</v>
          </cell>
          <cell r="AD176">
            <v>153</v>
          </cell>
          <cell r="AE176">
            <v>0</v>
          </cell>
          <cell r="AF176">
            <v>153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230</v>
          </cell>
          <cell r="AT176">
            <v>153.333</v>
          </cell>
          <cell r="BB176">
            <v>230</v>
          </cell>
          <cell r="BJ176">
            <v>153.333</v>
          </cell>
        </row>
        <row r="177">
          <cell r="J177" t="str">
            <v>二次</v>
          </cell>
          <cell r="K177" t="str">
            <v>一般</v>
          </cell>
          <cell r="L177" t="str">
            <v>一般</v>
          </cell>
          <cell r="V177">
            <v>170</v>
          </cell>
          <cell r="W177">
            <v>170</v>
          </cell>
          <cell r="AD177">
            <v>113</v>
          </cell>
          <cell r="AE177">
            <v>113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170</v>
          </cell>
          <cell r="AT177">
            <v>113.333</v>
          </cell>
          <cell r="BB177">
            <v>170</v>
          </cell>
          <cell r="BJ177">
            <v>113.333</v>
          </cell>
        </row>
        <row r="178">
          <cell r="J178" t="str">
            <v>二次</v>
          </cell>
          <cell r="K178" t="str">
            <v>一般</v>
          </cell>
          <cell r="L178" t="str">
            <v>一般</v>
          </cell>
          <cell r="V178">
            <v>365</v>
          </cell>
          <cell r="W178">
            <v>1</v>
          </cell>
          <cell r="Y178">
            <v>364</v>
          </cell>
          <cell r="AD178">
            <v>244</v>
          </cell>
          <cell r="AE178">
            <v>1</v>
          </cell>
          <cell r="AF178">
            <v>0</v>
          </cell>
          <cell r="AG178">
            <v>243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300</v>
          </cell>
          <cell r="AT178">
            <v>200</v>
          </cell>
          <cell r="BB178">
            <v>300</v>
          </cell>
          <cell r="BJ178">
            <v>200</v>
          </cell>
        </row>
        <row r="179">
          <cell r="J179" t="str">
            <v>二次</v>
          </cell>
          <cell r="K179" t="str">
            <v>一般</v>
          </cell>
          <cell r="L179" t="str">
            <v>一般</v>
          </cell>
          <cell r="V179">
            <v>725</v>
          </cell>
          <cell r="X179">
            <v>1</v>
          </cell>
          <cell r="Y179">
            <v>724</v>
          </cell>
          <cell r="AD179">
            <v>484</v>
          </cell>
          <cell r="AE179">
            <v>0</v>
          </cell>
          <cell r="AF179">
            <v>1</v>
          </cell>
          <cell r="AG179">
            <v>483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400</v>
          </cell>
          <cell r="AT179">
            <v>266.66600000000005</v>
          </cell>
          <cell r="BB179">
            <v>400</v>
          </cell>
          <cell r="BJ179">
            <v>266.66600000000005</v>
          </cell>
        </row>
        <row r="180">
          <cell r="J180" t="str">
            <v>三B</v>
          </cell>
          <cell r="K180" t="str">
            <v>高規格</v>
          </cell>
          <cell r="L180" t="str">
            <v>高規格</v>
          </cell>
          <cell r="V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T180">
            <v>0</v>
          </cell>
          <cell r="BB180">
            <v>0</v>
          </cell>
          <cell r="BJ180">
            <v>0</v>
          </cell>
        </row>
        <row r="181">
          <cell r="J181" t="str">
            <v>三B</v>
          </cell>
          <cell r="K181" t="str">
            <v>高規格</v>
          </cell>
          <cell r="L181" t="str">
            <v>高規格</v>
          </cell>
          <cell r="V181">
            <v>15288</v>
          </cell>
          <cell r="W181">
            <v>8046</v>
          </cell>
          <cell r="Y181">
            <v>7242</v>
          </cell>
          <cell r="AD181">
            <v>10192</v>
          </cell>
          <cell r="AE181">
            <v>5364</v>
          </cell>
          <cell r="AF181">
            <v>0</v>
          </cell>
          <cell r="AG181">
            <v>4828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15288</v>
          </cell>
          <cell r="AT181">
            <v>10192</v>
          </cell>
          <cell r="BB181">
            <v>15288</v>
          </cell>
          <cell r="BJ181">
            <v>10192</v>
          </cell>
        </row>
        <row r="182">
          <cell r="J182" t="str">
            <v>三B</v>
          </cell>
          <cell r="K182" t="str">
            <v>高規格</v>
          </cell>
          <cell r="L182" t="str">
            <v>高規格</v>
          </cell>
          <cell r="V182">
            <v>10330</v>
          </cell>
          <cell r="W182">
            <v>8215</v>
          </cell>
          <cell r="Y182">
            <v>2115</v>
          </cell>
          <cell r="AD182">
            <v>6887</v>
          </cell>
          <cell r="AE182">
            <v>5477</v>
          </cell>
          <cell r="AF182">
            <v>0</v>
          </cell>
          <cell r="AG182">
            <v>1410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10330</v>
          </cell>
          <cell r="AT182">
            <v>6886.6669999999995</v>
          </cell>
          <cell r="BB182">
            <v>10330</v>
          </cell>
          <cell r="BJ182">
            <v>6886.6669999999995</v>
          </cell>
        </row>
        <row r="183">
          <cell r="J183" t="str">
            <v>三C</v>
          </cell>
          <cell r="K183" t="str">
            <v>高規格</v>
          </cell>
          <cell r="L183" t="str">
            <v>高規格</v>
          </cell>
          <cell r="V183">
            <v>150</v>
          </cell>
          <cell r="W183">
            <v>150</v>
          </cell>
          <cell r="AD183">
            <v>100</v>
          </cell>
          <cell r="AE183">
            <v>100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150</v>
          </cell>
          <cell r="AT183">
            <v>100</v>
          </cell>
          <cell r="BB183">
            <v>150</v>
          </cell>
          <cell r="BJ183">
            <v>100</v>
          </cell>
        </row>
        <row r="184">
          <cell r="J184" t="str">
            <v>耐震</v>
          </cell>
          <cell r="K184" t="str">
            <v>一般</v>
          </cell>
          <cell r="L184" t="str">
            <v>一般</v>
          </cell>
          <cell r="V184">
            <v>243</v>
          </cell>
          <cell r="W184">
            <v>243</v>
          </cell>
          <cell r="AD184">
            <v>162</v>
          </cell>
          <cell r="AE184">
            <v>162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243</v>
          </cell>
          <cell r="AT184">
            <v>162</v>
          </cell>
          <cell r="BB184">
            <v>243</v>
          </cell>
          <cell r="BJ184">
            <v>162</v>
          </cell>
        </row>
        <row r="185">
          <cell r="J185" t="str">
            <v>三ｂ</v>
          </cell>
          <cell r="K185" t="str">
            <v>高規格</v>
          </cell>
          <cell r="L185" t="str">
            <v>一般</v>
          </cell>
          <cell r="V185">
            <v>5938</v>
          </cell>
          <cell r="W185">
            <v>2905</v>
          </cell>
          <cell r="X185">
            <v>1511</v>
          </cell>
          <cell r="Y185">
            <v>1522</v>
          </cell>
          <cell r="AD185">
            <v>3959</v>
          </cell>
          <cell r="AE185">
            <v>1937</v>
          </cell>
          <cell r="AF185">
            <v>1007</v>
          </cell>
          <cell r="AG185">
            <v>1015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5573</v>
          </cell>
          <cell r="AT185">
            <v>3715.3330000000001</v>
          </cell>
          <cell r="BB185">
            <v>5938</v>
          </cell>
          <cell r="BJ185">
            <v>3958.6660000000002</v>
          </cell>
        </row>
        <row r="186">
          <cell r="J186" t="str">
            <v>三ｂ</v>
          </cell>
          <cell r="K186" t="str">
            <v>高規格</v>
          </cell>
          <cell r="L186" t="str">
            <v>一般</v>
          </cell>
          <cell r="V186">
            <v>936</v>
          </cell>
          <cell r="W186">
            <v>800</v>
          </cell>
          <cell r="Y186">
            <v>136</v>
          </cell>
          <cell r="AD186">
            <v>624</v>
          </cell>
          <cell r="AE186">
            <v>533</v>
          </cell>
          <cell r="AF186">
            <v>0</v>
          </cell>
          <cell r="AG186">
            <v>91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936</v>
          </cell>
          <cell r="AT186">
            <v>624</v>
          </cell>
          <cell r="BB186">
            <v>936</v>
          </cell>
          <cell r="BJ186">
            <v>624</v>
          </cell>
        </row>
        <row r="187">
          <cell r="J187" t="str">
            <v>三ｂ</v>
          </cell>
          <cell r="K187" t="str">
            <v>高規格</v>
          </cell>
          <cell r="L187" t="str">
            <v>一般</v>
          </cell>
          <cell r="V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T187">
            <v>0</v>
          </cell>
          <cell r="BB187">
            <v>0</v>
          </cell>
          <cell r="BJ187">
            <v>0</v>
          </cell>
        </row>
        <row r="188">
          <cell r="J188" t="str">
            <v>地二</v>
          </cell>
          <cell r="K188" t="str">
            <v>地高</v>
          </cell>
          <cell r="L188" t="str">
            <v>地高</v>
          </cell>
          <cell r="V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T188">
            <v>0</v>
          </cell>
          <cell r="BB188">
            <v>0</v>
          </cell>
          <cell r="BJ188">
            <v>0</v>
          </cell>
        </row>
        <row r="189">
          <cell r="J189" t="str">
            <v>三ｃ</v>
          </cell>
          <cell r="K189" t="str">
            <v>高規格</v>
          </cell>
          <cell r="L189" t="str">
            <v>一般</v>
          </cell>
          <cell r="V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T189">
            <v>0</v>
          </cell>
          <cell r="BB189">
            <v>0</v>
          </cell>
          <cell r="BJ189">
            <v>0</v>
          </cell>
        </row>
        <row r="190">
          <cell r="J190" t="str">
            <v>地二</v>
          </cell>
          <cell r="K190" t="str">
            <v>地高</v>
          </cell>
          <cell r="L190" t="str">
            <v>地高</v>
          </cell>
          <cell r="V190">
            <v>290</v>
          </cell>
          <cell r="W190">
            <v>240</v>
          </cell>
          <cell r="X190">
            <v>50</v>
          </cell>
          <cell r="AD190">
            <v>193</v>
          </cell>
          <cell r="AE190">
            <v>160</v>
          </cell>
          <cell r="AF190">
            <v>33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290</v>
          </cell>
          <cell r="AT190">
            <v>193.333</v>
          </cell>
          <cell r="BB190">
            <v>290</v>
          </cell>
          <cell r="BJ190">
            <v>193.333</v>
          </cell>
        </row>
        <row r="191">
          <cell r="J191" t="str">
            <v>二次</v>
          </cell>
          <cell r="K191" t="str">
            <v>一般</v>
          </cell>
          <cell r="L191" t="str">
            <v>一般</v>
          </cell>
          <cell r="V191">
            <v>468</v>
          </cell>
          <cell r="W191">
            <v>468</v>
          </cell>
          <cell r="AD191">
            <v>312</v>
          </cell>
          <cell r="AE191">
            <v>312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410</v>
          </cell>
          <cell r="AT191">
            <v>273.33300000000003</v>
          </cell>
          <cell r="BB191">
            <v>468</v>
          </cell>
          <cell r="BJ191">
            <v>312</v>
          </cell>
        </row>
        <row r="192">
          <cell r="J192" t="str">
            <v>二次</v>
          </cell>
          <cell r="K192" t="str">
            <v>一般</v>
          </cell>
          <cell r="L192" t="str">
            <v>一般</v>
          </cell>
          <cell r="V192">
            <v>100</v>
          </cell>
          <cell r="X192">
            <v>100</v>
          </cell>
          <cell r="AD192">
            <v>67</v>
          </cell>
          <cell r="AE192">
            <v>0</v>
          </cell>
          <cell r="AF192">
            <v>67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100</v>
          </cell>
          <cell r="AT192">
            <v>66.667000000000002</v>
          </cell>
          <cell r="BB192">
            <v>100</v>
          </cell>
          <cell r="BJ192">
            <v>66.667000000000002</v>
          </cell>
        </row>
        <row r="193">
          <cell r="J193" t="str">
            <v>二次</v>
          </cell>
          <cell r="K193" t="str">
            <v>一般</v>
          </cell>
          <cell r="L193" t="str">
            <v>一般</v>
          </cell>
          <cell r="V193">
            <v>225</v>
          </cell>
          <cell r="Y193">
            <v>225</v>
          </cell>
          <cell r="AD193">
            <v>150</v>
          </cell>
          <cell r="AE193">
            <v>0</v>
          </cell>
          <cell r="AF193">
            <v>0</v>
          </cell>
          <cell r="AG193">
            <v>150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124</v>
          </cell>
          <cell r="AT193">
            <v>82.667000000000002</v>
          </cell>
          <cell r="BB193">
            <v>124</v>
          </cell>
          <cell r="BJ193">
            <v>82.667000000000002</v>
          </cell>
        </row>
        <row r="194">
          <cell r="J194" t="str">
            <v>三ｂ</v>
          </cell>
          <cell r="K194" t="str">
            <v>高規格</v>
          </cell>
          <cell r="L194" t="str">
            <v>一般</v>
          </cell>
          <cell r="V194">
            <v>73</v>
          </cell>
          <cell r="Y194">
            <v>73</v>
          </cell>
          <cell r="AD194">
            <v>49</v>
          </cell>
          <cell r="AE194">
            <v>0</v>
          </cell>
          <cell r="AF194">
            <v>0</v>
          </cell>
          <cell r="AG194">
            <v>49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73</v>
          </cell>
          <cell r="AT194">
            <v>48.667000000000002</v>
          </cell>
          <cell r="BB194">
            <v>73</v>
          </cell>
          <cell r="BJ194">
            <v>48.667000000000002</v>
          </cell>
        </row>
        <row r="195">
          <cell r="J195" t="str">
            <v>二次</v>
          </cell>
          <cell r="K195" t="str">
            <v>一般</v>
          </cell>
          <cell r="L195" t="str">
            <v>一般</v>
          </cell>
          <cell r="V195">
            <v>69</v>
          </cell>
          <cell r="W195">
            <v>69</v>
          </cell>
          <cell r="AD195">
            <v>46</v>
          </cell>
          <cell r="AE195">
            <v>46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69</v>
          </cell>
          <cell r="AT195">
            <v>46</v>
          </cell>
          <cell r="BB195">
            <v>69</v>
          </cell>
          <cell r="BJ195">
            <v>46</v>
          </cell>
        </row>
        <row r="196">
          <cell r="J196" t="str">
            <v>沿環従来</v>
          </cell>
          <cell r="K196" t="str">
            <v>一般</v>
          </cell>
          <cell r="L196" t="str">
            <v>一般</v>
          </cell>
          <cell r="V196">
            <v>0</v>
          </cell>
          <cell r="Y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T196">
            <v>0</v>
          </cell>
          <cell r="BB196">
            <v>0</v>
          </cell>
          <cell r="BJ196">
            <v>0</v>
          </cell>
        </row>
        <row r="197">
          <cell r="J197" t="str">
            <v>沿環従来</v>
          </cell>
          <cell r="K197" t="str">
            <v>一般</v>
          </cell>
          <cell r="L197" t="str">
            <v>一般</v>
          </cell>
          <cell r="V197">
            <v>0</v>
          </cell>
          <cell r="Y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T197">
            <v>0</v>
          </cell>
          <cell r="BB197">
            <v>0</v>
          </cell>
          <cell r="BJ197">
            <v>0</v>
          </cell>
        </row>
        <row r="198">
          <cell r="J198" t="str">
            <v>沿環従来</v>
          </cell>
          <cell r="K198" t="str">
            <v>一般</v>
          </cell>
          <cell r="L198" t="str">
            <v>一般</v>
          </cell>
          <cell r="V198">
            <v>0</v>
          </cell>
          <cell r="Y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T198">
            <v>0</v>
          </cell>
          <cell r="BB198">
            <v>0</v>
          </cell>
          <cell r="BJ198">
            <v>0</v>
          </cell>
        </row>
        <row r="199">
          <cell r="J199" t="str">
            <v>沿環従来</v>
          </cell>
          <cell r="K199" t="str">
            <v>一般</v>
          </cell>
          <cell r="L199" t="str">
            <v>一般</v>
          </cell>
          <cell r="V199">
            <v>0</v>
          </cell>
          <cell r="Y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T199">
            <v>0</v>
          </cell>
          <cell r="BB199">
            <v>0</v>
          </cell>
          <cell r="BJ199">
            <v>0</v>
          </cell>
        </row>
        <row r="200">
          <cell r="J200" t="str">
            <v>耐震</v>
          </cell>
          <cell r="K200" t="str">
            <v>一般</v>
          </cell>
          <cell r="L200" t="str">
            <v>一般</v>
          </cell>
          <cell r="V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T200">
            <v>0</v>
          </cell>
          <cell r="BB200">
            <v>0</v>
          </cell>
          <cell r="BJ200">
            <v>0</v>
          </cell>
        </row>
        <row r="201">
          <cell r="J201" t="str">
            <v>耐震</v>
          </cell>
          <cell r="K201" t="str">
            <v>一般</v>
          </cell>
          <cell r="L201" t="str">
            <v>一般</v>
          </cell>
          <cell r="V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T201">
            <v>0</v>
          </cell>
          <cell r="BB201">
            <v>0</v>
          </cell>
          <cell r="BJ201">
            <v>0</v>
          </cell>
        </row>
        <row r="202">
          <cell r="J202" t="str">
            <v>耐震</v>
          </cell>
          <cell r="K202" t="str">
            <v>一般</v>
          </cell>
          <cell r="L202" t="str">
            <v>一般</v>
          </cell>
          <cell r="V202">
            <v>63</v>
          </cell>
          <cell r="X202">
            <v>63</v>
          </cell>
          <cell r="AD202">
            <v>42</v>
          </cell>
          <cell r="AE202">
            <v>0</v>
          </cell>
          <cell r="AF202">
            <v>42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63</v>
          </cell>
          <cell r="AT202">
            <v>42</v>
          </cell>
          <cell r="BB202">
            <v>63</v>
          </cell>
          <cell r="BJ202">
            <v>42</v>
          </cell>
        </row>
        <row r="203">
          <cell r="J203" t="str">
            <v>A'</v>
          </cell>
          <cell r="K203" t="str">
            <v>高規格</v>
          </cell>
          <cell r="L203" t="str">
            <v>高規格</v>
          </cell>
          <cell r="V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T203">
            <v>0</v>
          </cell>
          <cell r="BB203">
            <v>0</v>
          </cell>
          <cell r="BJ203">
            <v>0</v>
          </cell>
        </row>
        <row r="204">
          <cell r="J204" t="str">
            <v>三B</v>
          </cell>
          <cell r="K204" t="str">
            <v>高規格</v>
          </cell>
          <cell r="L204" t="str">
            <v>高規格</v>
          </cell>
          <cell r="V204">
            <v>3700</v>
          </cell>
          <cell r="W204">
            <v>1625</v>
          </cell>
          <cell r="Y204">
            <v>2075</v>
          </cell>
          <cell r="AD204">
            <v>2466</v>
          </cell>
          <cell r="AE204">
            <v>1083</v>
          </cell>
          <cell r="AF204">
            <v>0</v>
          </cell>
          <cell r="AG204">
            <v>1383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3700</v>
          </cell>
          <cell r="AT204">
            <v>2466.6660000000002</v>
          </cell>
          <cell r="BB204">
            <v>3700</v>
          </cell>
          <cell r="BJ204">
            <v>2466.6660000000002</v>
          </cell>
        </row>
        <row r="205">
          <cell r="J205" t="str">
            <v>三B</v>
          </cell>
          <cell r="K205" t="str">
            <v>高規格</v>
          </cell>
          <cell r="L205" t="str">
            <v>高規格</v>
          </cell>
          <cell r="V205">
            <v>9877</v>
          </cell>
          <cell r="W205">
            <v>8452</v>
          </cell>
          <cell r="Y205">
            <v>1425</v>
          </cell>
          <cell r="AD205">
            <v>6585</v>
          </cell>
          <cell r="AE205">
            <v>5635</v>
          </cell>
          <cell r="AF205">
            <v>0</v>
          </cell>
          <cell r="AG205">
            <v>950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9877</v>
          </cell>
          <cell r="AT205">
            <v>6584.6670000000004</v>
          </cell>
          <cell r="BB205">
            <v>9877</v>
          </cell>
          <cell r="BJ205">
            <v>6584.6670000000004</v>
          </cell>
        </row>
        <row r="206">
          <cell r="J206" t="str">
            <v>三B</v>
          </cell>
          <cell r="K206" t="str">
            <v>高規格</v>
          </cell>
          <cell r="L206" t="str">
            <v>高規格</v>
          </cell>
          <cell r="V206">
            <v>743</v>
          </cell>
          <cell r="W206">
            <v>2</v>
          </cell>
          <cell r="Y206">
            <v>741</v>
          </cell>
          <cell r="AD206">
            <v>495</v>
          </cell>
          <cell r="AE206">
            <v>1</v>
          </cell>
          <cell r="AF206">
            <v>0</v>
          </cell>
          <cell r="AG206">
            <v>494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743</v>
          </cell>
          <cell r="AT206">
            <v>495.33300000000003</v>
          </cell>
          <cell r="BB206">
            <v>743</v>
          </cell>
          <cell r="BJ206">
            <v>495.33300000000003</v>
          </cell>
        </row>
        <row r="207">
          <cell r="J207" t="str">
            <v>三B</v>
          </cell>
          <cell r="K207" t="str">
            <v>高規格</v>
          </cell>
          <cell r="L207" t="str">
            <v>高規格</v>
          </cell>
          <cell r="V207">
            <v>3490</v>
          </cell>
          <cell r="W207">
            <v>6</v>
          </cell>
          <cell r="Y207">
            <v>3484</v>
          </cell>
          <cell r="AD207">
            <v>2327</v>
          </cell>
          <cell r="AE207">
            <v>4</v>
          </cell>
          <cell r="AF207">
            <v>0</v>
          </cell>
          <cell r="AG207">
            <v>2323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3490</v>
          </cell>
          <cell r="AT207">
            <v>2326.6669999999999</v>
          </cell>
          <cell r="BB207">
            <v>3490</v>
          </cell>
          <cell r="BJ207">
            <v>2326.6669999999999</v>
          </cell>
        </row>
        <row r="208">
          <cell r="J208" t="str">
            <v>三B</v>
          </cell>
          <cell r="K208" t="str">
            <v>高規格</v>
          </cell>
          <cell r="L208" t="str">
            <v>高規格</v>
          </cell>
          <cell r="V208">
            <v>72</v>
          </cell>
          <cell r="W208">
            <v>53</v>
          </cell>
          <cell r="Y208">
            <v>19</v>
          </cell>
          <cell r="AD208">
            <v>48</v>
          </cell>
          <cell r="AE208">
            <v>35</v>
          </cell>
          <cell r="AF208">
            <v>0</v>
          </cell>
          <cell r="AG208">
            <v>13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53</v>
          </cell>
          <cell r="AT208">
            <v>35.332999999999998</v>
          </cell>
          <cell r="BB208">
            <v>53</v>
          </cell>
          <cell r="BJ208">
            <v>35.332999999999998</v>
          </cell>
        </row>
        <row r="209">
          <cell r="J209" t="str">
            <v>三C</v>
          </cell>
          <cell r="K209" t="str">
            <v>高規格</v>
          </cell>
          <cell r="L209" t="str">
            <v>高規格</v>
          </cell>
          <cell r="V209">
            <v>11684</v>
          </cell>
          <cell r="W209">
            <v>4529</v>
          </cell>
          <cell r="Y209">
            <v>7155</v>
          </cell>
          <cell r="AD209">
            <v>7789</v>
          </cell>
          <cell r="AE209">
            <v>3019</v>
          </cell>
          <cell r="AF209">
            <v>0</v>
          </cell>
          <cell r="AG209">
            <v>4770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11684</v>
          </cell>
          <cell r="AT209">
            <v>7789.3340000000007</v>
          </cell>
          <cell r="BB209">
            <v>11684</v>
          </cell>
          <cell r="BJ209">
            <v>7789.3340000000007</v>
          </cell>
        </row>
        <row r="210">
          <cell r="J210" t="str">
            <v>C</v>
          </cell>
          <cell r="K210" t="str">
            <v>高規格</v>
          </cell>
          <cell r="L210" t="str">
            <v>高規格</v>
          </cell>
          <cell r="V210">
            <v>25</v>
          </cell>
          <cell r="X210">
            <v>1</v>
          </cell>
          <cell r="Y210">
            <v>24</v>
          </cell>
          <cell r="AD210">
            <v>17</v>
          </cell>
          <cell r="AE210">
            <v>0</v>
          </cell>
          <cell r="AF210">
            <v>1</v>
          </cell>
          <cell r="AG210">
            <v>16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25</v>
          </cell>
          <cell r="AT210">
            <v>16.667000000000002</v>
          </cell>
          <cell r="BB210">
            <v>25</v>
          </cell>
          <cell r="BJ210">
            <v>16.667000000000002</v>
          </cell>
        </row>
        <row r="211">
          <cell r="J211" t="str">
            <v>ａ’</v>
          </cell>
          <cell r="K211" t="str">
            <v>高規格</v>
          </cell>
          <cell r="L211" t="str">
            <v>一般</v>
          </cell>
          <cell r="V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T211">
            <v>0</v>
          </cell>
          <cell r="BB211">
            <v>0</v>
          </cell>
          <cell r="BJ211">
            <v>0</v>
          </cell>
        </row>
        <row r="212">
          <cell r="J212" t="str">
            <v>ａ’</v>
          </cell>
          <cell r="K212" t="str">
            <v>高規格</v>
          </cell>
          <cell r="L212" t="str">
            <v>一般</v>
          </cell>
          <cell r="V212">
            <v>159</v>
          </cell>
          <cell r="W212">
            <v>159</v>
          </cell>
          <cell r="AD212">
            <v>106</v>
          </cell>
          <cell r="AE212">
            <v>106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159</v>
          </cell>
          <cell r="AT212">
            <v>106</v>
          </cell>
          <cell r="BB212">
            <v>159</v>
          </cell>
          <cell r="BJ212">
            <v>106</v>
          </cell>
        </row>
        <row r="213">
          <cell r="J213" t="str">
            <v>ａ’</v>
          </cell>
          <cell r="K213" t="str">
            <v>高規格</v>
          </cell>
          <cell r="L213" t="str">
            <v>一般</v>
          </cell>
          <cell r="V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T213">
            <v>0</v>
          </cell>
          <cell r="BB213">
            <v>0</v>
          </cell>
          <cell r="BJ213">
            <v>0</v>
          </cell>
        </row>
        <row r="214">
          <cell r="J214" t="str">
            <v>ａ’</v>
          </cell>
          <cell r="K214" t="str">
            <v>高規格</v>
          </cell>
          <cell r="L214" t="str">
            <v>一般</v>
          </cell>
          <cell r="V214">
            <v>69</v>
          </cell>
          <cell r="AC214">
            <v>69</v>
          </cell>
          <cell r="AD214">
            <v>46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46</v>
          </cell>
          <cell r="AL214">
            <v>69</v>
          </cell>
          <cell r="AT214">
            <v>46</v>
          </cell>
          <cell r="BB214">
            <v>69</v>
          </cell>
          <cell r="BJ214">
            <v>46</v>
          </cell>
        </row>
        <row r="215">
          <cell r="J215" t="str">
            <v>ａ’</v>
          </cell>
          <cell r="K215" t="str">
            <v>高規格</v>
          </cell>
          <cell r="L215" t="str">
            <v>一般</v>
          </cell>
          <cell r="V215">
            <v>282</v>
          </cell>
          <cell r="AC215">
            <v>282</v>
          </cell>
          <cell r="AD215">
            <v>188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188</v>
          </cell>
          <cell r="AL215">
            <v>282</v>
          </cell>
          <cell r="AT215">
            <v>188</v>
          </cell>
          <cell r="BB215">
            <v>282</v>
          </cell>
          <cell r="BJ215">
            <v>188</v>
          </cell>
        </row>
        <row r="216">
          <cell r="J216" t="str">
            <v>ａ’</v>
          </cell>
          <cell r="K216" t="str">
            <v>高規格</v>
          </cell>
          <cell r="L216" t="str">
            <v>一般</v>
          </cell>
          <cell r="V216">
            <v>436</v>
          </cell>
          <cell r="W216">
            <v>336</v>
          </cell>
          <cell r="X216">
            <v>100</v>
          </cell>
          <cell r="AD216">
            <v>291</v>
          </cell>
          <cell r="AE216">
            <v>224</v>
          </cell>
          <cell r="AF216">
            <v>67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436</v>
          </cell>
          <cell r="AT216">
            <v>290.66700000000003</v>
          </cell>
          <cell r="BB216">
            <v>436</v>
          </cell>
          <cell r="BJ216">
            <v>290.66700000000003</v>
          </cell>
        </row>
        <row r="217">
          <cell r="J217" t="str">
            <v>地二</v>
          </cell>
          <cell r="K217" t="str">
            <v>地高</v>
          </cell>
          <cell r="L217" t="str">
            <v>地高</v>
          </cell>
          <cell r="V217">
            <v>6252</v>
          </cell>
          <cell r="W217">
            <v>10</v>
          </cell>
          <cell r="X217">
            <v>6059</v>
          </cell>
          <cell r="Z217">
            <v>183</v>
          </cell>
          <cell r="AD217">
            <v>4168</v>
          </cell>
          <cell r="AE217">
            <v>7</v>
          </cell>
          <cell r="AF217">
            <v>4039</v>
          </cell>
          <cell r="AG217">
            <v>0</v>
          </cell>
          <cell r="AH217">
            <v>122</v>
          </cell>
          <cell r="AI217">
            <v>0</v>
          </cell>
          <cell r="AJ217">
            <v>0</v>
          </cell>
          <cell r="AK217">
            <v>0</v>
          </cell>
          <cell r="AL217">
            <v>4300</v>
          </cell>
          <cell r="AT217">
            <v>2866.6669999999999</v>
          </cell>
          <cell r="BB217">
            <v>6252</v>
          </cell>
          <cell r="BJ217">
            <v>4168</v>
          </cell>
        </row>
        <row r="218">
          <cell r="J218" t="str">
            <v>二次</v>
          </cell>
          <cell r="K218" t="str">
            <v>一般</v>
          </cell>
          <cell r="L218" t="str">
            <v>一般</v>
          </cell>
          <cell r="V218">
            <v>186</v>
          </cell>
          <cell r="X218">
            <v>186</v>
          </cell>
          <cell r="AD218">
            <v>124</v>
          </cell>
          <cell r="AE218">
            <v>0</v>
          </cell>
          <cell r="AF218">
            <v>124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186</v>
          </cell>
          <cell r="AT218">
            <v>124</v>
          </cell>
          <cell r="BB218">
            <v>186</v>
          </cell>
          <cell r="BJ218">
            <v>124</v>
          </cell>
        </row>
        <row r="219">
          <cell r="J219" t="str">
            <v>沿環従来</v>
          </cell>
          <cell r="K219" t="str">
            <v>一般</v>
          </cell>
          <cell r="L219" t="str">
            <v>一般</v>
          </cell>
          <cell r="V219">
            <v>20</v>
          </cell>
          <cell r="Y219">
            <v>20</v>
          </cell>
          <cell r="AD219">
            <v>13</v>
          </cell>
          <cell r="AE219">
            <v>0</v>
          </cell>
          <cell r="AF219">
            <v>0</v>
          </cell>
          <cell r="AG219">
            <v>13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20</v>
          </cell>
          <cell r="AT219">
            <v>13.333</v>
          </cell>
          <cell r="BB219">
            <v>20</v>
          </cell>
          <cell r="BJ219">
            <v>13.333</v>
          </cell>
        </row>
        <row r="220">
          <cell r="J220" t="str">
            <v>沿環従来</v>
          </cell>
          <cell r="K220" t="str">
            <v>一般</v>
          </cell>
          <cell r="L220" t="str">
            <v>一般</v>
          </cell>
          <cell r="V220">
            <v>20</v>
          </cell>
          <cell r="Y220">
            <v>20</v>
          </cell>
          <cell r="AD220">
            <v>13</v>
          </cell>
          <cell r="AE220">
            <v>0</v>
          </cell>
          <cell r="AF220">
            <v>0</v>
          </cell>
          <cell r="AG220">
            <v>13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20</v>
          </cell>
          <cell r="AT220">
            <v>13.333</v>
          </cell>
          <cell r="BB220">
            <v>20</v>
          </cell>
          <cell r="BJ220">
            <v>13.333</v>
          </cell>
        </row>
        <row r="221">
          <cell r="J221" t="str">
            <v>沿環従来</v>
          </cell>
          <cell r="K221" t="str">
            <v>一般</v>
          </cell>
          <cell r="L221" t="str">
            <v>一般</v>
          </cell>
          <cell r="V221">
            <v>10</v>
          </cell>
          <cell r="Y221">
            <v>10</v>
          </cell>
          <cell r="AD221">
            <v>7</v>
          </cell>
          <cell r="AE221">
            <v>0</v>
          </cell>
          <cell r="AF221">
            <v>0</v>
          </cell>
          <cell r="AG221">
            <v>7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10</v>
          </cell>
          <cell r="AT221">
            <v>6.6669999999999998</v>
          </cell>
          <cell r="BB221">
            <v>10</v>
          </cell>
          <cell r="BJ221">
            <v>6.6669999999999998</v>
          </cell>
        </row>
        <row r="222">
          <cell r="J222" t="str">
            <v>沿環従来</v>
          </cell>
          <cell r="K222" t="str">
            <v>一般</v>
          </cell>
          <cell r="L222" t="str">
            <v>一般</v>
          </cell>
          <cell r="V222">
            <v>3012</v>
          </cell>
          <cell r="W222">
            <v>11</v>
          </cell>
          <cell r="Y222">
            <v>3001</v>
          </cell>
          <cell r="AD222">
            <v>2008</v>
          </cell>
          <cell r="AE222">
            <v>7</v>
          </cell>
          <cell r="AF222">
            <v>0</v>
          </cell>
          <cell r="AG222">
            <v>2001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3012</v>
          </cell>
          <cell r="AT222">
            <v>2008</v>
          </cell>
          <cell r="BB222">
            <v>3012</v>
          </cell>
          <cell r="BJ222">
            <v>2008</v>
          </cell>
        </row>
        <row r="223">
          <cell r="J223" t="str">
            <v>二次</v>
          </cell>
          <cell r="K223" t="str">
            <v>一般</v>
          </cell>
          <cell r="L223" t="str">
            <v>一般</v>
          </cell>
          <cell r="V223">
            <v>1133</v>
          </cell>
          <cell r="W223">
            <v>137</v>
          </cell>
          <cell r="Y223">
            <v>996</v>
          </cell>
          <cell r="AD223">
            <v>755</v>
          </cell>
          <cell r="AE223">
            <v>91</v>
          </cell>
          <cell r="AF223">
            <v>0</v>
          </cell>
          <cell r="AG223">
            <v>664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625</v>
          </cell>
          <cell r="AT223">
            <v>416.66699999999997</v>
          </cell>
          <cell r="BB223">
            <v>625</v>
          </cell>
          <cell r="BJ223">
            <v>416.66699999999997</v>
          </cell>
        </row>
        <row r="224">
          <cell r="J224" t="str">
            <v>耐震</v>
          </cell>
          <cell r="K224" t="str">
            <v>一般</v>
          </cell>
          <cell r="L224" t="str">
            <v>一般</v>
          </cell>
          <cell r="V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T224">
            <v>0</v>
          </cell>
          <cell r="BB224">
            <v>0</v>
          </cell>
          <cell r="BJ224">
            <v>0</v>
          </cell>
        </row>
        <row r="225">
          <cell r="J225" t="str">
            <v>三B</v>
          </cell>
          <cell r="K225" t="str">
            <v>高規格</v>
          </cell>
          <cell r="L225" t="str">
            <v>高規格</v>
          </cell>
          <cell r="V225">
            <v>4803</v>
          </cell>
          <cell r="W225">
            <v>4401</v>
          </cell>
          <cell r="Y225">
            <v>402</v>
          </cell>
          <cell r="AD225">
            <v>3202</v>
          </cell>
          <cell r="AE225">
            <v>2934</v>
          </cell>
          <cell r="AF225">
            <v>0</v>
          </cell>
          <cell r="AG225">
            <v>268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4803</v>
          </cell>
          <cell r="AT225">
            <v>3202</v>
          </cell>
          <cell r="BB225">
            <v>4803</v>
          </cell>
          <cell r="BJ225">
            <v>3202</v>
          </cell>
        </row>
        <row r="226">
          <cell r="J226" t="str">
            <v>三B</v>
          </cell>
          <cell r="K226" t="str">
            <v>高規格</v>
          </cell>
          <cell r="L226" t="str">
            <v>高規格</v>
          </cell>
          <cell r="V226">
            <v>11175</v>
          </cell>
          <cell r="W226">
            <v>9724</v>
          </cell>
          <cell r="Y226">
            <v>1451</v>
          </cell>
          <cell r="AD226">
            <v>7450</v>
          </cell>
          <cell r="AE226">
            <v>6483</v>
          </cell>
          <cell r="AF226">
            <v>0</v>
          </cell>
          <cell r="AG226">
            <v>967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11175</v>
          </cell>
          <cell r="AT226">
            <v>7450</v>
          </cell>
          <cell r="BB226">
            <v>11175</v>
          </cell>
          <cell r="BJ226">
            <v>7450</v>
          </cell>
        </row>
        <row r="227">
          <cell r="J227" t="str">
            <v>三C</v>
          </cell>
          <cell r="K227" t="str">
            <v>高規格</v>
          </cell>
          <cell r="L227" t="str">
            <v>高規格</v>
          </cell>
          <cell r="V227">
            <v>21</v>
          </cell>
          <cell r="W227">
            <v>21</v>
          </cell>
          <cell r="AD227">
            <v>14</v>
          </cell>
          <cell r="AE227">
            <v>14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21</v>
          </cell>
          <cell r="AT227">
            <v>14</v>
          </cell>
          <cell r="BB227">
            <v>21</v>
          </cell>
          <cell r="BJ227">
            <v>14</v>
          </cell>
        </row>
        <row r="228">
          <cell r="J228" t="str">
            <v>C</v>
          </cell>
          <cell r="K228" t="str">
            <v>高規格</v>
          </cell>
          <cell r="L228" t="str">
            <v>高規格</v>
          </cell>
          <cell r="V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T228">
            <v>0</v>
          </cell>
          <cell r="BB228">
            <v>0</v>
          </cell>
          <cell r="BJ228">
            <v>0</v>
          </cell>
        </row>
        <row r="229">
          <cell r="J229" t="str">
            <v>C</v>
          </cell>
          <cell r="K229" t="str">
            <v>高規格</v>
          </cell>
          <cell r="L229" t="str">
            <v>高規格</v>
          </cell>
          <cell r="V229">
            <v>1872</v>
          </cell>
          <cell r="X229">
            <v>1250</v>
          </cell>
          <cell r="Y229">
            <v>622</v>
          </cell>
          <cell r="AD229">
            <v>1248</v>
          </cell>
          <cell r="AE229">
            <v>0</v>
          </cell>
          <cell r="AF229">
            <v>833</v>
          </cell>
          <cell r="AG229">
            <v>415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1872</v>
          </cell>
          <cell r="AT229">
            <v>1248</v>
          </cell>
          <cell r="BB229">
            <v>1872</v>
          </cell>
          <cell r="BJ229">
            <v>1248</v>
          </cell>
        </row>
        <row r="230">
          <cell r="J230" t="str">
            <v>三b</v>
          </cell>
          <cell r="K230" t="str">
            <v>高規格</v>
          </cell>
          <cell r="L230" t="str">
            <v>高規格</v>
          </cell>
          <cell r="V230">
            <v>0</v>
          </cell>
          <cell r="Y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T230">
            <v>0</v>
          </cell>
          <cell r="BB230">
            <v>0</v>
          </cell>
          <cell r="BJ230">
            <v>0</v>
          </cell>
        </row>
        <row r="231">
          <cell r="J231" t="str">
            <v>三ｂ</v>
          </cell>
          <cell r="K231" t="str">
            <v>高規格</v>
          </cell>
          <cell r="L231" t="str">
            <v>一般</v>
          </cell>
          <cell r="V231">
            <v>2016</v>
          </cell>
          <cell r="W231">
            <v>5</v>
          </cell>
          <cell r="Y231">
            <v>2011</v>
          </cell>
          <cell r="AD231">
            <v>1344</v>
          </cell>
          <cell r="AE231">
            <v>3</v>
          </cell>
          <cell r="AF231">
            <v>0</v>
          </cell>
          <cell r="AG231">
            <v>1341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2016</v>
          </cell>
          <cell r="AT231">
            <v>1344</v>
          </cell>
          <cell r="BB231">
            <v>2016</v>
          </cell>
          <cell r="BJ231">
            <v>1344</v>
          </cell>
        </row>
        <row r="232">
          <cell r="J232" t="str">
            <v>三ｂ</v>
          </cell>
          <cell r="K232" t="str">
            <v>高規格</v>
          </cell>
          <cell r="L232" t="str">
            <v>一般</v>
          </cell>
          <cell r="V232">
            <v>7470</v>
          </cell>
          <cell r="W232">
            <v>1166</v>
          </cell>
          <cell r="Y232">
            <v>6304</v>
          </cell>
          <cell r="AD232">
            <v>4980</v>
          </cell>
          <cell r="AE232">
            <v>777</v>
          </cell>
          <cell r="AF232">
            <v>0</v>
          </cell>
          <cell r="AG232">
            <v>4203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6970</v>
          </cell>
          <cell r="AT232">
            <v>4646.6670000000004</v>
          </cell>
          <cell r="BB232">
            <v>7470</v>
          </cell>
          <cell r="BJ232">
            <v>4980</v>
          </cell>
        </row>
        <row r="233">
          <cell r="J233" t="str">
            <v>ｃ</v>
          </cell>
          <cell r="K233" t="str">
            <v>高規格</v>
          </cell>
          <cell r="L233" t="str">
            <v>一般</v>
          </cell>
          <cell r="V233">
            <v>34</v>
          </cell>
          <cell r="W233">
            <v>34</v>
          </cell>
          <cell r="AD233">
            <v>23</v>
          </cell>
          <cell r="AE233">
            <v>23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34</v>
          </cell>
          <cell r="AT233">
            <v>22.667000000000002</v>
          </cell>
          <cell r="BB233">
            <v>34</v>
          </cell>
          <cell r="BJ233">
            <v>22.667000000000002</v>
          </cell>
        </row>
        <row r="234">
          <cell r="J234" t="str">
            <v>地二</v>
          </cell>
          <cell r="K234" t="str">
            <v>地高</v>
          </cell>
          <cell r="L234" t="str">
            <v>地高</v>
          </cell>
          <cell r="V234">
            <v>5642</v>
          </cell>
          <cell r="X234">
            <v>4344</v>
          </cell>
          <cell r="Y234">
            <v>710</v>
          </cell>
          <cell r="Z234">
            <v>588</v>
          </cell>
          <cell r="AD234">
            <v>3761</v>
          </cell>
          <cell r="AE234">
            <v>0</v>
          </cell>
          <cell r="AF234">
            <v>2896</v>
          </cell>
          <cell r="AG234">
            <v>473</v>
          </cell>
          <cell r="AH234">
            <v>392</v>
          </cell>
          <cell r="AI234">
            <v>0</v>
          </cell>
          <cell r="AJ234">
            <v>0</v>
          </cell>
          <cell r="AK234">
            <v>0</v>
          </cell>
          <cell r="AL234">
            <v>5642</v>
          </cell>
          <cell r="AT234">
            <v>3761.3339999999998</v>
          </cell>
          <cell r="BB234">
            <v>5642</v>
          </cell>
          <cell r="BJ234">
            <v>3761.3339999999998</v>
          </cell>
        </row>
        <row r="235">
          <cell r="J235" t="str">
            <v>二次</v>
          </cell>
          <cell r="K235" t="str">
            <v>一般</v>
          </cell>
          <cell r="L235" t="str">
            <v>一般</v>
          </cell>
          <cell r="V235">
            <v>725</v>
          </cell>
          <cell r="Y235">
            <v>725</v>
          </cell>
          <cell r="AD235">
            <v>483</v>
          </cell>
          <cell r="AE235">
            <v>0</v>
          </cell>
          <cell r="AF235">
            <v>0</v>
          </cell>
          <cell r="AG235">
            <v>483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400</v>
          </cell>
          <cell r="AT235">
            <v>266.66699999999997</v>
          </cell>
          <cell r="BB235">
            <v>400</v>
          </cell>
          <cell r="BJ235">
            <v>266.66699999999997</v>
          </cell>
        </row>
        <row r="236">
          <cell r="J236" t="str">
            <v>三ｂ</v>
          </cell>
          <cell r="K236" t="str">
            <v>高規格</v>
          </cell>
          <cell r="L236" t="str">
            <v>一般</v>
          </cell>
          <cell r="V236">
            <v>1447</v>
          </cell>
          <cell r="W236">
            <v>1367</v>
          </cell>
          <cell r="Z236">
            <v>80</v>
          </cell>
          <cell r="AD236">
            <v>964</v>
          </cell>
          <cell r="AE236">
            <v>911</v>
          </cell>
          <cell r="AF236">
            <v>0</v>
          </cell>
          <cell r="AG236">
            <v>0</v>
          </cell>
          <cell r="AH236">
            <v>53</v>
          </cell>
          <cell r="AI236">
            <v>0</v>
          </cell>
          <cell r="AJ236">
            <v>0</v>
          </cell>
          <cell r="AK236">
            <v>0</v>
          </cell>
          <cell r="AL236">
            <v>1447</v>
          </cell>
          <cell r="AT236">
            <v>964.66599999999994</v>
          </cell>
          <cell r="BB236">
            <v>1447</v>
          </cell>
          <cell r="BJ236">
            <v>964.66599999999994</v>
          </cell>
        </row>
        <row r="237">
          <cell r="J237" t="str">
            <v>三ｂ</v>
          </cell>
          <cell r="K237" t="str">
            <v>高規格</v>
          </cell>
          <cell r="L237" t="str">
            <v>一般</v>
          </cell>
          <cell r="V237">
            <v>922</v>
          </cell>
          <cell r="W237">
            <v>922</v>
          </cell>
          <cell r="AD237">
            <v>615</v>
          </cell>
          <cell r="AE237">
            <v>615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922</v>
          </cell>
          <cell r="AT237">
            <v>614.66700000000003</v>
          </cell>
          <cell r="BB237">
            <v>922</v>
          </cell>
          <cell r="BJ237">
            <v>614.66700000000003</v>
          </cell>
        </row>
        <row r="238">
          <cell r="J238" t="str">
            <v>耐震</v>
          </cell>
          <cell r="K238" t="str">
            <v>一般</v>
          </cell>
          <cell r="L238" t="str">
            <v>一般</v>
          </cell>
          <cell r="V238">
            <v>880</v>
          </cell>
          <cell r="W238">
            <v>880</v>
          </cell>
          <cell r="AD238">
            <v>587</v>
          </cell>
          <cell r="AE238">
            <v>587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880</v>
          </cell>
          <cell r="AT238">
            <v>586.66700000000003</v>
          </cell>
          <cell r="BB238">
            <v>880</v>
          </cell>
          <cell r="BJ238">
            <v>586.66700000000003</v>
          </cell>
        </row>
        <row r="239">
          <cell r="J239" t="str">
            <v>二次</v>
          </cell>
          <cell r="K239" t="str">
            <v>一般</v>
          </cell>
          <cell r="L239" t="str">
            <v>一般</v>
          </cell>
          <cell r="V239">
            <v>2857</v>
          </cell>
          <cell r="W239">
            <v>180</v>
          </cell>
          <cell r="Y239">
            <v>1917</v>
          </cell>
          <cell r="Z239">
            <v>760</v>
          </cell>
          <cell r="AD239">
            <v>1905</v>
          </cell>
          <cell r="AE239">
            <v>120</v>
          </cell>
          <cell r="AF239">
            <v>0</v>
          </cell>
          <cell r="AG239">
            <v>1278</v>
          </cell>
          <cell r="AH239">
            <v>507</v>
          </cell>
          <cell r="AI239">
            <v>0</v>
          </cell>
          <cell r="AJ239">
            <v>0</v>
          </cell>
          <cell r="AK239">
            <v>0</v>
          </cell>
          <cell r="AL239">
            <v>1576</v>
          </cell>
          <cell r="AT239">
            <v>1050.6669999999999</v>
          </cell>
          <cell r="BB239">
            <v>1576</v>
          </cell>
          <cell r="BJ239">
            <v>1050.6669999999999</v>
          </cell>
        </row>
        <row r="240">
          <cell r="J240" t="str">
            <v>二次</v>
          </cell>
          <cell r="K240" t="str">
            <v>一般</v>
          </cell>
          <cell r="L240" t="str">
            <v>一般</v>
          </cell>
          <cell r="V240">
            <v>1125</v>
          </cell>
          <cell r="W240">
            <v>143</v>
          </cell>
          <cell r="Y240">
            <v>982</v>
          </cell>
          <cell r="AD240">
            <v>750</v>
          </cell>
          <cell r="AE240">
            <v>95</v>
          </cell>
          <cell r="AF240">
            <v>0</v>
          </cell>
          <cell r="AG240">
            <v>655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623</v>
          </cell>
          <cell r="AT240">
            <v>415.33300000000003</v>
          </cell>
          <cell r="BB240">
            <v>623</v>
          </cell>
          <cell r="BJ240">
            <v>415.33300000000003</v>
          </cell>
        </row>
        <row r="241">
          <cell r="J241" t="str">
            <v>二次</v>
          </cell>
          <cell r="K241" t="str">
            <v>一般</v>
          </cell>
          <cell r="L241" t="str">
            <v>一般</v>
          </cell>
          <cell r="V241">
            <v>381</v>
          </cell>
          <cell r="W241">
            <v>47</v>
          </cell>
          <cell r="Y241">
            <v>334</v>
          </cell>
          <cell r="AD241">
            <v>254</v>
          </cell>
          <cell r="AE241">
            <v>31</v>
          </cell>
          <cell r="AF241">
            <v>0</v>
          </cell>
          <cell r="AG241">
            <v>223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210</v>
          </cell>
          <cell r="AT241">
            <v>140</v>
          </cell>
          <cell r="BB241">
            <v>210</v>
          </cell>
          <cell r="BJ241">
            <v>140</v>
          </cell>
        </row>
        <row r="242">
          <cell r="J242" t="str">
            <v>C</v>
          </cell>
          <cell r="K242" t="str">
            <v>高規格</v>
          </cell>
          <cell r="L242" t="str">
            <v>高規格</v>
          </cell>
          <cell r="V242">
            <v>1000</v>
          </cell>
          <cell r="X242">
            <v>1000</v>
          </cell>
          <cell r="Y242">
            <v>0</v>
          </cell>
          <cell r="AD242">
            <v>667</v>
          </cell>
          <cell r="AE242">
            <v>0</v>
          </cell>
          <cell r="AF242">
            <v>667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1000</v>
          </cell>
          <cell r="AT242">
            <v>666.66700000000003</v>
          </cell>
          <cell r="BB242">
            <v>1000</v>
          </cell>
          <cell r="BJ242">
            <v>666.66700000000003</v>
          </cell>
        </row>
        <row r="243">
          <cell r="J243" t="str">
            <v>C</v>
          </cell>
          <cell r="K243" t="str">
            <v>高規格</v>
          </cell>
          <cell r="L243" t="str">
            <v>高規格</v>
          </cell>
          <cell r="V243">
            <v>3350</v>
          </cell>
          <cell r="W243">
            <v>3066</v>
          </cell>
          <cell r="Y243">
            <v>284</v>
          </cell>
          <cell r="AD243">
            <v>2233</v>
          </cell>
          <cell r="AE243">
            <v>2044</v>
          </cell>
          <cell r="AF243">
            <v>0</v>
          </cell>
          <cell r="AG243">
            <v>189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3350</v>
          </cell>
          <cell r="AT243">
            <v>2233.3339999999998</v>
          </cell>
          <cell r="BB243">
            <v>3350</v>
          </cell>
          <cell r="BJ243">
            <v>2233.3339999999998</v>
          </cell>
        </row>
        <row r="244">
          <cell r="J244" t="str">
            <v>沿環従来</v>
          </cell>
          <cell r="K244" t="str">
            <v>一般</v>
          </cell>
          <cell r="L244" t="str">
            <v>一般</v>
          </cell>
          <cell r="V244">
            <v>269</v>
          </cell>
          <cell r="Y244">
            <v>269</v>
          </cell>
          <cell r="AD244">
            <v>179</v>
          </cell>
          <cell r="AE244">
            <v>0</v>
          </cell>
          <cell r="AF244">
            <v>0</v>
          </cell>
          <cell r="AG244">
            <v>179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269</v>
          </cell>
          <cell r="AT244">
            <v>179.333</v>
          </cell>
          <cell r="BB244">
            <v>269</v>
          </cell>
          <cell r="BJ244">
            <v>179.333</v>
          </cell>
        </row>
        <row r="245">
          <cell r="J245" t="str">
            <v>沿環従来</v>
          </cell>
          <cell r="K245" t="str">
            <v>一般</v>
          </cell>
          <cell r="L245" t="str">
            <v>一般</v>
          </cell>
          <cell r="V245">
            <v>460</v>
          </cell>
          <cell r="Y245">
            <v>460</v>
          </cell>
          <cell r="AD245">
            <v>307</v>
          </cell>
          <cell r="AE245">
            <v>0</v>
          </cell>
          <cell r="AF245">
            <v>0</v>
          </cell>
          <cell r="AG245">
            <v>307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460</v>
          </cell>
          <cell r="AT245">
            <v>306.66699999999997</v>
          </cell>
          <cell r="BB245">
            <v>460</v>
          </cell>
          <cell r="BJ245">
            <v>306.66699999999997</v>
          </cell>
        </row>
        <row r="246">
          <cell r="J246" t="str">
            <v>沿環従来</v>
          </cell>
          <cell r="K246" t="str">
            <v>一般</v>
          </cell>
          <cell r="L246" t="str">
            <v>一般</v>
          </cell>
          <cell r="V246">
            <v>80</v>
          </cell>
          <cell r="Y246">
            <v>80</v>
          </cell>
          <cell r="AD246">
            <v>53</v>
          </cell>
          <cell r="AE246">
            <v>0</v>
          </cell>
          <cell r="AF246">
            <v>0</v>
          </cell>
          <cell r="AG246">
            <v>53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80</v>
          </cell>
          <cell r="AT246">
            <v>53.332999999999998</v>
          </cell>
          <cell r="BB246">
            <v>80</v>
          </cell>
          <cell r="BJ246">
            <v>53.332999999999998</v>
          </cell>
        </row>
        <row r="247">
          <cell r="J247" t="str">
            <v>沿環従来</v>
          </cell>
          <cell r="K247" t="str">
            <v>一般</v>
          </cell>
          <cell r="L247" t="str">
            <v>一般</v>
          </cell>
          <cell r="V247">
            <v>55</v>
          </cell>
          <cell r="Y247">
            <v>55</v>
          </cell>
          <cell r="AD247">
            <v>37</v>
          </cell>
          <cell r="AE247">
            <v>0</v>
          </cell>
          <cell r="AF247">
            <v>0</v>
          </cell>
          <cell r="AG247">
            <v>37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55</v>
          </cell>
          <cell r="AT247">
            <v>36.667000000000002</v>
          </cell>
          <cell r="BB247">
            <v>55</v>
          </cell>
          <cell r="BJ247">
            <v>36.667000000000002</v>
          </cell>
        </row>
        <row r="248">
          <cell r="J248" t="str">
            <v>沿環従来</v>
          </cell>
          <cell r="K248" t="str">
            <v>一般</v>
          </cell>
          <cell r="L248" t="str">
            <v>一般</v>
          </cell>
          <cell r="V248">
            <v>30</v>
          </cell>
          <cell r="Y248">
            <v>30</v>
          </cell>
          <cell r="AD248">
            <v>20</v>
          </cell>
          <cell r="AE248">
            <v>0</v>
          </cell>
          <cell r="AF248">
            <v>0</v>
          </cell>
          <cell r="AG248">
            <v>20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30</v>
          </cell>
          <cell r="AT248">
            <v>20</v>
          </cell>
          <cell r="BB248">
            <v>30</v>
          </cell>
          <cell r="BJ248">
            <v>20</v>
          </cell>
        </row>
        <row r="249">
          <cell r="J249" t="str">
            <v>沿環従来</v>
          </cell>
          <cell r="K249" t="str">
            <v>一般</v>
          </cell>
          <cell r="L249" t="str">
            <v>一般</v>
          </cell>
          <cell r="V249">
            <v>30</v>
          </cell>
          <cell r="Y249">
            <v>30</v>
          </cell>
          <cell r="AD249">
            <v>20</v>
          </cell>
          <cell r="AE249">
            <v>0</v>
          </cell>
          <cell r="AF249">
            <v>0</v>
          </cell>
          <cell r="AG249">
            <v>20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30</v>
          </cell>
          <cell r="AT249">
            <v>20</v>
          </cell>
          <cell r="BB249">
            <v>30</v>
          </cell>
          <cell r="BJ249">
            <v>20</v>
          </cell>
        </row>
        <row r="250">
          <cell r="J250" t="str">
            <v>沿環従来</v>
          </cell>
          <cell r="K250" t="str">
            <v>一般</v>
          </cell>
          <cell r="L250" t="str">
            <v>一般</v>
          </cell>
          <cell r="V250">
            <v>40</v>
          </cell>
          <cell r="Y250">
            <v>40</v>
          </cell>
          <cell r="AD250">
            <v>27</v>
          </cell>
          <cell r="AE250">
            <v>0</v>
          </cell>
          <cell r="AF250">
            <v>0</v>
          </cell>
          <cell r="AG250">
            <v>27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40</v>
          </cell>
          <cell r="AT250">
            <v>26.667000000000002</v>
          </cell>
          <cell r="BB250">
            <v>40</v>
          </cell>
          <cell r="BJ250">
            <v>26.667000000000002</v>
          </cell>
        </row>
        <row r="251">
          <cell r="J251" t="str">
            <v>沿環従来</v>
          </cell>
          <cell r="K251" t="str">
            <v>一般</v>
          </cell>
          <cell r="L251" t="str">
            <v>一般</v>
          </cell>
          <cell r="V251">
            <v>70</v>
          </cell>
          <cell r="Y251">
            <v>70</v>
          </cell>
          <cell r="AD251">
            <v>47</v>
          </cell>
          <cell r="AE251">
            <v>0</v>
          </cell>
          <cell r="AF251">
            <v>0</v>
          </cell>
          <cell r="AG251">
            <v>47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70</v>
          </cell>
          <cell r="AT251">
            <v>46.667000000000002</v>
          </cell>
          <cell r="BB251">
            <v>70</v>
          </cell>
          <cell r="BJ251">
            <v>46.667000000000002</v>
          </cell>
        </row>
        <row r="252">
          <cell r="J252" t="str">
            <v>沿環従来</v>
          </cell>
          <cell r="K252" t="str">
            <v>一般</v>
          </cell>
          <cell r="L252" t="str">
            <v>一般</v>
          </cell>
          <cell r="V252">
            <v>30</v>
          </cell>
          <cell r="Y252">
            <v>30</v>
          </cell>
          <cell r="AD252">
            <v>20</v>
          </cell>
          <cell r="AE252">
            <v>0</v>
          </cell>
          <cell r="AF252">
            <v>0</v>
          </cell>
          <cell r="AG252">
            <v>20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30</v>
          </cell>
          <cell r="AT252">
            <v>20</v>
          </cell>
          <cell r="BB252">
            <v>30</v>
          </cell>
          <cell r="BJ252">
            <v>20</v>
          </cell>
        </row>
        <row r="253">
          <cell r="J253" t="str">
            <v>沿環従来</v>
          </cell>
          <cell r="K253" t="str">
            <v>一般</v>
          </cell>
          <cell r="L253" t="str">
            <v>一般</v>
          </cell>
          <cell r="V253">
            <v>60</v>
          </cell>
          <cell r="Y253">
            <v>60</v>
          </cell>
          <cell r="AD253">
            <v>40</v>
          </cell>
          <cell r="AE253">
            <v>0</v>
          </cell>
          <cell r="AF253">
            <v>0</v>
          </cell>
          <cell r="AG253">
            <v>40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60</v>
          </cell>
          <cell r="AT253">
            <v>40</v>
          </cell>
          <cell r="BB253">
            <v>60</v>
          </cell>
          <cell r="BJ253">
            <v>40</v>
          </cell>
        </row>
        <row r="254">
          <cell r="J254" t="str">
            <v>沿環従来</v>
          </cell>
          <cell r="K254" t="str">
            <v>一般</v>
          </cell>
          <cell r="L254" t="str">
            <v>一般</v>
          </cell>
          <cell r="V254">
            <v>70</v>
          </cell>
          <cell r="Y254">
            <v>70</v>
          </cell>
          <cell r="AD254">
            <v>47</v>
          </cell>
          <cell r="AE254">
            <v>0</v>
          </cell>
          <cell r="AF254">
            <v>0</v>
          </cell>
          <cell r="AG254">
            <v>47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70</v>
          </cell>
          <cell r="AT254">
            <v>46.667000000000002</v>
          </cell>
          <cell r="BB254">
            <v>70</v>
          </cell>
          <cell r="BJ254">
            <v>46.667000000000002</v>
          </cell>
        </row>
        <row r="255">
          <cell r="J255" t="str">
            <v>結節点</v>
          </cell>
          <cell r="K255" t="str">
            <v>一般</v>
          </cell>
          <cell r="L255" t="str">
            <v>一般</v>
          </cell>
          <cell r="V255">
            <v>190</v>
          </cell>
          <cell r="Z255">
            <v>190</v>
          </cell>
          <cell r="AD255">
            <v>127</v>
          </cell>
          <cell r="AE255">
            <v>0</v>
          </cell>
          <cell r="AF255">
            <v>0</v>
          </cell>
          <cell r="AG255">
            <v>0</v>
          </cell>
          <cell r="AH255">
            <v>127</v>
          </cell>
          <cell r="AI255">
            <v>0</v>
          </cell>
          <cell r="AJ255">
            <v>0</v>
          </cell>
          <cell r="AK255">
            <v>0</v>
          </cell>
          <cell r="AL255">
            <v>190</v>
          </cell>
          <cell r="AT255">
            <v>126.667</v>
          </cell>
          <cell r="BB255">
            <v>190</v>
          </cell>
          <cell r="BJ255">
            <v>126.667</v>
          </cell>
        </row>
        <row r="256">
          <cell r="J256" t="str">
            <v>結節点</v>
          </cell>
          <cell r="K256" t="str">
            <v>一般</v>
          </cell>
          <cell r="L256" t="str">
            <v>一般</v>
          </cell>
          <cell r="V256">
            <v>709</v>
          </cell>
          <cell r="Z256">
            <v>709</v>
          </cell>
          <cell r="AD256">
            <v>473</v>
          </cell>
          <cell r="AE256">
            <v>0</v>
          </cell>
          <cell r="AF256">
            <v>0</v>
          </cell>
          <cell r="AG256">
            <v>0</v>
          </cell>
          <cell r="AH256">
            <v>473</v>
          </cell>
          <cell r="AI256">
            <v>0</v>
          </cell>
          <cell r="AJ256">
            <v>0</v>
          </cell>
          <cell r="AK256">
            <v>0</v>
          </cell>
          <cell r="AL256">
            <v>709</v>
          </cell>
          <cell r="AT256">
            <v>472.66699999999997</v>
          </cell>
          <cell r="BB256">
            <v>709</v>
          </cell>
          <cell r="BJ256">
            <v>472.66699999999997</v>
          </cell>
        </row>
        <row r="257">
          <cell r="J257" t="str">
            <v>沿環従来</v>
          </cell>
          <cell r="K257" t="str">
            <v>一般</v>
          </cell>
          <cell r="L257" t="str">
            <v>一般</v>
          </cell>
          <cell r="V257">
            <v>992</v>
          </cell>
          <cell r="Y257">
            <v>992</v>
          </cell>
          <cell r="AD257">
            <v>661</v>
          </cell>
          <cell r="AE257">
            <v>0</v>
          </cell>
          <cell r="AF257">
            <v>0</v>
          </cell>
          <cell r="AG257">
            <v>661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992</v>
          </cell>
          <cell r="AT257">
            <v>661.33299999999997</v>
          </cell>
          <cell r="BB257">
            <v>992</v>
          </cell>
          <cell r="BJ257">
            <v>661.33299999999997</v>
          </cell>
        </row>
        <row r="258">
          <cell r="J258" t="str">
            <v>結節点</v>
          </cell>
          <cell r="K258" t="str">
            <v>一般</v>
          </cell>
          <cell r="L258" t="str">
            <v>一般</v>
          </cell>
          <cell r="V258">
            <v>92</v>
          </cell>
          <cell r="Z258">
            <v>92</v>
          </cell>
          <cell r="AD258">
            <v>61</v>
          </cell>
          <cell r="AE258">
            <v>0</v>
          </cell>
          <cell r="AF258">
            <v>0</v>
          </cell>
          <cell r="AG258">
            <v>0</v>
          </cell>
          <cell r="AH258">
            <v>61</v>
          </cell>
          <cell r="AI258">
            <v>0</v>
          </cell>
          <cell r="AJ258">
            <v>0</v>
          </cell>
          <cell r="AK258">
            <v>0</v>
          </cell>
          <cell r="AL258">
            <v>92</v>
          </cell>
          <cell r="AT258">
            <v>61.332999999999998</v>
          </cell>
          <cell r="BB258">
            <v>92</v>
          </cell>
          <cell r="BJ258">
            <v>61.332999999999998</v>
          </cell>
        </row>
        <row r="259">
          <cell r="J259" t="str">
            <v>結節点</v>
          </cell>
          <cell r="K259" t="str">
            <v>一般</v>
          </cell>
          <cell r="L259" t="str">
            <v>一般</v>
          </cell>
          <cell r="V259">
            <v>2733</v>
          </cell>
          <cell r="W259">
            <v>1027</v>
          </cell>
          <cell r="Z259">
            <v>1706</v>
          </cell>
          <cell r="AD259">
            <v>1822</v>
          </cell>
          <cell r="AE259">
            <v>685</v>
          </cell>
          <cell r="AF259">
            <v>0</v>
          </cell>
          <cell r="AG259">
            <v>0</v>
          </cell>
          <cell r="AH259">
            <v>1137</v>
          </cell>
          <cell r="AI259">
            <v>0</v>
          </cell>
          <cell r="AJ259">
            <v>0</v>
          </cell>
          <cell r="AK259">
            <v>0</v>
          </cell>
          <cell r="AL259">
            <v>2733</v>
          </cell>
          <cell r="AT259">
            <v>1822</v>
          </cell>
          <cell r="BB259">
            <v>2733</v>
          </cell>
          <cell r="BJ259">
            <v>1822</v>
          </cell>
        </row>
        <row r="260">
          <cell r="J260" t="str">
            <v>結節点</v>
          </cell>
          <cell r="K260" t="str">
            <v>一般</v>
          </cell>
          <cell r="L260" t="str">
            <v>一般</v>
          </cell>
          <cell r="V260">
            <v>576</v>
          </cell>
          <cell r="Z260">
            <v>576</v>
          </cell>
          <cell r="AD260">
            <v>384</v>
          </cell>
          <cell r="AE260">
            <v>0</v>
          </cell>
          <cell r="AF260">
            <v>0</v>
          </cell>
          <cell r="AG260">
            <v>0</v>
          </cell>
          <cell r="AH260">
            <v>384</v>
          </cell>
          <cell r="AI260">
            <v>0</v>
          </cell>
          <cell r="AJ260">
            <v>0</v>
          </cell>
          <cell r="AK260">
            <v>0</v>
          </cell>
          <cell r="AL260">
            <v>576</v>
          </cell>
          <cell r="AT260">
            <v>384</v>
          </cell>
          <cell r="BB260">
            <v>576</v>
          </cell>
          <cell r="BJ260">
            <v>384</v>
          </cell>
        </row>
        <row r="261">
          <cell r="J261" t="str">
            <v>耐震</v>
          </cell>
          <cell r="K261" t="str">
            <v>一般</v>
          </cell>
          <cell r="L261" t="str">
            <v>一般</v>
          </cell>
          <cell r="V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T261">
            <v>0</v>
          </cell>
          <cell r="BB261">
            <v>0</v>
          </cell>
          <cell r="BJ261">
            <v>0</v>
          </cell>
        </row>
        <row r="262">
          <cell r="J262" t="str">
            <v>耐震</v>
          </cell>
          <cell r="K262" t="str">
            <v>一般</v>
          </cell>
          <cell r="L262" t="str">
            <v>一般</v>
          </cell>
          <cell r="V262">
            <v>300</v>
          </cell>
          <cell r="X262">
            <v>300</v>
          </cell>
          <cell r="AD262">
            <v>200</v>
          </cell>
          <cell r="AE262">
            <v>0</v>
          </cell>
          <cell r="AF262">
            <v>200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300</v>
          </cell>
          <cell r="AT262">
            <v>200</v>
          </cell>
          <cell r="BB262">
            <v>300</v>
          </cell>
          <cell r="BJ262">
            <v>200</v>
          </cell>
        </row>
        <row r="263">
          <cell r="J263" t="str">
            <v>耐震</v>
          </cell>
          <cell r="K263" t="str">
            <v>一般</v>
          </cell>
          <cell r="L263" t="str">
            <v>一般</v>
          </cell>
          <cell r="V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T263">
            <v>0</v>
          </cell>
          <cell r="BB263">
            <v>0</v>
          </cell>
          <cell r="BJ263">
            <v>0</v>
          </cell>
        </row>
        <row r="264">
          <cell r="J264" t="str">
            <v>耐震</v>
          </cell>
          <cell r="K264" t="str">
            <v>一般</v>
          </cell>
          <cell r="L264" t="str">
            <v>一般</v>
          </cell>
          <cell r="V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T264">
            <v>0</v>
          </cell>
          <cell r="BB264">
            <v>0</v>
          </cell>
          <cell r="BJ264">
            <v>0</v>
          </cell>
        </row>
        <row r="265">
          <cell r="J265" t="str">
            <v>三B</v>
          </cell>
          <cell r="K265" t="str">
            <v>高規格</v>
          </cell>
          <cell r="L265" t="str">
            <v>高規格</v>
          </cell>
          <cell r="V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T265">
            <v>0</v>
          </cell>
          <cell r="BB265">
            <v>0</v>
          </cell>
          <cell r="BJ265">
            <v>0</v>
          </cell>
        </row>
        <row r="266">
          <cell r="J266" t="str">
            <v>三B</v>
          </cell>
          <cell r="K266" t="str">
            <v>高規格</v>
          </cell>
          <cell r="L266" t="str">
            <v>高規格</v>
          </cell>
          <cell r="V266">
            <v>11674</v>
          </cell>
          <cell r="W266">
            <v>11674</v>
          </cell>
          <cell r="AD266">
            <v>7783</v>
          </cell>
          <cell r="AE266">
            <v>7783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11674</v>
          </cell>
          <cell r="AT266">
            <v>7782.6670000000004</v>
          </cell>
          <cell r="BB266">
            <v>11674</v>
          </cell>
          <cell r="BJ266">
            <v>7782.6670000000004</v>
          </cell>
        </row>
        <row r="267">
          <cell r="J267" t="str">
            <v>三B</v>
          </cell>
          <cell r="K267" t="str">
            <v>高規格</v>
          </cell>
          <cell r="L267" t="str">
            <v>高規格</v>
          </cell>
          <cell r="V267">
            <v>987</v>
          </cell>
          <cell r="W267">
            <v>987</v>
          </cell>
          <cell r="AD267">
            <v>658</v>
          </cell>
          <cell r="AE267">
            <v>658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987</v>
          </cell>
          <cell r="AT267">
            <v>658</v>
          </cell>
          <cell r="BB267">
            <v>987</v>
          </cell>
          <cell r="BJ267">
            <v>658</v>
          </cell>
        </row>
        <row r="268">
          <cell r="J268" t="str">
            <v>三B</v>
          </cell>
          <cell r="K268" t="str">
            <v>高規格</v>
          </cell>
          <cell r="L268" t="str">
            <v>高規格</v>
          </cell>
          <cell r="V268">
            <v>740</v>
          </cell>
          <cell r="W268">
            <v>740</v>
          </cell>
          <cell r="AD268">
            <v>493</v>
          </cell>
          <cell r="AE268">
            <v>493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740</v>
          </cell>
          <cell r="AT268">
            <v>493.33300000000003</v>
          </cell>
          <cell r="BB268">
            <v>740</v>
          </cell>
          <cell r="BJ268">
            <v>493.33300000000003</v>
          </cell>
        </row>
        <row r="269">
          <cell r="J269" t="str">
            <v>三B</v>
          </cell>
          <cell r="K269" t="str">
            <v>高規格</v>
          </cell>
          <cell r="L269" t="str">
            <v>高規格</v>
          </cell>
          <cell r="V269">
            <v>12930</v>
          </cell>
          <cell r="W269">
            <v>12930</v>
          </cell>
          <cell r="AD269">
            <v>8620</v>
          </cell>
          <cell r="AE269">
            <v>8620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12930</v>
          </cell>
          <cell r="AT269">
            <v>8620</v>
          </cell>
          <cell r="BB269">
            <v>12930</v>
          </cell>
          <cell r="BJ269">
            <v>8620</v>
          </cell>
        </row>
        <row r="270">
          <cell r="J270" t="str">
            <v>三B</v>
          </cell>
          <cell r="K270" t="str">
            <v>高規格</v>
          </cell>
          <cell r="L270" t="str">
            <v>高規格</v>
          </cell>
          <cell r="V270">
            <v>1460</v>
          </cell>
          <cell r="W270">
            <v>1460</v>
          </cell>
          <cell r="AD270">
            <v>973</v>
          </cell>
          <cell r="AE270">
            <v>973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1460</v>
          </cell>
          <cell r="AT270">
            <v>973.33299999999997</v>
          </cell>
          <cell r="BB270">
            <v>1460</v>
          </cell>
          <cell r="BJ270">
            <v>973.33299999999997</v>
          </cell>
        </row>
        <row r="271">
          <cell r="J271" t="str">
            <v>三B</v>
          </cell>
          <cell r="K271" t="str">
            <v>高規格</v>
          </cell>
          <cell r="L271" t="str">
            <v>高規格</v>
          </cell>
          <cell r="V271">
            <v>14618</v>
          </cell>
          <cell r="W271">
            <v>8426</v>
          </cell>
          <cell r="Y271">
            <v>6192</v>
          </cell>
          <cell r="AD271">
            <v>9745</v>
          </cell>
          <cell r="AE271">
            <v>5617</v>
          </cell>
          <cell r="AF271">
            <v>0</v>
          </cell>
          <cell r="AG271">
            <v>4128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14618</v>
          </cell>
          <cell r="AT271">
            <v>9745.3330000000005</v>
          </cell>
          <cell r="BB271">
            <v>14618</v>
          </cell>
          <cell r="BJ271">
            <v>9745.3330000000005</v>
          </cell>
        </row>
        <row r="272">
          <cell r="J272" t="str">
            <v>C</v>
          </cell>
          <cell r="K272" t="str">
            <v>高規格</v>
          </cell>
          <cell r="L272" t="str">
            <v>高規格</v>
          </cell>
          <cell r="V272">
            <v>20</v>
          </cell>
          <cell r="X272">
            <v>20</v>
          </cell>
          <cell r="AD272">
            <v>13</v>
          </cell>
          <cell r="AE272">
            <v>0</v>
          </cell>
          <cell r="AF272">
            <v>13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20</v>
          </cell>
          <cell r="AT272">
            <v>13.333</v>
          </cell>
          <cell r="BB272">
            <v>20</v>
          </cell>
          <cell r="BJ272">
            <v>13.333</v>
          </cell>
        </row>
        <row r="273">
          <cell r="J273" t="str">
            <v>C</v>
          </cell>
          <cell r="K273" t="str">
            <v>高規格</v>
          </cell>
          <cell r="L273" t="str">
            <v>高規格</v>
          </cell>
          <cell r="V273">
            <v>210</v>
          </cell>
          <cell r="X273">
            <v>210</v>
          </cell>
          <cell r="AD273">
            <v>140</v>
          </cell>
          <cell r="AE273">
            <v>0</v>
          </cell>
          <cell r="AF273">
            <v>140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210</v>
          </cell>
          <cell r="AT273">
            <v>140</v>
          </cell>
          <cell r="BB273">
            <v>210</v>
          </cell>
          <cell r="BJ273">
            <v>140</v>
          </cell>
        </row>
        <row r="274">
          <cell r="J274" t="str">
            <v>C</v>
          </cell>
          <cell r="K274" t="str">
            <v>高規格</v>
          </cell>
          <cell r="L274" t="str">
            <v>高規格</v>
          </cell>
          <cell r="V274">
            <v>13</v>
          </cell>
          <cell r="X274">
            <v>13</v>
          </cell>
          <cell r="AD274">
            <v>9</v>
          </cell>
          <cell r="AE274">
            <v>0</v>
          </cell>
          <cell r="AF274">
            <v>9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13</v>
          </cell>
          <cell r="AT274">
            <v>8.6669999999999998</v>
          </cell>
          <cell r="BB274">
            <v>13</v>
          </cell>
          <cell r="BJ274">
            <v>8.6669999999999998</v>
          </cell>
        </row>
        <row r="275">
          <cell r="J275" t="str">
            <v>C</v>
          </cell>
          <cell r="K275" t="str">
            <v>高規格</v>
          </cell>
          <cell r="L275" t="str">
            <v>高規格</v>
          </cell>
          <cell r="V275">
            <v>648</v>
          </cell>
          <cell r="X275">
            <v>524</v>
          </cell>
          <cell r="Z275">
            <v>124</v>
          </cell>
          <cell r="AD275">
            <v>432</v>
          </cell>
          <cell r="AE275">
            <v>0</v>
          </cell>
          <cell r="AF275">
            <v>349</v>
          </cell>
          <cell r="AG275">
            <v>0</v>
          </cell>
          <cell r="AH275">
            <v>83</v>
          </cell>
          <cell r="AI275">
            <v>0</v>
          </cell>
          <cell r="AJ275">
            <v>0</v>
          </cell>
          <cell r="AK275">
            <v>0</v>
          </cell>
          <cell r="AL275">
            <v>648</v>
          </cell>
          <cell r="AT275">
            <v>432</v>
          </cell>
          <cell r="BB275">
            <v>648</v>
          </cell>
          <cell r="BJ275">
            <v>432</v>
          </cell>
        </row>
        <row r="276">
          <cell r="J276" t="str">
            <v>ａ’</v>
          </cell>
          <cell r="K276" t="str">
            <v>高規格</v>
          </cell>
          <cell r="L276" t="str">
            <v>一般</v>
          </cell>
          <cell r="V276">
            <v>9</v>
          </cell>
          <cell r="X276">
            <v>9</v>
          </cell>
          <cell r="AD276">
            <v>6</v>
          </cell>
          <cell r="AE276">
            <v>0</v>
          </cell>
          <cell r="AF276">
            <v>6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9</v>
          </cell>
          <cell r="AT276">
            <v>6</v>
          </cell>
          <cell r="BB276">
            <v>9</v>
          </cell>
          <cell r="BJ276">
            <v>6</v>
          </cell>
        </row>
        <row r="277">
          <cell r="J277" t="str">
            <v>三ｂ</v>
          </cell>
          <cell r="K277" t="str">
            <v>高規格</v>
          </cell>
          <cell r="L277" t="str">
            <v>一般</v>
          </cell>
          <cell r="V277">
            <v>10</v>
          </cell>
          <cell r="W277">
            <v>10</v>
          </cell>
          <cell r="AD277">
            <v>7</v>
          </cell>
          <cell r="AE277">
            <v>7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10</v>
          </cell>
          <cell r="AT277">
            <v>6.6669999999999998</v>
          </cell>
          <cell r="BB277">
            <v>10</v>
          </cell>
          <cell r="BJ277">
            <v>6.6669999999999998</v>
          </cell>
        </row>
        <row r="278">
          <cell r="J278" t="str">
            <v>ｃ</v>
          </cell>
          <cell r="K278" t="str">
            <v>高規格</v>
          </cell>
          <cell r="L278" t="str">
            <v>一般</v>
          </cell>
          <cell r="V278">
            <v>60</v>
          </cell>
          <cell r="AC278">
            <v>60</v>
          </cell>
          <cell r="AD278">
            <v>40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40</v>
          </cell>
          <cell r="AL278">
            <v>60</v>
          </cell>
          <cell r="AT278">
            <v>40</v>
          </cell>
          <cell r="BB278">
            <v>60</v>
          </cell>
          <cell r="BJ278">
            <v>40</v>
          </cell>
        </row>
        <row r="279">
          <cell r="J279" t="str">
            <v>地二</v>
          </cell>
          <cell r="K279" t="str">
            <v>地高</v>
          </cell>
          <cell r="L279" t="str">
            <v>地高</v>
          </cell>
          <cell r="V279">
            <v>313</v>
          </cell>
          <cell r="W279">
            <v>313</v>
          </cell>
          <cell r="AD279">
            <v>209</v>
          </cell>
          <cell r="AE279">
            <v>209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313</v>
          </cell>
          <cell r="AT279">
            <v>208.667</v>
          </cell>
          <cell r="BB279">
            <v>313</v>
          </cell>
          <cell r="BJ279">
            <v>208.667</v>
          </cell>
        </row>
        <row r="280">
          <cell r="J280" t="str">
            <v>三ｂ</v>
          </cell>
          <cell r="K280" t="str">
            <v>高規格</v>
          </cell>
          <cell r="L280" t="str">
            <v>一般</v>
          </cell>
          <cell r="V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T280">
            <v>0</v>
          </cell>
          <cell r="BB280">
            <v>0</v>
          </cell>
          <cell r="BJ280">
            <v>0</v>
          </cell>
        </row>
        <row r="281">
          <cell r="J281" t="str">
            <v>二次</v>
          </cell>
          <cell r="K281" t="str">
            <v>一般</v>
          </cell>
          <cell r="L281" t="str">
            <v>一般</v>
          </cell>
          <cell r="V281">
            <v>707</v>
          </cell>
          <cell r="Y281">
            <v>707</v>
          </cell>
          <cell r="AD281">
            <v>471</v>
          </cell>
          <cell r="AE281">
            <v>0</v>
          </cell>
          <cell r="AF281">
            <v>0</v>
          </cell>
          <cell r="AG281">
            <v>471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390</v>
          </cell>
          <cell r="AT281">
            <v>260</v>
          </cell>
          <cell r="BB281">
            <v>390</v>
          </cell>
          <cell r="BJ281">
            <v>260</v>
          </cell>
        </row>
        <row r="282">
          <cell r="J282" t="str">
            <v>二次</v>
          </cell>
          <cell r="K282" t="str">
            <v>一般</v>
          </cell>
          <cell r="L282" t="str">
            <v>一般</v>
          </cell>
          <cell r="V282">
            <v>635</v>
          </cell>
          <cell r="Y282">
            <v>635</v>
          </cell>
          <cell r="AD282">
            <v>423</v>
          </cell>
          <cell r="AE282">
            <v>0</v>
          </cell>
          <cell r="AF282">
            <v>0</v>
          </cell>
          <cell r="AG282">
            <v>423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350</v>
          </cell>
          <cell r="AT282">
            <v>233.333</v>
          </cell>
          <cell r="BB282">
            <v>350</v>
          </cell>
          <cell r="BJ282">
            <v>233.333</v>
          </cell>
        </row>
        <row r="283">
          <cell r="J283" t="str">
            <v>二次</v>
          </cell>
          <cell r="K283" t="str">
            <v>一般</v>
          </cell>
          <cell r="L283" t="str">
            <v>一般</v>
          </cell>
          <cell r="V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T283">
            <v>0</v>
          </cell>
          <cell r="BB283">
            <v>0</v>
          </cell>
          <cell r="BJ283">
            <v>0</v>
          </cell>
        </row>
        <row r="284">
          <cell r="J284" t="str">
            <v>二次</v>
          </cell>
          <cell r="K284" t="str">
            <v>一般</v>
          </cell>
          <cell r="L284" t="str">
            <v>一般</v>
          </cell>
          <cell r="V284">
            <v>54</v>
          </cell>
          <cell r="Y284">
            <v>54</v>
          </cell>
          <cell r="AD284">
            <v>36</v>
          </cell>
          <cell r="AE284">
            <v>0</v>
          </cell>
          <cell r="AF284">
            <v>0</v>
          </cell>
          <cell r="AG284">
            <v>36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30</v>
          </cell>
          <cell r="AT284">
            <v>20</v>
          </cell>
          <cell r="BB284">
            <v>30</v>
          </cell>
          <cell r="BJ284">
            <v>20</v>
          </cell>
        </row>
        <row r="285">
          <cell r="J285" t="str">
            <v>沿環従来</v>
          </cell>
          <cell r="K285" t="str">
            <v>一般</v>
          </cell>
          <cell r="L285" t="str">
            <v>一般</v>
          </cell>
          <cell r="V285">
            <v>0</v>
          </cell>
          <cell r="Y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T285">
            <v>0</v>
          </cell>
          <cell r="BB285">
            <v>0</v>
          </cell>
          <cell r="BJ285">
            <v>0</v>
          </cell>
        </row>
        <row r="286">
          <cell r="J286" t="str">
            <v>沿環従来</v>
          </cell>
          <cell r="K286" t="str">
            <v>一般</v>
          </cell>
          <cell r="L286" t="str">
            <v>一般</v>
          </cell>
          <cell r="V286">
            <v>0</v>
          </cell>
          <cell r="Y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T286">
            <v>0</v>
          </cell>
          <cell r="BB286">
            <v>0</v>
          </cell>
          <cell r="BJ286">
            <v>0</v>
          </cell>
        </row>
        <row r="287">
          <cell r="J287" t="str">
            <v>沿環従来</v>
          </cell>
          <cell r="K287" t="str">
            <v>一般</v>
          </cell>
          <cell r="L287" t="str">
            <v>一般</v>
          </cell>
          <cell r="V287">
            <v>0</v>
          </cell>
          <cell r="Y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T287">
            <v>0</v>
          </cell>
          <cell r="BB287">
            <v>0</v>
          </cell>
          <cell r="BJ287">
            <v>0</v>
          </cell>
        </row>
        <row r="288">
          <cell r="J288" t="str">
            <v>沿環従来</v>
          </cell>
          <cell r="K288" t="str">
            <v>一般</v>
          </cell>
          <cell r="L288" t="str">
            <v>一般</v>
          </cell>
          <cell r="V288">
            <v>0</v>
          </cell>
          <cell r="Y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T288">
            <v>0</v>
          </cell>
          <cell r="BB288">
            <v>0</v>
          </cell>
          <cell r="BJ288">
            <v>0</v>
          </cell>
        </row>
        <row r="289">
          <cell r="J289" t="str">
            <v>沿環従来</v>
          </cell>
          <cell r="K289" t="str">
            <v>一般</v>
          </cell>
          <cell r="L289" t="str">
            <v>一般</v>
          </cell>
          <cell r="V289">
            <v>10</v>
          </cell>
          <cell r="Y289">
            <v>10</v>
          </cell>
          <cell r="AD289">
            <v>7</v>
          </cell>
          <cell r="AE289">
            <v>0</v>
          </cell>
          <cell r="AF289">
            <v>0</v>
          </cell>
          <cell r="AG289">
            <v>7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10</v>
          </cell>
          <cell r="AT289">
            <v>6.6669999999999998</v>
          </cell>
          <cell r="BB289">
            <v>10</v>
          </cell>
          <cell r="BJ289">
            <v>6.6669999999999998</v>
          </cell>
        </row>
        <row r="290">
          <cell r="J290" t="str">
            <v>沿環従来</v>
          </cell>
          <cell r="K290" t="str">
            <v>一般</v>
          </cell>
          <cell r="L290" t="str">
            <v>一般</v>
          </cell>
          <cell r="V290">
            <v>92</v>
          </cell>
          <cell r="Y290">
            <v>92</v>
          </cell>
          <cell r="AD290">
            <v>61</v>
          </cell>
          <cell r="AE290">
            <v>0</v>
          </cell>
          <cell r="AF290">
            <v>0</v>
          </cell>
          <cell r="AG290">
            <v>61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92</v>
          </cell>
          <cell r="AT290">
            <v>61.332999999999998</v>
          </cell>
          <cell r="BB290">
            <v>92</v>
          </cell>
          <cell r="BJ290">
            <v>61.332999999999998</v>
          </cell>
        </row>
        <row r="291">
          <cell r="J291" t="str">
            <v>沿環従来</v>
          </cell>
          <cell r="K291" t="str">
            <v>一般</v>
          </cell>
          <cell r="L291" t="str">
            <v>一般</v>
          </cell>
          <cell r="V291">
            <v>1272</v>
          </cell>
          <cell r="Y291">
            <v>1272</v>
          </cell>
          <cell r="AD291">
            <v>848</v>
          </cell>
          <cell r="AE291">
            <v>0</v>
          </cell>
          <cell r="AF291">
            <v>0</v>
          </cell>
          <cell r="AG291">
            <v>848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1272</v>
          </cell>
          <cell r="AT291">
            <v>848</v>
          </cell>
          <cell r="BB291">
            <v>1272</v>
          </cell>
          <cell r="BJ291">
            <v>848</v>
          </cell>
        </row>
        <row r="292">
          <cell r="J292" t="str">
            <v>沿環従来</v>
          </cell>
          <cell r="K292" t="str">
            <v>一般</v>
          </cell>
          <cell r="L292" t="str">
            <v>一般</v>
          </cell>
          <cell r="V292">
            <v>440</v>
          </cell>
          <cell r="Y292">
            <v>440</v>
          </cell>
          <cell r="AD292">
            <v>293</v>
          </cell>
          <cell r="AE292">
            <v>0</v>
          </cell>
          <cell r="AF292">
            <v>0</v>
          </cell>
          <cell r="AG292">
            <v>293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440</v>
          </cell>
          <cell r="AT292">
            <v>293.33300000000003</v>
          </cell>
          <cell r="BB292">
            <v>440</v>
          </cell>
          <cell r="BJ292">
            <v>293.33300000000003</v>
          </cell>
        </row>
        <row r="293">
          <cell r="J293" t="str">
            <v>結節点</v>
          </cell>
          <cell r="K293" t="str">
            <v>一般</v>
          </cell>
          <cell r="L293" t="str">
            <v>一般</v>
          </cell>
          <cell r="V293">
            <v>289</v>
          </cell>
          <cell r="W293">
            <v>107</v>
          </cell>
          <cell r="Z293">
            <v>182</v>
          </cell>
          <cell r="AD293">
            <v>192</v>
          </cell>
          <cell r="AE293">
            <v>71</v>
          </cell>
          <cell r="AF293">
            <v>0</v>
          </cell>
          <cell r="AG293">
            <v>0</v>
          </cell>
          <cell r="AH293">
            <v>121</v>
          </cell>
          <cell r="AI293">
            <v>0</v>
          </cell>
          <cell r="AJ293">
            <v>0</v>
          </cell>
          <cell r="AK293">
            <v>0</v>
          </cell>
          <cell r="AL293">
            <v>289</v>
          </cell>
          <cell r="AT293">
            <v>192.666</v>
          </cell>
          <cell r="BB293">
            <v>289</v>
          </cell>
          <cell r="BJ293">
            <v>192.666</v>
          </cell>
        </row>
        <row r="294">
          <cell r="J294" t="str">
            <v>C</v>
          </cell>
          <cell r="K294" t="str">
            <v>高規格</v>
          </cell>
          <cell r="L294" t="str">
            <v>高規格</v>
          </cell>
          <cell r="V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T294">
            <v>0</v>
          </cell>
          <cell r="BB294">
            <v>0</v>
          </cell>
          <cell r="BJ294">
            <v>0</v>
          </cell>
        </row>
        <row r="295">
          <cell r="J295" t="str">
            <v>ａ’</v>
          </cell>
          <cell r="K295" t="str">
            <v>高規格</v>
          </cell>
          <cell r="L295" t="str">
            <v>一般</v>
          </cell>
          <cell r="V295">
            <v>1530</v>
          </cell>
          <cell r="X295">
            <v>1200</v>
          </cell>
          <cell r="Y295">
            <v>330</v>
          </cell>
          <cell r="AD295">
            <v>1071</v>
          </cell>
          <cell r="AE295">
            <v>0</v>
          </cell>
          <cell r="AF295">
            <v>840</v>
          </cell>
          <cell r="AG295">
            <v>231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800</v>
          </cell>
          <cell r="AT295">
            <v>560</v>
          </cell>
          <cell r="BB295">
            <v>1200</v>
          </cell>
          <cell r="BJ295">
            <v>840</v>
          </cell>
        </row>
        <row r="296">
          <cell r="J296" t="str">
            <v>ｃ</v>
          </cell>
          <cell r="K296" t="str">
            <v>高規格</v>
          </cell>
          <cell r="L296" t="str">
            <v>一般</v>
          </cell>
          <cell r="V296">
            <v>690</v>
          </cell>
          <cell r="X296">
            <v>690</v>
          </cell>
          <cell r="AD296">
            <v>483</v>
          </cell>
          <cell r="AE296">
            <v>0</v>
          </cell>
          <cell r="AF296">
            <v>483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490</v>
          </cell>
          <cell r="AT296">
            <v>343</v>
          </cell>
          <cell r="BB296">
            <v>690</v>
          </cell>
          <cell r="BJ296">
            <v>483</v>
          </cell>
        </row>
        <row r="297">
          <cell r="J297" t="str">
            <v>地二</v>
          </cell>
          <cell r="K297" t="str">
            <v>地高</v>
          </cell>
          <cell r="L297" t="str">
            <v>地高</v>
          </cell>
          <cell r="V297">
            <v>300</v>
          </cell>
          <cell r="X297">
            <v>256</v>
          </cell>
          <cell r="Y297">
            <v>44</v>
          </cell>
          <cell r="AD297">
            <v>210</v>
          </cell>
          <cell r="AE297">
            <v>0</v>
          </cell>
          <cell r="AF297">
            <v>179</v>
          </cell>
          <cell r="AG297">
            <v>31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300</v>
          </cell>
          <cell r="AT297">
            <v>210</v>
          </cell>
          <cell r="BB297">
            <v>300</v>
          </cell>
          <cell r="BJ297">
            <v>210</v>
          </cell>
        </row>
        <row r="298">
          <cell r="J298" t="str">
            <v>二次</v>
          </cell>
          <cell r="K298" t="str">
            <v>一般</v>
          </cell>
          <cell r="L298" t="str">
            <v>一般</v>
          </cell>
          <cell r="V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T298">
            <v>0</v>
          </cell>
          <cell r="BB298">
            <v>0</v>
          </cell>
          <cell r="BJ298">
            <v>0</v>
          </cell>
        </row>
        <row r="299">
          <cell r="J299" t="str">
            <v>二次</v>
          </cell>
          <cell r="K299" t="str">
            <v>一般</v>
          </cell>
          <cell r="L299" t="str">
            <v>一般</v>
          </cell>
          <cell r="V299">
            <v>170</v>
          </cell>
          <cell r="X299">
            <v>170</v>
          </cell>
          <cell r="AD299">
            <v>119</v>
          </cell>
          <cell r="AE299">
            <v>0</v>
          </cell>
          <cell r="AF299">
            <v>119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170</v>
          </cell>
          <cell r="AT299">
            <v>119</v>
          </cell>
          <cell r="BB299">
            <v>170</v>
          </cell>
          <cell r="BJ299">
            <v>119</v>
          </cell>
        </row>
        <row r="300">
          <cell r="J300" t="str">
            <v>耐震</v>
          </cell>
          <cell r="K300" t="str">
            <v>一般</v>
          </cell>
          <cell r="L300" t="str">
            <v>一般</v>
          </cell>
          <cell r="V300">
            <v>300</v>
          </cell>
          <cell r="X300">
            <v>300</v>
          </cell>
          <cell r="AD300">
            <v>210</v>
          </cell>
          <cell r="AE300">
            <v>0</v>
          </cell>
          <cell r="AF300">
            <v>210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300</v>
          </cell>
          <cell r="AT300">
            <v>210</v>
          </cell>
          <cell r="BB300">
            <v>300</v>
          </cell>
          <cell r="BJ300">
            <v>210</v>
          </cell>
        </row>
        <row r="301">
          <cell r="J301" t="str">
            <v>二次</v>
          </cell>
          <cell r="K301" t="str">
            <v>一般</v>
          </cell>
          <cell r="L301" t="str">
            <v>一般</v>
          </cell>
          <cell r="V301">
            <v>880</v>
          </cell>
          <cell r="X301">
            <v>880</v>
          </cell>
          <cell r="AD301">
            <v>616</v>
          </cell>
          <cell r="AE301">
            <v>0</v>
          </cell>
          <cell r="AF301">
            <v>616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880</v>
          </cell>
          <cell r="AT301">
            <v>616</v>
          </cell>
          <cell r="BB301">
            <v>1280</v>
          </cell>
          <cell r="BJ301">
            <v>896</v>
          </cell>
        </row>
        <row r="302">
          <cell r="J302" t="str">
            <v>二次</v>
          </cell>
          <cell r="K302" t="str">
            <v>一般</v>
          </cell>
          <cell r="L302" t="str">
            <v>一般</v>
          </cell>
          <cell r="V302">
            <v>200</v>
          </cell>
          <cell r="X302">
            <v>200</v>
          </cell>
          <cell r="AD302">
            <v>140</v>
          </cell>
          <cell r="AE302">
            <v>0</v>
          </cell>
          <cell r="AF302">
            <v>140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200</v>
          </cell>
          <cell r="AT302">
            <v>140</v>
          </cell>
          <cell r="BB302">
            <v>200</v>
          </cell>
          <cell r="BJ302">
            <v>140</v>
          </cell>
        </row>
        <row r="303">
          <cell r="J303" t="str">
            <v>耐震</v>
          </cell>
          <cell r="K303" t="str">
            <v>一般</v>
          </cell>
          <cell r="L303" t="str">
            <v>一般</v>
          </cell>
          <cell r="V303">
            <v>200</v>
          </cell>
          <cell r="X303">
            <v>200</v>
          </cell>
          <cell r="AD303">
            <v>140</v>
          </cell>
          <cell r="AE303">
            <v>0</v>
          </cell>
          <cell r="AF303">
            <v>140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200</v>
          </cell>
          <cell r="AT303">
            <v>140</v>
          </cell>
          <cell r="BB303">
            <v>200</v>
          </cell>
          <cell r="BJ303">
            <v>140</v>
          </cell>
        </row>
        <row r="304">
          <cell r="J304" t="str">
            <v>ａ’</v>
          </cell>
          <cell r="K304" t="str">
            <v>高規格</v>
          </cell>
          <cell r="L304" t="str">
            <v>一般</v>
          </cell>
          <cell r="V304">
            <v>1230</v>
          </cell>
          <cell r="X304">
            <v>900</v>
          </cell>
          <cell r="Y304">
            <v>330</v>
          </cell>
          <cell r="AD304">
            <v>861</v>
          </cell>
          <cell r="AE304">
            <v>0</v>
          </cell>
          <cell r="AF304">
            <v>630</v>
          </cell>
          <cell r="AG304">
            <v>231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800</v>
          </cell>
          <cell r="AT304">
            <v>560</v>
          </cell>
          <cell r="BB304">
            <v>900</v>
          </cell>
          <cell r="BJ304">
            <v>630</v>
          </cell>
        </row>
        <row r="305">
          <cell r="J305" t="str">
            <v>新直轄</v>
          </cell>
          <cell r="K305" t="str">
            <v>高規格</v>
          </cell>
          <cell r="L305" t="str">
            <v>高規格</v>
          </cell>
          <cell r="V305">
            <v>6700</v>
          </cell>
          <cell r="X305">
            <v>6700</v>
          </cell>
          <cell r="AD305">
            <v>5276</v>
          </cell>
          <cell r="AE305">
            <v>0</v>
          </cell>
          <cell r="AF305">
            <v>5276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6700</v>
          </cell>
          <cell r="AT305">
            <v>5276.25</v>
          </cell>
          <cell r="BB305">
            <v>6700</v>
          </cell>
          <cell r="BJ305">
            <v>5276.25</v>
          </cell>
        </row>
        <row r="306">
          <cell r="J306" t="str">
            <v>B</v>
          </cell>
          <cell r="K306" t="str">
            <v>高規格</v>
          </cell>
          <cell r="L306" t="str">
            <v>高規格</v>
          </cell>
          <cell r="V306">
            <v>70</v>
          </cell>
          <cell r="X306">
            <v>70</v>
          </cell>
          <cell r="AD306">
            <v>49</v>
          </cell>
          <cell r="AE306">
            <v>0</v>
          </cell>
          <cell r="AF306">
            <v>49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70</v>
          </cell>
          <cell r="AT306">
            <v>49</v>
          </cell>
          <cell r="BB306">
            <v>70</v>
          </cell>
          <cell r="BJ306">
            <v>49</v>
          </cell>
        </row>
        <row r="307">
          <cell r="J307" t="str">
            <v>ａ’</v>
          </cell>
          <cell r="K307" t="str">
            <v>高規格</v>
          </cell>
          <cell r="L307" t="str">
            <v>一般</v>
          </cell>
          <cell r="V307">
            <v>650</v>
          </cell>
          <cell r="X307">
            <v>650</v>
          </cell>
          <cell r="AD307">
            <v>433</v>
          </cell>
          <cell r="AE307">
            <v>0</v>
          </cell>
          <cell r="AF307">
            <v>433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450</v>
          </cell>
          <cell r="AT307">
            <v>300</v>
          </cell>
          <cell r="BB307">
            <v>650</v>
          </cell>
          <cell r="BJ307">
            <v>433.33300000000003</v>
          </cell>
        </row>
        <row r="308">
          <cell r="J308" t="str">
            <v>ａ’</v>
          </cell>
          <cell r="K308" t="str">
            <v>高規格</v>
          </cell>
          <cell r="L308" t="str">
            <v>一般</v>
          </cell>
          <cell r="V308">
            <v>240</v>
          </cell>
          <cell r="X308">
            <v>240</v>
          </cell>
          <cell r="AD308">
            <v>160</v>
          </cell>
          <cell r="AE308">
            <v>0</v>
          </cell>
          <cell r="AF308">
            <v>160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240</v>
          </cell>
          <cell r="AT308">
            <v>160</v>
          </cell>
          <cell r="BB308">
            <v>240</v>
          </cell>
          <cell r="BJ308">
            <v>160</v>
          </cell>
        </row>
        <row r="309">
          <cell r="J309" t="str">
            <v>二次</v>
          </cell>
          <cell r="K309" t="str">
            <v>一般</v>
          </cell>
          <cell r="L309" t="str">
            <v>一般</v>
          </cell>
          <cell r="V309">
            <v>1700</v>
          </cell>
          <cell r="W309">
            <v>1700</v>
          </cell>
          <cell r="AD309">
            <v>1133</v>
          </cell>
          <cell r="AE309">
            <v>1133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1700</v>
          </cell>
          <cell r="AT309">
            <v>1133.3330000000001</v>
          </cell>
          <cell r="BB309">
            <v>1700</v>
          </cell>
          <cell r="BJ309">
            <v>1133.3330000000001</v>
          </cell>
        </row>
        <row r="310">
          <cell r="J310" t="str">
            <v>二次</v>
          </cell>
          <cell r="K310" t="str">
            <v>一般</v>
          </cell>
          <cell r="L310" t="str">
            <v>一般</v>
          </cell>
          <cell r="V310">
            <v>1433</v>
          </cell>
          <cell r="X310">
            <v>348</v>
          </cell>
          <cell r="Y310">
            <v>1085</v>
          </cell>
          <cell r="AD310">
            <v>955</v>
          </cell>
          <cell r="AE310">
            <v>0</v>
          </cell>
          <cell r="AF310">
            <v>232</v>
          </cell>
          <cell r="AG310">
            <v>723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900</v>
          </cell>
          <cell r="AT310">
            <v>600</v>
          </cell>
          <cell r="BB310">
            <v>1050</v>
          </cell>
          <cell r="BJ310">
            <v>700</v>
          </cell>
        </row>
        <row r="311">
          <cell r="J311" t="str">
            <v>二次</v>
          </cell>
          <cell r="K311" t="str">
            <v>一般</v>
          </cell>
          <cell r="L311" t="str">
            <v>一般</v>
          </cell>
          <cell r="V311">
            <v>300</v>
          </cell>
          <cell r="X311">
            <v>300</v>
          </cell>
          <cell r="AD311">
            <v>200</v>
          </cell>
          <cell r="AE311">
            <v>0</v>
          </cell>
          <cell r="AF311">
            <v>200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300</v>
          </cell>
          <cell r="AT311">
            <v>200</v>
          </cell>
          <cell r="BB311">
            <v>300</v>
          </cell>
          <cell r="BJ311">
            <v>200</v>
          </cell>
        </row>
        <row r="312">
          <cell r="J312" t="str">
            <v>二次</v>
          </cell>
          <cell r="K312" t="str">
            <v>一般</v>
          </cell>
          <cell r="L312" t="str">
            <v>一般</v>
          </cell>
          <cell r="V312">
            <v>700</v>
          </cell>
          <cell r="X312">
            <v>460</v>
          </cell>
          <cell r="AC312">
            <v>240</v>
          </cell>
          <cell r="AD312">
            <v>467</v>
          </cell>
          <cell r="AE312">
            <v>0</v>
          </cell>
          <cell r="AF312">
            <v>307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160</v>
          </cell>
          <cell r="AL312">
            <v>700</v>
          </cell>
          <cell r="AT312">
            <v>466.66699999999997</v>
          </cell>
          <cell r="BB312">
            <v>700</v>
          </cell>
          <cell r="BJ312">
            <v>466.66699999999997</v>
          </cell>
        </row>
        <row r="313">
          <cell r="J313" t="str">
            <v>二次</v>
          </cell>
          <cell r="K313" t="str">
            <v>一般</v>
          </cell>
          <cell r="L313" t="str">
            <v>一般</v>
          </cell>
          <cell r="V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T313">
            <v>0</v>
          </cell>
          <cell r="BB313">
            <v>0</v>
          </cell>
          <cell r="BJ313">
            <v>0</v>
          </cell>
        </row>
        <row r="314">
          <cell r="J314" t="str">
            <v>二次</v>
          </cell>
          <cell r="K314" t="str">
            <v>一般</v>
          </cell>
          <cell r="L314" t="str">
            <v>一般</v>
          </cell>
          <cell r="V314">
            <v>470</v>
          </cell>
          <cell r="X314">
            <v>470</v>
          </cell>
          <cell r="AD314">
            <v>313</v>
          </cell>
          <cell r="AE314">
            <v>0</v>
          </cell>
          <cell r="AF314">
            <v>313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470</v>
          </cell>
          <cell r="AT314">
            <v>313.33300000000003</v>
          </cell>
          <cell r="BB314">
            <v>470</v>
          </cell>
          <cell r="BJ314">
            <v>313.33300000000003</v>
          </cell>
        </row>
        <row r="315">
          <cell r="J315" t="str">
            <v>二次</v>
          </cell>
          <cell r="K315" t="str">
            <v>一般</v>
          </cell>
          <cell r="L315" t="str">
            <v>一般</v>
          </cell>
          <cell r="V315">
            <v>3803</v>
          </cell>
          <cell r="W315">
            <v>1140</v>
          </cell>
          <cell r="X315">
            <v>232</v>
          </cell>
          <cell r="Y315">
            <v>2431</v>
          </cell>
          <cell r="AD315">
            <v>2536</v>
          </cell>
          <cell r="AE315">
            <v>760</v>
          </cell>
          <cell r="AF315">
            <v>155</v>
          </cell>
          <cell r="AG315">
            <v>1621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2400</v>
          </cell>
          <cell r="AT315">
            <v>1600</v>
          </cell>
          <cell r="BB315">
            <v>2700</v>
          </cell>
          <cell r="BJ315">
            <v>1800</v>
          </cell>
        </row>
        <row r="316">
          <cell r="J316" t="str">
            <v>ａ’</v>
          </cell>
          <cell r="K316" t="str">
            <v>高規格</v>
          </cell>
          <cell r="L316" t="str">
            <v>一般</v>
          </cell>
          <cell r="V316">
            <v>1000</v>
          </cell>
          <cell r="W316">
            <v>1</v>
          </cell>
          <cell r="X316">
            <v>491</v>
          </cell>
          <cell r="Y316">
            <v>508</v>
          </cell>
          <cell r="AD316">
            <v>667</v>
          </cell>
          <cell r="AE316">
            <v>1</v>
          </cell>
          <cell r="AF316">
            <v>327</v>
          </cell>
          <cell r="AG316">
            <v>339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1000</v>
          </cell>
          <cell r="AT316">
            <v>666.66700000000003</v>
          </cell>
          <cell r="BB316">
            <v>1000</v>
          </cell>
          <cell r="BJ316">
            <v>666.66600000000005</v>
          </cell>
        </row>
        <row r="317">
          <cell r="J317" t="str">
            <v>新直轄</v>
          </cell>
          <cell r="K317" t="str">
            <v>高規格</v>
          </cell>
          <cell r="L317" t="str">
            <v>高規格</v>
          </cell>
          <cell r="V317">
            <v>7000</v>
          </cell>
          <cell r="X317">
            <v>7000</v>
          </cell>
          <cell r="AD317">
            <v>5250</v>
          </cell>
          <cell r="AE317">
            <v>0</v>
          </cell>
          <cell r="AF317">
            <v>5250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7000</v>
          </cell>
          <cell r="AT317">
            <v>5250</v>
          </cell>
          <cell r="BB317">
            <v>7000</v>
          </cell>
          <cell r="BJ317">
            <v>5250</v>
          </cell>
        </row>
        <row r="318">
          <cell r="J318" t="str">
            <v>二次</v>
          </cell>
          <cell r="K318" t="str">
            <v>一般</v>
          </cell>
          <cell r="L318" t="str">
            <v>一般</v>
          </cell>
          <cell r="V318">
            <v>300</v>
          </cell>
          <cell r="W318">
            <v>300</v>
          </cell>
          <cell r="AD318">
            <v>200</v>
          </cell>
          <cell r="AE318">
            <v>200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300</v>
          </cell>
          <cell r="AT318">
            <v>200</v>
          </cell>
          <cell r="BB318">
            <v>300</v>
          </cell>
          <cell r="BJ318">
            <v>200</v>
          </cell>
        </row>
        <row r="319">
          <cell r="J319" t="str">
            <v>新直轄</v>
          </cell>
          <cell r="K319" t="str">
            <v>高規格</v>
          </cell>
          <cell r="L319" t="str">
            <v>高規格</v>
          </cell>
          <cell r="V319">
            <v>11490</v>
          </cell>
          <cell r="X319">
            <v>11490</v>
          </cell>
          <cell r="AD319">
            <v>7966</v>
          </cell>
          <cell r="AE319">
            <v>0</v>
          </cell>
          <cell r="AF319">
            <v>7966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11490</v>
          </cell>
          <cell r="AT319">
            <v>7966.4</v>
          </cell>
          <cell r="BB319">
            <v>11490</v>
          </cell>
          <cell r="BJ319">
            <v>7966.4</v>
          </cell>
        </row>
        <row r="320">
          <cell r="J320" t="str">
            <v>B</v>
          </cell>
          <cell r="K320" t="str">
            <v>高規格</v>
          </cell>
          <cell r="L320" t="str">
            <v>高規格</v>
          </cell>
          <cell r="V320">
            <v>700</v>
          </cell>
          <cell r="X320">
            <v>700</v>
          </cell>
          <cell r="AD320">
            <v>471</v>
          </cell>
          <cell r="AE320">
            <v>0</v>
          </cell>
          <cell r="AF320">
            <v>471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160</v>
          </cell>
          <cell r="AT320">
            <v>107.733</v>
          </cell>
          <cell r="BB320">
            <v>700</v>
          </cell>
          <cell r="BJ320">
            <v>471.33300000000003</v>
          </cell>
        </row>
        <row r="321">
          <cell r="V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T321">
            <v>0</v>
          </cell>
          <cell r="BB321">
            <v>0</v>
          </cell>
          <cell r="BJ321">
            <v>0</v>
          </cell>
        </row>
        <row r="322">
          <cell r="J322" t="str">
            <v>B</v>
          </cell>
          <cell r="K322" t="str">
            <v>高規格</v>
          </cell>
          <cell r="L322" t="str">
            <v>高規格</v>
          </cell>
          <cell r="V322">
            <v>9000</v>
          </cell>
          <cell r="X322">
            <v>9000</v>
          </cell>
          <cell r="AD322">
            <v>6060</v>
          </cell>
          <cell r="AE322">
            <v>0</v>
          </cell>
          <cell r="AF322">
            <v>6060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6500</v>
          </cell>
          <cell r="AT322">
            <v>4376.6670000000004</v>
          </cell>
          <cell r="BB322">
            <v>9000</v>
          </cell>
          <cell r="BJ322">
            <v>6060</v>
          </cell>
        </row>
        <row r="323">
          <cell r="J323" t="str">
            <v>B</v>
          </cell>
          <cell r="K323" t="str">
            <v>高規格</v>
          </cell>
          <cell r="L323" t="str">
            <v>高規格</v>
          </cell>
          <cell r="V323">
            <v>8260</v>
          </cell>
          <cell r="X323">
            <v>8260</v>
          </cell>
          <cell r="AD323">
            <v>5562</v>
          </cell>
          <cell r="AE323">
            <v>0</v>
          </cell>
          <cell r="AF323">
            <v>5562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7100</v>
          </cell>
          <cell r="AT323">
            <v>4780.6670000000004</v>
          </cell>
          <cell r="BB323">
            <v>8260</v>
          </cell>
          <cell r="BJ323">
            <v>5561.7330000000002</v>
          </cell>
        </row>
        <row r="324">
          <cell r="V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T324">
            <v>0</v>
          </cell>
          <cell r="BB324">
            <v>0</v>
          </cell>
          <cell r="BJ324">
            <v>0</v>
          </cell>
        </row>
        <row r="325">
          <cell r="J325" t="str">
            <v>ａ’</v>
          </cell>
          <cell r="K325" t="str">
            <v>高規格</v>
          </cell>
          <cell r="L325" t="str">
            <v>一般</v>
          </cell>
          <cell r="V325">
            <v>1300</v>
          </cell>
          <cell r="W325">
            <v>1300</v>
          </cell>
          <cell r="AD325">
            <v>901</v>
          </cell>
          <cell r="AE325">
            <v>901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900</v>
          </cell>
          <cell r="AT325">
            <v>624</v>
          </cell>
          <cell r="BB325">
            <v>1300</v>
          </cell>
          <cell r="BJ325">
            <v>901.33299999999997</v>
          </cell>
        </row>
        <row r="326">
          <cell r="V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T326">
            <v>0</v>
          </cell>
          <cell r="BB326">
            <v>0</v>
          </cell>
          <cell r="BJ326">
            <v>0</v>
          </cell>
        </row>
        <row r="327">
          <cell r="J327" t="str">
            <v>ａ’</v>
          </cell>
          <cell r="K327" t="str">
            <v>高規格</v>
          </cell>
          <cell r="L327" t="str">
            <v>一般</v>
          </cell>
          <cell r="V327">
            <v>2362</v>
          </cell>
          <cell r="X327">
            <v>2003</v>
          </cell>
          <cell r="Y327">
            <v>359</v>
          </cell>
          <cell r="AD327">
            <v>1638</v>
          </cell>
          <cell r="AE327">
            <v>0</v>
          </cell>
          <cell r="AF327">
            <v>1389</v>
          </cell>
          <cell r="AG327">
            <v>249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1383</v>
          </cell>
          <cell r="AT327">
            <v>958.88</v>
          </cell>
          <cell r="BB327">
            <v>2003</v>
          </cell>
          <cell r="BJ327">
            <v>1388.7470000000001</v>
          </cell>
        </row>
        <row r="328">
          <cell r="J328" t="str">
            <v>ａ’</v>
          </cell>
          <cell r="K328" t="str">
            <v>高規格</v>
          </cell>
          <cell r="L328" t="str">
            <v>一般</v>
          </cell>
          <cell r="V328">
            <v>90</v>
          </cell>
          <cell r="X328">
            <v>90</v>
          </cell>
          <cell r="AD328">
            <v>62</v>
          </cell>
          <cell r="AE328">
            <v>0</v>
          </cell>
          <cell r="AF328">
            <v>62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90</v>
          </cell>
          <cell r="AT328">
            <v>62.4</v>
          </cell>
          <cell r="BB328">
            <v>90</v>
          </cell>
          <cell r="BJ328">
            <v>62.4</v>
          </cell>
        </row>
        <row r="329">
          <cell r="J329" t="str">
            <v>ａ’</v>
          </cell>
          <cell r="K329" t="str">
            <v>高規格</v>
          </cell>
          <cell r="L329" t="str">
            <v>一般</v>
          </cell>
          <cell r="V329">
            <v>430</v>
          </cell>
          <cell r="W329">
            <v>430</v>
          </cell>
          <cell r="AD329">
            <v>290</v>
          </cell>
          <cell r="AE329">
            <v>290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430</v>
          </cell>
          <cell r="AT329">
            <v>289.53300000000002</v>
          </cell>
          <cell r="BB329">
            <v>430</v>
          </cell>
          <cell r="BJ329">
            <v>289.53300000000002</v>
          </cell>
        </row>
        <row r="330">
          <cell r="J330" t="str">
            <v>ａ’</v>
          </cell>
          <cell r="K330" t="str">
            <v>高規格</v>
          </cell>
          <cell r="L330" t="str">
            <v>一般</v>
          </cell>
          <cell r="V330">
            <v>2600</v>
          </cell>
          <cell r="W330">
            <v>580</v>
          </cell>
          <cell r="X330">
            <v>2020</v>
          </cell>
          <cell r="AD330">
            <v>1751</v>
          </cell>
          <cell r="AE330">
            <v>391</v>
          </cell>
          <cell r="AF330">
            <v>1360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2100</v>
          </cell>
          <cell r="AT330">
            <v>1414</v>
          </cell>
          <cell r="BB330">
            <v>2600</v>
          </cell>
          <cell r="BJ330">
            <v>1750.6660000000002</v>
          </cell>
        </row>
        <row r="331">
          <cell r="V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T331">
            <v>0</v>
          </cell>
          <cell r="BB331">
            <v>0</v>
          </cell>
          <cell r="BJ331">
            <v>0</v>
          </cell>
        </row>
        <row r="332">
          <cell r="J332" t="str">
            <v>ａ’</v>
          </cell>
          <cell r="K332" t="str">
            <v>高規格</v>
          </cell>
          <cell r="L332" t="str">
            <v>一般</v>
          </cell>
          <cell r="V332">
            <v>2270</v>
          </cell>
          <cell r="X332">
            <v>1660</v>
          </cell>
          <cell r="Y332">
            <v>610</v>
          </cell>
          <cell r="AD332">
            <v>1574</v>
          </cell>
          <cell r="AE332">
            <v>0</v>
          </cell>
          <cell r="AF332">
            <v>1151</v>
          </cell>
          <cell r="AG332">
            <v>423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680</v>
          </cell>
          <cell r="AT332">
            <v>471.46699999999998</v>
          </cell>
          <cell r="BB332">
            <v>1660</v>
          </cell>
          <cell r="BJ332">
            <v>1150.933</v>
          </cell>
        </row>
        <row r="333">
          <cell r="J333" t="str">
            <v>ａ’</v>
          </cell>
          <cell r="K333" t="str">
            <v>高規格</v>
          </cell>
          <cell r="L333" t="str">
            <v>一般</v>
          </cell>
          <cell r="V333">
            <v>3500</v>
          </cell>
          <cell r="X333">
            <v>3500</v>
          </cell>
          <cell r="AD333">
            <v>2427</v>
          </cell>
          <cell r="AE333">
            <v>0</v>
          </cell>
          <cell r="AF333">
            <v>2427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3100</v>
          </cell>
          <cell r="AT333">
            <v>2149.3330000000001</v>
          </cell>
          <cell r="BB333">
            <v>3500</v>
          </cell>
          <cell r="BJ333">
            <v>2426.6669999999999</v>
          </cell>
        </row>
        <row r="334">
          <cell r="V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T334">
            <v>0</v>
          </cell>
          <cell r="BB334">
            <v>0</v>
          </cell>
          <cell r="BJ334">
            <v>0</v>
          </cell>
        </row>
        <row r="335">
          <cell r="J335" t="str">
            <v>ａ’</v>
          </cell>
          <cell r="K335" t="str">
            <v>高規格</v>
          </cell>
          <cell r="L335" t="str">
            <v>一般</v>
          </cell>
          <cell r="V335">
            <v>170</v>
          </cell>
          <cell r="AB335">
            <v>170</v>
          </cell>
          <cell r="AD335">
            <v>118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118</v>
          </cell>
          <cell r="AK335">
            <v>0</v>
          </cell>
          <cell r="AL335">
            <v>170</v>
          </cell>
          <cell r="AT335">
            <v>117.867</v>
          </cell>
          <cell r="BB335">
            <v>170</v>
          </cell>
          <cell r="BJ335">
            <v>117.867</v>
          </cell>
        </row>
        <row r="336">
          <cell r="J336" t="str">
            <v>ｂ</v>
          </cell>
          <cell r="K336" t="str">
            <v>高規格</v>
          </cell>
          <cell r="L336" t="str">
            <v>一般</v>
          </cell>
          <cell r="V336">
            <v>530</v>
          </cell>
          <cell r="AA336">
            <v>530</v>
          </cell>
          <cell r="AD336">
            <v>357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357</v>
          </cell>
          <cell r="AJ336">
            <v>0</v>
          </cell>
          <cell r="AK336">
            <v>0</v>
          </cell>
          <cell r="AL336">
            <v>190</v>
          </cell>
          <cell r="AT336">
            <v>127.93300000000001</v>
          </cell>
          <cell r="BB336">
            <v>530</v>
          </cell>
          <cell r="BJ336">
            <v>356.86700000000002</v>
          </cell>
        </row>
        <row r="337">
          <cell r="J337" t="str">
            <v>ｂ</v>
          </cell>
          <cell r="K337" t="str">
            <v>高規格</v>
          </cell>
          <cell r="L337" t="str">
            <v>一般</v>
          </cell>
          <cell r="V337">
            <v>1570</v>
          </cell>
          <cell r="X337">
            <v>1570</v>
          </cell>
          <cell r="AD337">
            <v>1057</v>
          </cell>
          <cell r="AE337">
            <v>0</v>
          </cell>
          <cell r="AF337">
            <v>1057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320</v>
          </cell>
          <cell r="AT337">
            <v>215.46700000000001</v>
          </cell>
          <cell r="BB337">
            <v>1570</v>
          </cell>
          <cell r="BJ337">
            <v>1057.133</v>
          </cell>
        </row>
        <row r="338">
          <cell r="J338" t="str">
            <v>ｂ</v>
          </cell>
          <cell r="K338" t="str">
            <v>高規格</v>
          </cell>
          <cell r="L338" t="str">
            <v>一般</v>
          </cell>
          <cell r="V338">
            <v>95</v>
          </cell>
          <cell r="X338">
            <v>95</v>
          </cell>
          <cell r="AD338">
            <v>64</v>
          </cell>
          <cell r="AE338">
            <v>0</v>
          </cell>
          <cell r="AF338">
            <v>64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95</v>
          </cell>
          <cell r="AT338">
            <v>63.966999999999999</v>
          </cell>
          <cell r="BB338">
            <v>95</v>
          </cell>
          <cell r="BJ338">
            <v>63.966999999999999</v>
          </cell>
        </row>
        <row r="339">
          <cell r="J339" t="str">
            <v>ｂ</v>
          </cell>
          <cell r="K339" t="str">
            <v>高規格</v>
          </cell>
          <cell r="L339" t="str">
            <v>一般</v>
          </cell>
          <cell r="V339">
            <v>450</v>
          </cell>
          <cell r="X339">
            <v>450</v>
          </cell>
          <cell r="AD339">
            <v>303</v>
          </cell>
          <cell r="AE339">
            <v>0</v>
          </cell>
          <cell r="AF339">
            <v>303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330</v>
          </cell>
          <cell r="AT339">
            <v>222.2</v>
          </cell>
          <cell r="BB339">
            <v>450</v>
          </cell>
          <cell r="BJ339">
            <v>303</v>
          </cell>
        </row>
        <row r="340">
          <cell r="J340" t="str">
            <v>地二</v>
          </cell>
          <cell r="K340" t="str">
            <v>地高</v>
          </cell>
          <cell r="L340" t="str">
            <v>地高</v>
          </cell>
          <cell r="V340">
            <v>1000</v>
          </cell>
          <cell r="AA340">
            <v>1000</v>
          </cell>
          <cell r="AD340">
            <v>667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667</v>
          </cell>
          <cell r="AJ340">
            <v>0</v>
          </cell>
          <cell r="AK340">
            <v>0</v>
          </cell>
          <cell r="AL340">
            <v>900</v>
          </cell>
          <cell r="AT340">
            <v>600</v>
          </cell>
          <cell r="BB340">
            <v>900</v>
          </cell>
          <cell r="BJ340">
            <v>600</v>
          </cell>
        </row>
        <row r="341">
          <cell r="J341" t="str">
            <v>地二</v>
          </cell>
          <cell r="K341" t="str">
            <v>地高</v>
          </cell>
          <cell r="L341" t="str">
            <v>地高</v>
          </cell>
          <cell r="V341">
            <v>3200</v>
          </cell>
          <cell r="AA341">
            <v>3200</v>
          </cell>
          <cell r="AD341">
            <v>2133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2133</v>
          </cell>
          <cell r="AJ341">
            <v>0</v>
          </cell>
          <cell r="AK341">
            <v>0</v>
          </cell>
          <cell r="AL341">
            <v>1500</v>
          </cell>
          <cell r="AT341">
            <v>1000</v>
          </cell>
          <cell r="BB341">
            <v>3200</v>
          </cell>
          <cell r="BJ341">
            <v>2133.3330000000001</v>
          </cell>
        </row>
        <row r="342">
          <cell r="J342" t="str">
            <v>地二</v>
          </cell>
          <cell r="K342" t="str">
            <v>地高</v>
          </cell>
          <cell r="L342" t="str">
            <v>地高</v>
          </cell>
          <cell r="V342">
            <v>1000</v>
          </cell>
          <cell r="W342">
            <v>1000</v>
          </cell>
          <cell r="AD342">
            <v>693</v>
          </cell>
          <cell r="AE342">
            <v>693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1000</v>
          </cell>
          <cell r="AT342">
            <v>693.33299999999997</v>
          </cell>
          <cell r="BB342">
            <v>1000</v>
          </cell>
          <cell r="BJ342">
            <v>693.33299999999997</v>
          </cell>
        </row>
        <row r="343">
          <cell r="J343" t="str">
            <v>地二</v>
          </cell>
          <cell r="K343" t="str">
            <v>地高</v>
          </cell>
          <cell r="L343" t="str">
            <v>地高</v>
          </cell>
          <cell r="V343">
            <v>50</v>
          </cell>
          <cell r="W343">
            <v>50</v>
          </cell>
          <cell r="AD343">
            <v>33</v>
          </cell>
          <cell r="AE343">
            <v>33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50</v>
          </cell>
          <cell r="AT343">
            <v>33.332999999999998</v>
          </cell>
          <cell r="BB343">
            <v>50</v>
          </cell>
          <cell r="BJ343">
            <v>33.332999999999998</v>
          </cell>
        </row>
        <row r="344">
          <cell r="J344" t="str">
            <v>地二</v>
          </cell>
          <cell r="K344" t="str">
            <v>地高</v>
          </cell>
          <cell r="L344" t="str">
            <v>地高</v>
          </cell>
          <cell r="V344">
            <v>990</v>
          </cell>
          <cell r="W344">
            <v>990</v>
          </cell>
          <cell r="AD344">
            <v>667</v>
          </cell>
          <cell r="AE344">
            <v>667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500</v>
          </cell>
          <cell r="AT344">
            <v>336.66699999999997</v>
          </cell>
          <cell r="BB344">
            <v>990</v>
          </cell>
          <cell r="BJ344">
            <v>666.6</v>
          </cell>
        </row>
        <row r="345">
          <cell r="J345" t="str">
            <v>地二</v>
          </cell>
          <cell r="K345" t="str">
            <v>地高</v>
          </cell>
          <cell r="L345" t="str">
            <v>地高</v>
          </cell>
          <cell r="V345">
            <v>50</v>
          </cell>
          <cell r="W345">
            <v>50</v>
          </cell>
          <cell r="AD345">
            <v>34</v>
          </cell>
          <cell r="AE345">
            <v>34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50</v>
          </cell>
          <cell r="AT345">
            <v>33.667000000000002</v>
          </cell>
          <cell r="BB345">
            <v>50</v>
          </cell>
          <cell r="BJ345">
            <v>33.667000000000002</v>
          </cell>
        </row>
        <row r="346">
          <cell r="V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T346">
            <v>0</v>
          </cell>
          <cell r="BB346">
            <v>0</v>
          </cell>
          <cell r="BJ346">
            <v>0</v>
          </cell>
        </row>
        <row r="347">
          <cell r="J347" t="str">
            <v>地二</v>
          </cell>
          <cell r="K347" t="str">
            <v>地高</v>
          </cell>
          <cell r="L347" t="str">
            <v>地高</v>
          </cell>
          <cell r="V347">
            <v>2590</v>
          </cell>
          <cell r="W347">
            <v>2590</v>
          </cell>
          <cell r="AD347">
            <v>1744</v>
          </cell>
          <cell r="AE347">
            <v>1744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2390</v>
          </cell>
          <cell r="AT347">
            <v>1609.2670000000001</v>
          </cell>
          <cell r="BB347">
            <v>2590</v>
          </cell>
          <cell r="BJ347">
            <v>1743.933</v>
          </cell>
        </row>
        <row r="348">
          <cell r="J348" t="str">
            <v>地二</v>
          </cell>
          <cell r="K348" t="str">
            <v>地高</v>
          </cell>
          <cell r="L348" t="str">
            <v>地高</v>
          </cell>
          <cell r="V348">
            <v>340</v>
          </cell>
          <cell r="X348">
            <v>340</v>
          </cell>
          <cell r="AD348">
            <v>236</v>
          </cell>
          <cell r="AE348">
            <v>0</v>
          </cell>
          <cell r="AF348">
            <v>236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340</v>
          </cell>
          <cell r="AT348">
            <v>235.733</v>
          </cell>
          <cell r="BB348">
            <v>340</v>
          </cell>
          <cell r="BJ348">
            <v>235.733</v>
          </cell>
        </row>
        <row r="349">
          <cell r="J349" t="str">
            <v>地二</v>
          </cell>
          <cell r="K349" t="str">
            <v>地高</v>
          </cell>
          <cell r="L349" t="str">
            <v>地高</v>
          </cell>
          <cell r="V349">
            <v>1156</v>
          </cell>
          <cell r="X349">
            <v>1156</v>
          </cell>
          <cell r="AD349">
            <v>778</v>
          </cell>
          <cell r="AE349">
            <v>0</v>
          </cell>
          <cell r="AF349">
            <v>778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1156</v>
          </cell>
          <cell r="AT349">
            <v>778.37300000000005</v>
          </cell>
          <cell r="BB349">
            <v>1556</v>
          </cell>
          <cell r="BJ349">
            <v>1047.7070000000001</v>
          </cell>
        </row>
        <row r="350">
          <cell r="J350" t="str">
            <v>地二</v>
          </cell>
          <cell r="K350" t="str">
            <v>地高</v>
          </cell>
          <cell r="L350" t="str">
            <v>地高</v>
          </cell>
          <cell r="V350">
            <v>250</v>
          </cell>
          <cell r="X350">
            <v>250</v>
          </cell>
          <cell r="AD350">
            <v>167</v>
          </cell>
          <cell r="AE350">
            <v>0</v>
          </cell>
          <cell r="AF350">
            <v>167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250</v>
          </cell>
          <cell r="AT350">
            <v>166.667</v>
          </cell>
          <cell r="BB350">
            <v>250</v>
          </cell>
          <cell r="BJ350">
            <v>166.667</v>
          </cell>
        </row>
        <row r="351">
          <cell r="J351" t="str">
            <v>地二</v>
          </cell>
          <cell r="K351" t="str">
            <v>地高</v>
          </cell>
          <cell r="L351" t="str">
            <v>地高</v>
          </cell>
          <cell r="V351">
            <v>600</v>
          </cell>
          <cell r="X351">
            <v>600</v>
          </cell>
          <cell r="AD351">
            <v>416</v>
          </cell>
          <cell r="AE351">
            <v>0</v>
          </cell>
          <cell r="AF351">
            <v>416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600</v>
          </cell>
          <cell r="AT351">
            <v>416</v>
          </cell>
          <cell r="BB351">
            <v>600</v>
          </cell>
          <cell r="BJ351">
            <v>416</v>
          </cell>
        </row>
        <row r="352">
          <cell r="V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T352">
            <v>0</v>
          </cell>
          <cell r="BB352">
            <v>0</v>
          </cell>
          <cell r="BJ352">
            <v>0</v>
          </cell>
        </row>
        <row r="353">
          <cell r="J353" t="str">
            <v>地二</v>
          </cell>
          <cell r="K353" t="str">
            <v>地高</v>
          </cell>
          <cell r="L353" t="str">
            <v>地高</v>
          </cell>
          <cell r="V353">
            <v>500</v>
          </cell>
          <cell r="X353">
            <v>500</v>
          </cell>
          <cell r="AD353">
            <v>337</v>
          </cell>
          <cell r="AE353">
            <v>0</v>
          </cell>
          <cell r="AF353">
            <v>337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500</v>
          </cell>
          <cell r="AT353">
            <v>336.66699999999997</v>
          </cell>
          <cell r="BB353">
            <v>500</v>
          </cell>
          <cell r="BJ353">
            <v>336.66699999999997</v>
          </cell>
        </row>
        <row r="354">
          <cell r="J354" t="str">
            <v>地二</v>
          </cell>
          <cell r="K354" t="str">
            <v>地高</v>
          </cell>
          <cell r="L354" t="str">
            <v>地高</v>
          </cell>
          <cell r="V354">
            <v>120</v>
          </cell>
          <cell r="X354">
            <v>120</v>
          </cell>
          <cell r="AD354">
            <v>83</v>
          </cell>
          <cell r="AE354">
            <v>0</v>
          </cell>
          <cell r="AF354">
            <v>83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120</v>
          </cell>
          <cell r="AT354">
            <v>83.2</v>
          </cell>
          <cell r="BB354">
            <v>1310</v>
          </cell>
          <cell r="BJ354">
            <v>908.26700000000005</v>
          </cell>
        </row>
        <row r="355">
          <cell r="J355" t="str">
            <v>地二</v>
          </cell>
          <cell r="K355" t="str">
            <v>地高</v>
          </cell>
          <cell r="L355" t="str">
            <v>地高</v>
          </cell>
          <cell r="V355">
            <v>4443</v>
          </cell>
          <cell r="X355">
            <v>4443</v>
          </cell>
          <cell r="AD355">
            <v>3080</v>
          </cell>
          <cell r="AE355">
            <v>0</v>
          </cell>
          <cell r="AF355">
            <v>3080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4443</v>
          </cell>
          <cell r="AT355">
            <v>3080.48</v>
          </cell>
          <cell r="BB355">
            <v>4443</v>
          </cell>
          <cell r="BJ355">
            <v>3080.48</v>
          </cell>
        </row>
        <row r="356">
          <cell r="J356" t="str">
            <v>地二</v>
          </cell>
          <cell r="K356" t="str">
            <v>地高</v>
          </cell>
          <cell r="L356" t="str">
            <v>地高</v>
          </cell>
          <cell r="V356">
            <v>1621</v>
          </cell>
          <cell r="W356">
            <v>1621</v>
          </cell>
          <cell r="AD356">
            <v>1124</v>
          </cell>
          <cell r="AE356">
            <v>1124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1536</v>
          </cell>
          <cell r="AT356">
            <v>1064.96</v>
          </cell>
          <cell r="BB356">
            <v>1621</v>
          </cell>
          <cell r="BJ356">
            <v>1123.893</v>
          </cell>
        </row>
        <row r="357">
          <cell r="J357" t="str">
            <v>一次</v>
          </cell>
          <cell r="K357" t="str">
            <v>一般</v>
          </cell>
          <cell r="L357" t="str">
            <v>一般</v>
          </cell>
          <cell r="V357">
            <v>2271</v>
          </cell>
          <cell r="X357">
            <v>2271</v>
          </cell>
          <cell r="AD357">
            <v>1514</v>
          </cell>
          <cell r="AE357">
            <v>0</v>
          </cell>
          <cell r="AF357">
            <v>1514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2271</v>
          </cell>
          <cell r="AT357">
            <v>1514</v>
          </cell>
          <cell r="BB357">
            <v>2271</v>
          </cell>
          <cell r="BJ357">
            <v>1514</v>
          </cell>
        </row>
        <row r="358">
          <cell r="J358" t="str">
            <v>一次</v>
          </cell>
          <cell r="K358" t="str">
            <v>一般</v>
          </cell>
          <cell r="L358" t="str">
            <v>一般</v>
          </cell>
          <cell r="V358">
            <v>527</v>
          </cell>
          <cell r="X358">
            <v>527</v>
          </cell>
          <cell r="AD358">
            <v>365</v>
          </cell>
          <cell r="AE358">
            <v>0</v>
          </cell>
          <cell r="AF358">
            <v>365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110</v>
          </cell>
          <cell r="AT358">
            <v>76.266999999999996</v>
          </cell>
          <cell r="BB358">
            <v>527</v>
          </cell>
          <cell r="BJ358">
            <v>365.387</v>
          </cell>
        </row>
        <row r="359">
          <cell r="J359" t="str">
            <v>一次</v>
          </cell>
          <cell r="K359" t="str">
            <v>一般</v>
          </cell>
          <cell r="L359" t="str">
            <v>一般</v>
          </cell>
          <cell r="V359">
            <v>2103</v>
          </cell>
          <cell r="X359">
            <v>2103</v>
          </cell>
          <cell r="AD359">
            <v>1444</v>
          </cell>
          <cell r="AE359">
            <v>0</v>
          </cell>
          <cell r="AF359">
            <v>1444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1773</v>
          </cell>
          <cell r="AT359">
            <v>1217.46</v>
          </cell>
          <cell r="BB359">
            <v>2103</v>
          </cell>
          <cell r="BJ359">
            <v>1444.06</v>
          </cell>
        </row>
        <row r="360">
          <cell r="V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T360">
            <v>0</v>
          </cell>
          <cell r="BB360">
            <v>0</v>
          </cell>
          <cell r="BJ360">
            <v>0</v>
          </cell>
        </row>
        <row r="361">
          <cell r="J361" t="str">
            <v>二次</v>
          </cell>
          <cell r="K361" t="str">
            <v>一般</v>
          </cell>
          <cell r="L361" t="str">
            <v>一般</v>
          </cell>
          <cell r="V361">
            <v>2930</v>
          </cell>
          <cell r="W361">
            <v>1500</v>
          </cell>
          <cell r="AA361">
            <v>1430</v>
          </cell>
          <cell r="AD361">
            <v>1953</v>
          </cell>
          <cell r="AE361">
            <v>1000</v>
          </cell>
          <cell r="AF361">
            <v>0</v>
          </cell>
          <cell r="AG361">
            <v>0</v>
          </cell>
          <cell r="AH361">
            <v>0</v>
          </cell>
          <cell r="AI361">
            <v>953</v>
          </cell>
          <cell r="AJ361">
            <v>0</v>
          </cell>
          <cell r="AK361">
            <v>0</v>
          </cell>
          <cell r="AL361">
            <v>1100</v>
          </cell>
          <cell r="AT361">
            <v>733.33299999999997</v>
          </cell>
          <cell r="BB361">
            <v>1500</v>
          </cell>
          <cell r="BJ361">
            <v>1000</v>
          </cell>
        </row>
        <row r="362">
          <cell r="V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T362">
            <v>0</v>
          </cell>
          <cell r="BB362">
            <v>0</v>
          </cell>
          <cell r="BJ362">
            <v>0</v>
          </cell>
        </row>
        <row r="363">
          <cell r="J363" t="str">
            <v>バス</v>
          </cell>
          <cell r="K363" t="str">
            <v>一般</v>
          </cell>
          <cell r="L363" t="str">
            <v>一般</v>
          </cell>
          <cell r="V363">
            <v>1371</v>
          </cell>
          <cell r="AA363">
            <v>1371</v>
          </cell>
          <cell r="AD363">
            <v>951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951</v>
          </cell>
          <cell r="AJ363">
            <v>0</v>
          </cell>
          <cell r="AK363">
            <v>0</v>
          </cell>
          <cell r="AL363">
            <v>1076</v>
          </cell>
          <cell r="AT363">
            <v>746.02700000000004</v>
          </cell>
          <cell r="BB363">
            <v>1341</v>
          </cell>
          <cell r="BJ363">
            <v>929.76</v>
          </cell>
        </row>
        <row r="364">
          <cell r="J364" t="str">
            <v>踏切</v>
          </cell>
          <cell r="K364" t="str">
            <v>一般</v>
          </cell>
          <cell r="L364" t="str">
            <v>一般</v>
          </cell>
          <cell r="V364">
            <v>3753</v>
          </cell>
          <cell r="Y364">
            <v>1683</v>
          </cell>
          <cell r="AB364">
            <v>2070</v>
          </cell>
          <cell r="AD364">
            <v>2602</v>
          </cell>
          <cell r="AE364">
            <v>0</v>
          </cell>
          <cell r="AF364">
            <v>0</v>
          </cell>
          <cell r="AG364">
            <v>1167</v>
          </cell>
          <cell r="AH364">
            <v>0</v>
          </cell>
          <cell r="AI364">
            <v>0</v>
          </cell>
          <cell r="AJ364">
            <v>1435</v>
          </cell>
          <cell r="AK364">
            <v>0</v>
          </cell>
          <cell r="AL364">
            <v>2070</v>
          </cell>
          <cell r="AT364">
            <v>1435.2</v>
          </cell>
          <cell r="BB364">
            <v>2070</v>
          </cell>
          <cell r="BJ364">
            <v>1435.2</v>
          </cell>
        </row>
        <row r="365">
          <cell r="J365" t="str">
            <v>二次</v>
          </cell>
          <cell r="K365" t="str">
            <v>一般</v>
          </cell>
          <cell r="L365" t="str">
            <v>一般</v>
          </cell>
          <cell r="V365">
            <v>8670</v>
          </cell>
          <cell r="X365">
            <v>3305</v>
          </cell>
          <cell r="Y365">
            <v>5365</v>
          </cell>
          <cell r="AD365">
            <v>5837</v>
          </cell>
          <cell r="AE365">
            <v>0</v>
          </cell>
          <cell r="AF365">
            <v>2225</v>
          </cell>
          <cell r="AG365">
            <v>3612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5910</v>
          </cell>
          <cell r="AT365">
            <v>3979.4</v>
          </cell>
          <cell r="BB365">
            <v>6110</v>
          </cell>
          <cell r="BJ365">
            <v>4114.067</v>
          </cell>
        </row>
        <row r="366">
          <cell r="J366" t="str">
            <v>二次</v>
          </cell>
          <cell r="K366" t="str">
            <v>一般</v>
          </cell>
          <cell r="L366" t="str">
            <v>一般</v>
          </cell>
          <cell r="V366">
            <v>10</v>
          </cell>
          <cell r="X366">
            <v>10</v>
          </cell>
          <cell r="AD366">
            <v>7</v>
          </cell>
          <cell r="AE366">
            <v>0</v>
          </cell>
          <cell r="AF366">
            <v>7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10</v>
          </cell>
          <cell r="AT366">
            <v>6.7329999999999997</v>
          </cell>
          <cell r="BB366">
            <v>310</v>
          </cell>
          <cell r="BJ366">
            <v>208.733</v>
          </cell>
        </row>
        <row r="367">
          <cell r="J367" t="str">
            <v>二次</v>
          </cell>
          <cell r="K367" t="str">
            <v>一般</v>
          </cell>
          <cell r="L367" t="str">
            <v>一般</v>
          </cell>
          <cell r="V367">
            <v>300</v>
          </cell>
          <cell r="X367">
            <v>300</v>
          </cell>
          <cell r="AD367">
            <v>202</v>
          </cell>
          <cell r="AE367">
            <v>0</v>
          </cell>
          <cell r="AF367">
            <v>202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300</v>
          </cell>
          <cell r="AT367">
            <v>202</v>
          </cell>
          <cell r="BB367">
            <v>800</v>
          </cell>
          <cell r="BJ367">
            <v>538.66700000000003</v>
          </cell>
        </row>
        <row r="368">
          <cell r="J368" t="str">
            <v>二次</v>
          </cell>
          <cell r="K368" t="str">
            <v>一般</v>
          </cell>
          <cell r="L368" t="str">
            <v>一般</v>
          </cell>
          <cell r="V368">
            <v>20</v>
          </cell>
          <cell r="X368">
            <v>20</v>
          </cell>
          <cell r="AD368">
            <v>13</v>
          </cell>
          <cell r="AE368">
            <v>0</v>
          </cell>
          <cell r="AF368">
            <v>13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20</v>
          </cell>
          <cell r="AT368">
            <v>13.467000000000001</v>
          </cell>
          <cell r="BB368">
            <v>20</v>
          </cell>
          <cell r="BJ368">
            <v>13.467000000000001</v>
          </cell>
        </row>
        <row r="369">
          <cell r="J369" t="str">
            <v>二次</v>
          </cell>
          <cell r="K369" t="str">
            <v>一般</v>
          </cell>
          <cell r="L369" t="str">
            <v>一般</v>
          </cell>
          <cell r="V369">
            <v>19</v>
          </cell>
          <cell r="X369">
            <v>19</v>
          </cell>
          <cell r="AD369">
            <v>13</v>
          </cell>
          <cell r="AE369">
            <v>0</v>
          </cell>
          <cell r="AF369">
            <v>13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19</v>
          </cell>
          <cell r="AT369">
            <v>13.173</v>
          </cell>
          <cell r="BB369">
            <v>889</v>
          </cell>
          <cell r="BJ369">
            <v>616.37300000000005</v>
          </cell>
        </row>
        <row r="370">
          <cell r="V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T370">
            <v>0</v>
          </cell>
          <cell r="BB370">
            <v>0</v>
          </cell>
          <cell r="BJ370">
            <v>0</v>
          </cell>
        </row>
        <row r="371">
          <cell r="J371" t="str">
            <v>バス</v>
          </cell>
          <cell r="K371" t="str">
            <v>一般</v>
          </cell>
          <cell r="L371" t="str">
            <v>一般</v>
          </cell>
          <cell r="V371">
            <v>4532</v>
          </cell>
          <cell r="Y371">
            <v>2032</v>
          </cell>
          <cell r="AA371">
            <v>2500</v>
          </cell>
          <cell r="AD371">
            <v>3142</v>
          </cell>
          <cell r="AE371">
            <v>0</v>
          </cell>
          <cell r="AF371">
            <v>0</v>
          </cell>
          <cell r="AG371">
            <v>1409</v>
          </cell>
          <cell r="AH371">
            <v>0</v>
          </cell>
          <cell r="AI371">
            <v>1733</v>
          </cell>
          <cell r="AJ371">
            <v>0</v>
          </cell>
          <cell r="AK371">
            <v>0</v>
          </cell>
          <cell r="AL371">
            <v>1000</v>
          </cell>
          <cell r="AT371">
            <v>693.33299999999997</v>
          </cell>
          <cell r="BB371">
            <v>2500</v>
          </cell>
          <cell r="BJ371">
            <v>1733.3330000000001</v>
          </cell>
        </row>
        <row r="372">
          <cell r="J372" t="str">
            <v>バス</v>
          </cell>
          <cell r="K372" t="str">
            <v>一般</v>
          </cell>
          <cell r="L372" t="str">
            <v>一般</v>
          </cell>
          <cell r="V372">
            <v>3500</v>
          </cell>
          <cell r="AA372">
            <v>3500</v>
          </cell>
          <cell r="AD372">
            <v>2333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2333</v>
          </cell>
          <cell r="AJ372">
            <v>0</v>
          </cell>
          <cell r="AK372">
            <v>0</v>
          </cell>
          <cell r="AL372">
            <v>3500</v>
          </cell>
          <cell r="AT372">
            <v>2333.3330000000001</v>
          </cell>
          <cell r="BB372">
            <v>3500</v>
          </cell>
          <cell r="BJ372">
            <v>2333.3330000000001</v>
          </cell>
        </row>
        <row r="373">
          <cell r="V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T373">
            <v>0</v>
          </cell>
          <cell r="BB373">
            <v>0</v>
          </cell>
          <cell r="BJ373">
            <v>0</v>
          </cell>
        </row>
        <row r="374">
          <cell r="J374" t="str">
            <v>バス</v>
          </cell>
          <cell r="K374" t="str">
            <v>一般</v>
          </cell>
          <cell r="L374" t="str">
            <v>一般</v>
          </cell>
          <cell r="V374">
            <v>250</v>
          </cell>
          <cell r="AA374">
            <v>250</v>
          </cell>
          <cell r="AD374">
            <v>168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168</v>
          </cell>
          <cell r="AJ374">
            <v>0</v>
          </cell>
          <cell r="AK374">
            <v>0</v>
          </cell>
          <cell r="AL374">
            <v>220</v>
          </cell>
          <cell r="AT374">
            <v>148.13300000000001</v>
          </cell>
          <cell r="BB374">
            <v>220</v>
          </cell>
          <cell r="BJ374">
            <v>148.13300000000001</v>
          </cell>
        </row>
        <row r="375">
          <cell r="J375" t="str">
            <v>二次</v>
          </cell>
          <cell r="K375" t="str">
            <v>一般</v>
          </cell>
          <cell r="L375" t="str">
            <v>一般</v>
          </cell>
          <cell r="V375">
            <v>50</v>
          </cell>
          <cell r="X375">
            <v>50</v>
          </cell>
          <cell r="AD375">
            <v>34</v>
          </cell>
          <cell r="AE375">
            <v>0</v>
          </cell>
          <cell r="AF375">
            <v>34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50</v>
          </cell>
          <cell r="AT375">
            <v>33.667000000000002</v>
          </cell>
          <cell r="BB375">
            <v>50</v>
          </cell>
          <cell r="BJ375">
            <v>33.667000000000002</v>
          </cell>
        </row>
        <row r="376">
          <cell r="J376" t="str">
            <v>二次</v>
          </cell>
          <cell r="K376" t="str">
            <v>一般</v>
          </cell>
          <cell r="L376" t="str">
            <v>一般</v>
          </cell>
          <cell r="V376">
            <v>50</v>
          </cell>
          <cell r="X376">
            <v>50</v>
          </cell>
          <cell r="AD376">
            <v>34</v>
          </cell>
          <cell r="AE376">
            <v>0</v>
          </cell>
          <cell r="AF376">
            <v>34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50</v>
          </cell>
          <cell r="AT376">
            <v>33.667000000000002</v>
          </cell>
          <cell r="BB376">
            <v>350</v>
          </cell>
          <cell r="BJ376">
            <v>235.667</v>
          </cell>
        </row>
        <row r="377">
          <cell r="J377" t="str">
            <v>二次</v>
          </cell>
          <cell r="K377" t="str">
            <v>一般</v>
          </cell>
          <cell r="L377" t="str">
            <v>一般</v>
          </cell>
          <cell r="V377">
            <v>970</v>
          </cell>
          <cell r="X377">
            <v>970</v>
          </cell>
          <cell r="AD377">
            <v>653</v>
          </cell>
          <cell r="AE377">
            <v>0</v>
          </cell>
          <cell r="AF377">
            <v>653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970</v>
          </cell>
          <cell r="AT377">
            <v>653.13300000000004</v>
          </cell>
          <cell r="BB377">
            <v>1370</v>
          </cell>
          <cell r="BJ377">
            <v>922.46699999999998</v>
          </cell>
        </row>
        <row r="378">
          <cell r="J378" t="str">
            <v>二次</v>
          </cell>
          <cell r="K378" t="str">
            <v>一般</v>
          </cell>
          <cell r="L378" t="str">
            <v>一般</v>
          </cell>
          <cell r="V378">
            <v>300</v>
          </cell>
          <cell r="X378">
            <v>300</v>
          </cell>
          <cell r="AD378">
            <v>208</v>
          </cell>
          <cell r="AE378">
            <v>0</v>
          </cell>
          <cell r="AF378">
            <v>208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300</v>
          </cell>
          <cell r="AT378">
            <v>208</v>
          </cell>
          <cell r="BB378">
            <v>300</v>
          </cell>
          <cell r="BJ378">
            <v>208</v>
          </cell>
        </row>
        <row r="379">
          <cell r="J379" t="str">
            <v>沿環従来</v>
          </cell>
          <cell r="K379" t="str">
            <v>一般</v>
          </cell>
          <cell r="L379" t="str">
            <v>一般</v>
          </cell>
          <cell r="V379">
            <v>150</v>
          </cell>
          <cell r="Y379">
            <v>150</v>
          </cell>
          <cell r="AD379">
            <v>104</v>
          </cell>
          <cell r="AE379">
            <v>0</v>
          </cell>
          <cell r="AF379">
            <v>0</v>
          </cell>
          <cell r="AG379">
            <v>104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50</v>
          </cell>
          <cell r="AT379">
            <v>34.667000000000002</v>
          </cell>
          <cell r="BB379">
            <v>150</v>
          </cell>
          <cell r="BJ379">
            <v>104</v>
          </cell>
        </row>
        <row r="380">
          <cell r="J380" t="str">
            <v>耐震</v>
          </cell>
          <cell r="K380" t="str">
            <v>一般</v>
          </cell>
          <cell r="L380" t="str">
            <v>一般</v>
          </cell>
          <cell r="V380">
            <v>300</v>
          </cell>
          <cell r="X380">
            <v>300</v>
          </cell>
          <cell r="AD380">
            <v>208</v>
          </cell>
          <cell r="AE380">
            <v>0</v>
          </cell>
          <cell r="AF380">
            <v>208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300</v>
          </cell>
          <cell r="AT380">
            <v>208</v>
          </cell>
          <cell r="BB380">
            <v>300</v>
          </cell>
          <cell r="BJ380">
            <v>208</v>
          </cell>
        </row>
        <row r="381">
          <cell r="J381" t="str">
            <v>耐震</v>
          </cell>
          <cell r="K381" t="str">
            <v>一般</v>
          </cell>
          <cell r="L381" t="str">
            <v>一般</v>
          </cell>
          <cell r="V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T381">
            <v>0</v>
          </cell>
          <cell r="BB381">
            <v>0</v>
          </cell>
          <cell r="BJ381">
            <v>0</v>
          </cell>
        </row>
        <row r="382">
          <cell r="J382" t="str">
            <v>耐震</v>
          </cell>
          <cell r="K382" t="str">
            <v>一般</v>
          </cell>
          <cell r="L382" t="str">
            <v>一般</v>
          </cell>
          <cell r="V382">
            <v>100</v>
          </cell>
          <cell r="X382">
            <v>100</v>
          </cell>
          <cell r="AD382">
            <v>69</v>
          </cell>
          <cell r="AE382">
            <v>0</v>
          </cell>
          <cell r="AF382">
            <v>69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100</v>
          </cell>
          <cell r="AT382">
            <v>69.332999999999998</v>
          </cell>
          <cell r="BB382">
            <v>400</v>
          </cell>
          <cell r="BJ382">
            <v>277.33300000000003</v>
          </cell>
        </row>
        <row r="383">
          <cell r="J383" t="str">
            <v>耐震</v>
          </cell>
          <cell r="K383" t="str">
            <v>一般</v>
          </cell>
          <cell r="L383" t="str">
            <v>一般</v>
          </cell>
          <cell r="V383">
            <v>100</v>
          </cell>
          <cell r="X383">
            <v>100</v>
          </cell>
          <cell r="AD383">
            <v>69</v>
          </cell>
          <cell r="AE383">
            <v>0</v>
          </cell>
          <cell r="AF383">
            <v>69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100</v>
          </cell>
          <cell r="AT383">
            <v>69.332999999999998</v>
          </cell>
          <cell r="BB383">
            <v>100</v>
          </cell>
          <cell r="BJ383">
            <v>69.332999999999998</v>
          </cell>
        </row>
        <row r="384">
          <cell r="J384" t="str">
            <v>耐震</v>
          </cell>
          <cell r="K384" t="str">
            <v>一般</v>
          </cell>
          <cell r="L384" t="str">
            <v>一般</v>
          </cell>
          <cell r="V384">
            <v>800</v>
          </cell>
          <cell r="X384">
            <v>800</v>
          </cell>
          <cell r="AD384">
            <v>539</v>
          </cell>
          <cell r="AE384">
            <v>0</v>
          </cell>
          <cell r="AF384">
            <v>539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800</v>
          </cell>
          <cell r="AT384">
            <v>538.66700000000003</v>
          </cell>
          <cell r="BB384">
            <v>800</v>
          </cell>
          <cell r="BJ384">
            <v>538.66700000000003</v>
          </cell>
        </row>
        <row r="385">
          <cell r="J385" t="str">
            <v>耐震</v>
          </cell>
          <cell r="K385" t="str">
            <v>一般</v>
          </cell>
          <cell r="L385" t="str">
            <v>一般</v>
          </cell>
          <cell r="V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T385">
            <v>0</v>
          </cell>
          <cell r="BB385">
            <v>0</v>
          </cell>
          <cell r="BJ385">
            <v>0</v>
          </cell>
        </row>
        <row r="386">
          <cell r="J386" t="str">
            <v>耐震</v>
          </cell>
          <cell r="K386" t="str">
            <v>一般</v>
          </cell>
          <cell r="L386" t="str">
            <v>一般</v>
          </cell>
          <cell r="V386">
            <v>260</v>
          </cell>
          <cell r="X386">
            <v>260</v>
          </cell>
          <cell r="AD386">
            <v>175</v>
          </cell>
          <cell r="AE386">
            <v>0</v>
          </cell>
          <cell r="AF386">
            <v>175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260</v>
          </cell>
          <cell r="AT386">
            <v>175.06700000000001</v>
          </cell>
          <cell r="BB386">
            <v>260</v>
          </cell>
          <cell r="BJ386">
            <v>175.06700000000001</v>
          </cell>
        </row>
        <row r="387">
          <cell r="J387" t="str">
            <v>二次</v>
          </cell>
          <cell r="K387" t="str">
            <v>一般</v>
          </cell>
          <cell r="L387" t="str">
            <v>一般</v>
          </cell>
          <cell r="V387">
            <v>325</v>
          </cell>
          <cell r="X387">
            <v>325</v>
          </cell>
          <cell r="AD387">
            <v>225</v>
          </cell>
          <cell r="AE387">
            <v>0</v>
          </cell>
          <cell r="AF387">
            <v>225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325</v>
          </cell>
          <cell r="AT387">
            <v>225.333</v>
          </cell>
          <cell r="BB387">
            <v>325</v>
          </cell>
          <cell r="BJ387">
            <v>225.333</v>
          </cell>
        </row>
        <row r="388">
          <cell r="J388" t="str">
            <v>B</v>
          </cell>
          <cell r="K388" t="str">
            <v>高規格</v>
          </cell>
          <cell r="L388" t="str">
            <v>高規格</v>
          </cell>
          <cell r="V388">
            <v>4700</v>
          </cell>
          <cell r="X388">
            <v>4700</v>
          </cell>
          <cell r="AD388">
            <v>3259</v>
          </cell>
          <cell r="AE388">
            <v>0</v>
          </cell>
          <cell r="AF388">
            <v>3259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4700</v>
          </cell>
          <cell r="AT388">
            <v>3258.6669999999999</v>
          </cell>
          <cell r="BB388">
            <v>4700</v>
          </cell>
          <cell r="BJ388">
            <v>3258.6669999999999</v>
          </cell>
        </row>
        <row r="389">
          <cell r="J389" t="str">
            <v>B</v>
          </cell>
          <cell r="K389" t="str">
            <v>高規格</v>
          </cell>
          <cell r="L389" t="str">
            <v>高規格</v>
          </cell>
          <cell r="V389">
            <v>1080</v>
          </cell>
          <cell r="X389">
            <v>1080</v>
          </cell>
          <cell r="AD389">
            <v>749</v>
          </cell>
          <cell r="AE389">
            <v>0</v>
          </cell>
          <cell r="AF389">
            <v>749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1080</v>
          </cell>
          <cell r="AT389">
            <v>748.8</v>
          </cell>
          <cell r="BB389">
            <v>1080</v>
          </cell>
          <cell r="BJ389">
            <v>748.8</v>
          </cell>
        </row>
        <row r="390">
          <cell r="J390" t="str">
            <v>地一</v>
          </cell>
          <cell r="K390" t="str">
            <v>地高</v>
          </cell>
          <cell r="L390" t="str">
            <v>地高</v>
          </cell>
          <cell r="V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T390">
            <v>0</v>
          </cell>
          <cell r="BB390">
            <v>0</v>
          </cell>
          <cell r="BJ390">
            <v>0</v>
          </cell>
        </row>
        <row r="391">
          <cell r="J391" t="str">
            <v>二次</v>
          </cell>
          <cell r="K391" t="str">
            <v>一般</v>
          </cell>
          <cell r="L391" t="str">
            <v>一般</v>
          </cell>
          <cell r="V391">
            <v>2350</v>
          </cell>
          <cell r="X391">
            <v>2350</v>
          </cell>
          <cell r="AD391">
            <v>1629</v>
          </cell>
          <cell r="AE391">
            <v>0</v>
          </cell>
          <cell r="AF391">
            <v>1629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2350</v>
          </cell>
          <cell r="AT391">
            <v>1629.3330000000001</v>
          </cell>
          <cell r="BB391">
            <v>2350</v>
          </cell>
          <cell r="BJ391">
            <v>1629.3330000000001</v>
          </cell>
        </row>
        <row r="392">
          <cell r="J392" t="str">
            <v>二次</v>
          </cell>
          <cell r="K392" t="str">
            <v>一般</v>
          </cell>
          <cell r="L392" t="str">
            <v>一般</v>
          </cell>
          <cell r="V392">
            <v>520</v>
          </cell>
          <cell r="X392">
            <v>520</v>
          </cell>
          <cell r="AD392">
            <v>361</v>
          </cell>
          <cell r="AE392">
            <v>0</v>
          </cell>
          <cell r="AF392">
            <v>361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520</v>
          </cell>
          <cell r="AT392">
            <v>360.53300000000002</v>
          </cell>
          <cell r="BB392">
            <v>520</v>
          </cell>
          <cell r="BJ392">
            <v>360.53300000000002</v>
          </cell>
        </row>
        <row r="393">
          <cell r="J393" t="str">
            <v>二次</v>
          </cell>
          <cell r="K393" t="str">
            <v>一般</v>
          </cell>
          <cell r="L393" t="str">
            <v>一般</v>
          </cell>
          <cell r="V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T393">
            <v>0</v>
          </cell>
          <cell r="BB393">
            <v>0</v>
          </cell>
          <cell r="BJ393">
            <v>0</v>
          </cell>
        </row>
        <row r="394">
          <cell r="J394" t="str">
            <v>二次</v>
          </cell>
          <cell r="K394" t="str">
            <v>一般</v>
          </cell>
          <cell r="L394" t="str">
            <v>一般</v>
          </cell>
          <cell r="V394">
            <v>3350</v>
          </cell>
          <cell r="W394">
            <v>1195</v>
          </cell>
          <cell r="X394">
            <v>2155</v>
          </cell>
          <cell r="AD394">
            <v>2323</v>
          </cell>
          <cell r="AE394">
            <v>829</v>
          </cell>
          <cell r="AF394">
            <v>1494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3350</v>
          </cell>
          <cell r="AT394">
            <v>2322.6660000000002</v>
          </cell>
          <cell r="BB394">
            <v>3350</v>
          </cell>
          <cell r="BJ394">
            <v>2322.6660000000002</v>
          </cell>
        </row>
        <row r="395">
          <cell r="J395" t="str">
            <v>B</v>
          </cell>
          <cell r="K395" t="str">
            <v>高規格</v>
          </cell>
          <cell r="L395" t="str">
            <v>高規格</v>
          </cell>
          <cell r="V395">
            <v>748</v>
          </cell>
          <cell r="X395">
            <v>748</v>
          </cell>
          <cell r="AD395">
            <v>524</v>
          </cell>
          <cell r="AE395">
            <v>0</v>
          </cell>
          <cell r="AF395">
            <v>524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748</v>
          </cell>
          <cell r="AT395">
            <v>523.6</v>
          </cell>
          <cell r="BB395">
            <v>748</v>
          </cell>
          <cell r="BJ395">
            <v>523.6</v>
          </cell>
        </row>
        <row r="396">
          <cell r="J396" t="str">
            <v>三B</v>
          </cell>
          <cell r="K396" t="str">
            <v>高規格</v>
          </cell>
          <cell r="L396" t="str">
            <v>高規格</v>
          </cell>
          <cell r="V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T396">
            <v>0</v>
          </cell>
          <cell r="BB396">
            <v>0</v>
          </cell>
          <cell r="BJ396">
            <v>0</v>
          </cell>
        </row>
        <row r="397">
          <cell r="J397" t="str">
            <v>三B</v>
          </cell>
          <cell r="K397" t="str">
            <v>高規格</v>
          </cell>
          <cell r="L397" t="str">
            <v>高規格</v>
          </cell>
          <cell r="V397">
            <v>1028</v>
          </cell>
          <cell r="W397">
            <v>1028</v>
          </cell>
          <cell r="AD397">
            <v>685</v>
          </cell>
          <cell r="AE397">
            <v>685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1028</v>
          </cell>
          <cell r="AT397">
            <v>685.33299999999997</v>
          </cell>
          <cell r="BB397">
            <v>1028</v>
          </cell>
          <cell r="BJ397">
            <v>685.33299999999997</v>
          </cell>
        </row>
        <row r="398">
          <cell r="J398" t="str">
            <v>三B</v>
          </cell>
          <cell r="K398" t="str">
            <v>高規格</v>
          </cell>
          <cell r="L398" t="str">
            <v>高規格</v>
          </cell>
          <cell r="V398">
            <v>13821</v>
          </cell>
          <cell r="W398">
            <v>13821</v>
          </cell>
          <cell r="AD398">
            <v>9214</v>
          </cell>
          <cell r="AE398">
            <v>9214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13821</v>
          </cell>
          <cell r="AT398">
            <v>9214</v>
          </cell>
          <cell r="BB398">
            <v>13821</v>
          </cell>
          <cell r="BJ398">
            <v>9214</v>
          </cell>
        </row>
        <row r="399">
          <cell r="J399" t="str">
            <v>三B</v>
          </cell>
          <cell r="K399" t="str">
            <v>高規格</v>
          </cell>
          <cell r="L399" t="str">
            <v>高規格</v>
          </cell>
          <cell r="V399">
            <v>395</v>
          </cell>
          <cell r="W399">
            <v>395</v>
          </cell>
          <cell r="AD399">
            <v>263</v>
          </cell>
          <cell r="AE399">
            <v>263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300</v>
          </cell>
          <cell r="AT399">
            <v>200</v>
          </cell>
          <cell r="BB399">
            <v>395</v>
          </cell>
          <cell r="BJ399">
            <v>263.33300000000003</v>
          </cell>
        </row>
        <row r="400">
          <cell r="J400" t="str">
            <v>三ｂ</v>
          </cell>
          <cell r="K400" t="str">
            <v>高規格</v>
          </cell>
          <cell r="L400" t="str">
            <v>一般</v>
          </cell>
          <cell r="V400">
            <v>1420</v>
          </cell>
          <cell r="W400">
            <v>1420</v>
          </cell>
          <cell r="AD400">
            <v>947</v>
          </cell>
          <cell r="AE400">
            <v>947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1420</v>
          </cell>
          <cell r="AT400">
            <v>946.66700000000003</v>
          </cell>
          <cell r="BB400">
            <v>1420</v>
          </cell>
          <cell r="BJ400">
            <v>946.66700000000003</v>
          </cell>
        </row>
        <row r="401">
          <cell r="J401" t="str">
            <v>ｂ</v>
          </cell>
          <cell r="K401" t="str">
            <v>高規格</v>
          </cell>
          <cell r="L401" t="str">
            <v>一般</v>
          </cell>
          <cell r="V401">
            <v>6409</v>
          </cell>
          <cell r="X401">
            <v>6409</v>
          </cell>
          <cell r="AD401">
            <v>4273</v>
          </cell>
          <cell r="AE401">
            <v>0</v>
          </cell>
          <cell r="AF401">
            <v>4273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6409</v>
          </cell>
          <cell r="AT401">
            <v>4272.6670000000004</v>
          </cell>
          <cell r="BB401">
            <v>6409</v>
          </cell>
          <cell r="BJ401">
            <v>4272.6670000000004</v>
          </cell>
        </row>
        <row r="402">
          <cell r="J402" t="str">
            <v>バス</v>
          </cell>
          <cell r="K402" t="str">
            <v>一般</v>
          </cell>
          <cell r="L402" t="str">
            <v>一般</v>
          </cell>
          <cell r="V402">
            <v>2074</v>
          </cell>
          <cell r="AA402">
            <v>2074</v>
          </cell>
          <cell r="AD402">
            <v>1383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1383</v>
          </cell>
          <cell r="AJ402">
            <v>0</v>
          </cell>
          <cell r="AK402">
            <v>0</v>
          </cell>
          <cell r="AL402">
            <v>2074</v>
          </cell>
          <cell r="AT402">
            <v>1382.6669999999999</v>
          </cell>
          <cell r="BB402">
            <v>2074</v>
          </cell>
          <cell r="BJ402">
            <v>1382.6669999999999</v>
          </cell>
        </row>
        <row r="403">
          <cell r="J403" t="str">
            <v>踏切</v>
          </cell>
          <cell r="K403" t="str">
            <v>一般</v>
          </cell>
          <cell r="L403" t="str">
            <v>一般</v>
          </cell>
          <cell r="V403">
            <v>457</v>
          </cell>
          <cell r="AB403">
            <v>457</v>
          </cell>
          <cell r="AD403">
            <v>305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305</v>
          </cell>
          <cell r="AK403">
            <v>0</v>
          </cell>
          <cell r="AL403">
            <v>457</v>
          </cell>
          <cell r="AT403">
            <v>304.66699999999997</v>
          </cell>
          <cell r="BB403">
            <v>457</v>
          </cell>
          <cell r="BJ403">
            <v>304.66699999999997</v>
          </cell>
        </row>
        <row r="404">
          <cell r="J404" t="str">
            <v>二次</v>
          </cell>
          <cell r="K404" t="str">
            <v>一般</v>
          </cell>
          <cell r="L404" t="str">
            <v>一般</v>
          </cell>
          <cell r="V404">
            <v>1080</v>
          </cell>
          <cell r="X404">
            <v>1080</v>
          </cell>
          <cell r="AD404">
            <v>720</v>
          </cell>
          <cell r="AE404">
            <v>0</v>
          </cell>
          <cell r="AF404">
            <v>720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1080</v>
          </cell>
          <cell r="AT404">
            <v>720</v>
          </cell>
          <cell r="BB404">
            <v>1080</v>
          </cell>
          <cell r="BJ404">
            <v>720</v>
          </cell>
        </row>
        <row r="405">
          <cell r="J405" t="str">
            <v>二次</v>
          </cell>
          <cell r="K405" t="str">
            <v>一般</v>
          </cell>
          <cell r="L405" t="str">
            <v>一般</v>
          </cell>
          <cell r="V405">
            <v>50</v>
          </cell>
          <cell r="X405">
            <v>50</v>
          </cell>
          <cell r="AD405">
            <v>33</v>
          </cell>
          <cell r="AE405">
            <v>0</v>
          </cell>
          <cell r="AF405">
            <v>33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50</v>
          </cell>
          <cell r="AT405">
            <v>33.332999999999998</v>
          </cell>
          <cell r="BB405">
            <v>80</v>
          </cell>
          <cell r="BJ405">
            <v>53.332999999999998</v>
          </cell>
        </row>
        <row r="406">
          <cell r="J406" t="str">
            <v>三ｂ</v>
          </cell>
          <cell r="K406" t="str">
            <v>高規格</v>
          </cell>
          <cell r="L406" t="str">
            <v>一般</v>
          </cell>
          <cell r="V406">
            <v>3150</v>
          </cell>
          <cell r="W406">
            <v>3150</v>
          </cell>
          <cell r="AD406">
            <v>2100</v>
          </cell>
          <cell r="AE406">
            <v>2100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3150</v>
          </cell>
          <cell r="AT406">
            <v>2100</v>
          </cell>
          <cell r="BB406">
            <v>3150</v>
          </cell>
          <cell r="BJ406">
            <v>2100</v>
          </cell>
        </row>
        <row r="407">
          <cell r="J407" t="str">
            <v>三ｂ</v>
          </cell>
          <cell r="K407" t="str">
            <v>高規格</v>
          </cell>
          <cell r="L407" t="str">
            <v>一般</v>
          </cell>
          <cell r="V407">
            <v>190</v>
          </cell>
          <cell r="W407">
            <v>190</v>
          </cell>
          <cell r="AD407">
            <v>127</v>
          </cell>
          <cell r="AE407">
            <v>127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190</v>
          </cell>
          <cell r="AT407">
            <v>126.667</v>
          </cell>
          <cell r="BB407">
            <v>190</v>
          </cell>
          <cell r="BJ407">
            <v>126.667</v>
          </cell>
        </row>
        <row r="408">
          <cell r="J408" t="str">
            <v>ｃ</v>
          </cell>
          <cell r="K408" t="str">
            <v>高規格</v>
          </cell>
          <cell r="L408" t="str">
            <v>一般</v>
          </cell>
          <cell r="V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T408">
            <v>0</v>
          </cell>
          <cell r="BB408">
            <v>0</v>
          </cell>
          <cell r="BJ408">
            <v>0</v>
          </cell>
        </row>
        <row r="409">
          <cell r="J409" t="str">
            <v>地二</v>
          </cell>
          <cell r="K409" t="str">
            <v>地高</v>
          </cell>
          <cell r="L409" t="str">
            <v>地高</v>
          </cell>
          <cell r="V409">
            <v>330</v>
          </cell>
          <cell r="W409">
            <v>330</v>
          </cell>
          <cell r="AD409">
            <v>220</v>
          </cell>
          <cell r="AE409">
            <v>220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50</v>
          </cell>
          <cell r="AT409">
            <v>33.332999999999998</v>
          </cell>
          <cell r="BB409">
            <v>330</v>
          </cell>
          <cell r="BJ409">
            <v>220</v>
          </cell>
        </row>
        <row r="410">
          <cell r="J410" t="str">
            <v>地二</v>
          </cell>
          <cell r="K410" t="str">
            <v>地高</v>
          </cell>
          <cell r="L410" t="str">
            <v>地高</v>
          </cell>
          <cell r="V410">
            <v>420</v>
          </cell>
          <cell r="X410">
            <v>4</v>
          </cell>
          <cell r="Y410">
            <v>416</v>
          </cell>
          <cell r="AD410">
            <v>280</v>
          </cell>
          <cell r="AE410">
            <v>0</v>
          </cell>
          <cell r="AF410">
            <v>3</v>
          </cell>
          <cell r="AG410">
            <v>277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420</v>
          </cell>
          <cell r="AT410">
            <v>280</v>
          </cell>
          <cell r="BB410">
            <v>420</v>
          </cell>
          <cell r="BJ410">
            <v>280</v>
          </cell>
        </row>
        <row r="411">
          <cell r="J411" t="str">
            <v>地二</v>
          </cell>
          <cell r="K411" t="str">
            <v>地高</v>
          </cell>
          <cell r="L411" t="str">
            <v>地高</v>
          </cell>
          <cell r="V411">
            <v>2087</v>
          </cell>
          <cell r="X411">
            <v>768</v>
          </cell>
          <cell r="Y411">
            <v>1319</v>
          </cell>
          <cell r="AD411">
            <v>1391</v>
          </cell>
          <cell r="AE411">
            <v>0</v>
          </cell>
          <cell r="AF411">
            <v>512</v>
          </cell>
          <cell r="AG411">
            <v>879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1000</v>
          </cell>
          <cell r="AT411">
            <v>666.66600000000005</v>
          </cell>
          <cell r="BB411">
            <v>2087</v>
          </cell>
          <cell r="BJ411">
            <v>1391.3340000000001</v>
          </cell>
        </row>
        <row r="412">
          <cell r="J412" t="str">
            <v>一次</v>
          </cell>
          <cell r="K412" t="str">
            <v>一般</v>
          </cell>
          <cell r="L412" t="str">
            <v>一般</v>
          </cell>
          <cell r="V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T412">
            <v>0</v>
          </cell>
          <cell r="BB412">
            <v>0</v>
          </cell>
          <cell r="BJ412">
            <v>0</v>
          </cell>
        </row>
        <row r="413">
          <cell r="J413" t="str">
            <v>二次</v>
          </cell>
          <cell r="K413" t="str">
            <v>一般</v>
          </cell>
          <cell r="L413" t="str">
            <v>一般</v>
          </cell>
          <cell r="V413">
            <v>2232</v>
          </cell>
          <cell r="W413">
            <v>161</v>
          </cell>
          <cell r="X413">
            <v>460</v>
          </cell>
          <cell r="Y413">
            <v>1611</v>
          </cell>
          <cell r="AD413">
            <v>1488</v>
          </cell>
          <cell r="AE413">
            <v>107</v>
          </cell>
          <cell r="AF413">
            <v>307</v>
          </cell>
          <cell r="AG413">
            <v>1074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1400</v>
          </cell>
          <cell r="AT413">
            <v>933.33299999999997</v>
          </cell>
          <cell r="BB413">
            <v>1850</v>
          </cell>
          <cell r="BJ413">
            <v>1233.3330000000001</v>
          </cell>
        </row>
        <row r="414">
          <cell r="J414" t="str">
            <v>二次</v>
          </cell>
          <cell r="K414" t="str">
            <v>一般</v>
          </cell>
          <cell r="L414" t="str">
            <v>一般</v>
          </cell>
          <cell r="V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T414">
            <v>0</v>
          </cell>
          <cell r="BB414">
            <v>0</v>
          </cell>
          <cell r="BJ414">
            <v>0</v>
          </cell>
        </row>
        <row r="415">
          <cell r="J415" t="str">
            <v>二次</v>
          </cell>
          <cell r="K415" t="str">
            <v>一般</v>
          </cell>
          <cell r="L415" t="str">
            <v>一般</v>
          </cell>
          <cell r="V415">
            <v>91</v>
          </cell>
          <cell r="Y415">
            <v>91</v>
          </cell>
          <cell r="AD415">
            <v>61</v>
          </cell>
          <cell r="AE415">
            <v>0</v>
          </cell>
          <cell r="AF415">
            <v>0</v>
          </cell>
          <cell r="AG415">
            <v>61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50</v>
          </cell>
          <cell r="AT415">
            <v>33.332999999999998</v>
          </cell>
          <cell r="BB415">
            <v>50</v>
          </cell>
          <cell r="BJ415">
            <v>33.332999999999998</v>
          </cell>
        </row>
        <row r="416">
          <cell r="J416" t="str">
            <v>二次</v>
          </cell>
          <cell r="K416" t="str">
            <v>一般</v>
          </cell>
          <cell r="L416" t="str">
            <v>一般</v>
          </cell>
          <cell r="V416">
            <v>120</v>
          </cell>
          <cell r="X416">
            <v>120</v>
          </cell>
          <cell r="AD416">
            <v>80</v>
          </cell>
          <cell r="AE416">
            <v>0</v>
          </cell>
          <cell r="AF416">
            <v>80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120</v>
          </cell>
          <cell r="AT416">
            <v>80</v>
          </cell>
          <cell r="BB416">
            <v>120</v>
          </cell>
          <cell r="BJ416">
            <v>80</v>
          </cell>
        </row>
        <row r="417">
          <cell r="J417" t="str">
            <v>二次</v>
          </cell>
          <cell r="K417" t="str">
            <v>一般</v>
          </cell>
          <cell r="L417" t="str">
            <v>一般</v>
          </cell>
          <cell r="V417">
            <v>110</v>
          </cell>
          <cell r="X417">
            <v>110</v>
          </cell>
          <cell r="AD417">
            <v>73</v>
          </cell>
          <cell r="AE417">
            <v>0</v>
          </cell>
          <cell r="AF417">
            <v>73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110</v>
          </cell>
          <cell r="AT417">
            <v>73.332999999999998</v>
          </cell>
          <cell r="BB417">
            <v>150</v>
          </cell>
          <cell r="BJ417">
            <v>100</v>
          </cell>
        </row>
        <row r="418">
          <cell r="J418" t="str">
            <v>二次</v>
          </cell>
          <cell r="K418" t="str">
            <v>一般</v>
          </cell>
          <cell r="L418" t="str">
            <v>一般</v>
          </cell>
          <cell r="V418">
            <v>1262</v>
          </cell>
          <cell r="X418">
            <v>1080</v>
          </cell>
          <cell r="AC418">
            <v>182</v>
          </cell>
          <cell r="AD418">
            <v>841</v>
          </cell>
          <cell r="AE418">
            <v>0</v>
          </cell>
          <cell r="AF418">
            <v>720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121</v>
          </cell>
          <cell r="AL418">
            <v>1262</v>
          </cell>
          <cell r="AT418">
            <v>841.33299999999997</v>
          </cell>
          <cell r="BB418">
            <v>1262</v>
          </cell>
          <cell r="BJ418">
            <v>841.33299999999997</v>
          </cell>
        </row>
        <row r="419">
          <cell r="J419" t="str">
            <v>耐震</v>
          </cell>
          <cell r="K419" t="str">
            <v>一般</v>
          </cell>
          <cell r="L419" t="str">
            <v>一般</v>
          </cell>
          <cell r="V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T419">
            <v>0</v>
          </cell>
          <cell r="BB419">
            <v>0</v>
          </cell>
          <cell r="BJ419">
            <v>0</v>
          </cell>
        </row>
        <row r="420">
          <cell r="J420" t="str">
            <v>耐震</v>
          </cell>
          <cell r="K420" t="str">
            <v>一般</v>
          </cell>
          <cell r="L420" t="str">
            <v>一般</v>
          </cell>
          <cell r="V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T420">
            <v>0</v>
          </cell>
          <cell r="BB420">
            <v>0</v>
          </cell>
          <cell r="BJ420">
            <v>0</v>
          </cell>
        </row>
        <row r="421">
          <cell r="J421" t="str">
            <v>沿環従来</v>
          </cell>
          <cell r="K421" t="str">
            <v>一般</v>
          </cell>
          <cell r="L421" t="str">
            <v>一般</v>
          </cell>
          <cell r="V421">
            <v>150</v>
          </cell>
          <cell r="Y421">
            <v>150</v>
          </cell>
          <cell r="AD421">
            <v>100</v>
          </cell>
          <cell r="AE421">
            <v>0</v>
          </cell>
          <cell r="AF421">
            <v>0</v>
          </cell>
          <cell r="AG421">
            <v>100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150</v>
          </cell>
          <cell r="AT421">
            <v>100</v>
          </cell>
          <cell r="BB421">
            <v>150</v>
          </cell>
          <cell r="BJ421">
            <v>100</v>
          </cell>
        </row>
        <row r="422">
          <cell r="J422" t="str">
            <v>B</v>
          </cell>
          <cell r="K422" t="str">
            <v>高規格</v>
          </cell>
          <cell r="L422" t="str">
            <v>高規格</v>
          </cell>
          <cell r="V422">
            <v>5552</v>
          </cell>
          <cell r="X422">
            <v>5552</v>
          </cell>
          <cell r="AD422">
            <v>3701</v>
          </cell>
          <cell r="AE422">
            <v>0</v>
          </cell>
          <cell r="AF422">
            <v>3701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5552</v>
          </cell>
          <cell r="AT422">
            <v>3701.3330000000001</v>
          </cell>
          <cell r="BB422">
            <v>5552</v>
          </cell>
          <cell r="BJ422">
            <v>3701.3330000000001</v>
          </cell>
        </row>
        <row r="423">
          <cell r="J423" t="str">
            <v>B</v>
          </cell>
          <cell r="K423" t="str">
            <v>高規格</v>
          </cell>
          <cell r="L423" t="str">
            <v>高規格</v>
          </cell>
          <cell r="V423">
            <v>300</v>
          </cell>
          <cell r="X423">
            <v>300</v>
          </cell>
          <cell r="AD423">
            <v>200</v>
          </cell>
          <cell r="AE423">
            <v>0</v>
          </cell>
          <cell r="AF423">
            <v>200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300</v>
          </cell>
          <cell r="AT423">
            <v>200</v>
          </cell>
          <cell r="BB423">
            <v>300</v>
          </cell>
          <cell r="BJ423">
            <v>200</v>
          </cell>
        </row>
        <row r="424">
          <cell r="J424" t="str">
            <v>B</v>
          </cell>
          <cell r="K424" t="str">
            <v>高規格</v>
          </cell>
          <cell r="L424" t="str">
            <v>高規格</v>
          </cell>
          <cell r="V424">
            <v>460</v>
          </cell>
          <cell r="X424">
            <v>460</v>
          </cell>
          <cell r="AD424">
            <v>307</v>
          </cell>
          <cell r="AE424">
            <v>0</v>
          </cell>
          <cell r="AF424">
            <v>307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460</v>
          </cell>
          <cell r="AT424">
            <v>306.66699999999997</v>
          </cell>
          <cell r="BB424">
            <v>460</v>
          </cell>
          <cell r="BJ424">
            <v>306.66699999999997</v>
          </cell>
        </row>
        <row r="425">
          <cell r="J425" t="str">
            <v>B</v>
          </cell>
          <cell r="K425" t="str">
            <v>高規格</v>
          </cell>
          <cell r="L425" t="str">
            <v>高規格</v>
          </cell>
          <cell r="V425">
            <v>24437</v>
          </cell>
          <cell r="W425">
            <v>24437</v>
          </cell>
          <cell r="AD425">
            <v>17106</v>
          </cell>
          <cell r="AE425">
            <v>17106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18000</v>
          </cell>
          <cell r="AT425">
            <v>12600</v>
          </cell>
          <cell r="BB425">
            <v>24437</v>
          </cell>
          <cell r="BJ425">
            <v>17105.900000000001</v>
          </cell>
        </row>
        <row r="426">
          <cell r="J426" t="str">
            <v>B</v>
          </cell>
          <cell r="K426" t="str">
            <v>高規格</v>
          </cell>
          <cell r="L426" t="str">
            <v>高規格</v>
          </cell>
          <cell r="V426">
            <v>679</v>
          </cell>
          <cell r="X426">
            <v>679</v>
          </cell>
          <cell r="AD426">
            <v>475</v>
          </cell>
          <cell r="AE426">
            <v>0</v>
          </cell>
          <cell r="AF426">
            <v>475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408</v>
          </cell>
          <cell r="AT426">
            <v>285.60000000000002</v>
          </cell>
          <cell r="BB426">
            <v>679</v>
          </cell>
          <cell r="BJ426">
            <v>475.3</v>
          </cell>
        </row>
        <row r="427">
          <cell r="J427" t="str">
            <v>B</v>
          </cell>
          <cell r="K427" t="str">
            <v>高規格</v>
          </cell>
          <cell r="L427" t="str">
            <v>高規格</v>
          </cell>
          <cell r="V427">
            <v>130</v>
          </cell>
          <cell r="X427">
            <v>130</v>
          </cell>
          <cell r="AD427">
            <v>91</v>
          </cell>
          <cell r="AE427">
            <v>0</v>
          </cell>
          <cell r="AF427">
            <v>91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130</v>
          </cell>
          <cell r="AT427">
            <v>91</v>
          </cell>
          <cell r="BB427">
            <v>130</v>
          </cell>
          <cell r="BJ427">
            <v>91</v>
          </cell>
        </row>
        <row r="428">
          <cell r="J428" t="str">
            <v>ａ’</v>
          </cell>
          <cell r="K428" t="str">
            <v>高規格</v>
          </cell>
          <cell r="L428" t="str">
            <v>一般</v>
          </cell>
          <cell r="V428">
            <v>3510</v>
          </cell>
          <cell r="X428">
            <v>3199</v>
          </cell>
          <cell r="AC428">
            <v>311</v>
          </cell>
          <cell r="AD428">
            <v>2340</v>
          </cell>
          <cell r="AE428">
            <v>0</v>
          </cell>
          <cell r="AF428">
            <v>2133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207</v>
          </cell>
          <cell r="AL428">
            <v>3470</v>
          </cell>
          <cell r="AT428">
            <v>2313.3339999999998</v>
          </cell>
          <cell r="BB428">
            <v>3510</v>
          </cell>
          <cell r="BJ428">
            <v>2340</v>
          </cell>
        </row>
        <row r="429">
          <cell r="J429" t="str">
            <v>ａ’</v>
          </cell>
          <cell r="K429" t="str">
            <v>高規格</v>
          </cell>
          <cell r="L429" t="str">
            <v>一般</v>
          </cell>
          <cell r="V429">
            <v>660</v>
          </cell>
          <cell r="X429">
            <v>550</v>
          </cell>
          <cell r="AC429">
            <v>110</v>
          </cell>
          <cell r="AD429">
            <v>440</v>
          </cell>
          <cell r="AE429">
            <v>0</v>
          </cell>
          <cell r="AF429">
            <v>367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73</v>
          </cell>
          <cell r="AL429">
            <v>660</v>
          </cell>
          <cell r="AT429">
            <v>440</v>
          </cell>
          <cell r="BB429">
            <v>660</v>
          </cell>
          <cell r="BJ429">
            <v>440</v>
          </cell>
        </row>
        <row r="430">
          <cell r="J430" t="str">
            <v>ａ’</v>
          </cell>
          <cell r="K430" t="str">
            <v>高規格</v>
          </cell>
          <cell r="L430" t="str">
            <v>一般</v>
          </cell>
          <cell r="V430">
            <v>120</v>
          </cell>
          <cell r="X430">
            <v>120</v>
          </cell>
          <cell r="AD430">
            <v>80</v>
          </cell>
          <cell r="AE430">
            <v>0</v>
          </cell>
          <cell r="AF430">
            <v>80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120</v>
          </cell>
          <cell r="AT430">
            <v>80</v>
          </cell>
          <cell r="BB430">
            <v>120</v>
          </cell>
          <cell r="BJ430">
            <v>80</v>
          </cell>
        </row>
        <row r="431">
          <cell r="J431" t="str">
            <v>ａ’</v>
          </cell>
          <cell r="K431" t="str">
            <v>高規格</v>
          </cell>
          <cell r="L431" t="str">
            <v>一般</v>
          </cell>
          <cell r="V431">
            <v>120</v>
          </cell>
          <cell r="X431">
            <v>120</v>
          </cell>
          <cell r="AD431">
            <v>80</v>
          </cell>
          <cell r="AE431">
            <v>0</v>
          </cell>
          <cell r="AF431">
            <v>80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120</v>
          </cell>
          <cell r="AT431">
            <v>80</v>
          </cell>
          <cell r="BB431">
            <v>120</v>
          </cell>
          <cell r="BJ431">
            <v>80</v>
          </cell>
        </row>
        <row r="432">
          <cell r="J432" t="str">
            <v>ａ’</v>
          </cell>
          <cell r="K432" t="str">
            <v>高規格</v>
          </cell>
          <cell r="L432" t="str">
            <v>一般</v>
          </cell>
          <cell r="V432">
            <v>966</v>
          </cell>
          <cell r="X432">
            <v>966</v>
          </cell>
          <cell r="AD432">
            <v>644</v>
          </cell>
          <cell r="AE432">
            <v>0</v>
          </cell>
          <cell r="AF432">
            <v>644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966</v>
          </cell>
          <cell r="AT432">
            <v>644</v>
          </cell>
          <cell r="BB432">
            <v>966</v>
          </cell>
          <cell r="BJ432">
            <v>644</v>
          </cell>
        </row>
        <row r="433">
          <cell r="J433" t="str">
            <v>ａ’</v>
          </cell>
          <cell r="K433" t="str">
            <v>高規格</v>
          </cell>
          <cell r="L433" t="str">
            <v>一般</v>
          </cell>
          <cell r="V433">
            <v>619</v>
          </cell>
          <cell r="W433">
            <v>619</v>
          </cell>
          <cell r="AD433">
            <v>413</v>
          </cell>
          <cell r="AE433">
            <v>413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619</v>
          </cell>
          <cell r="AT433">
            <v>412.66699999999997</v>
          </cell>
          <cell r="BB433">
            <v>619</v>
          </cell>
          <cell r="BJ433">
            <v>412.66699999999997</v>
          </cell>
        </row>
        <row r="434">
          <cell r="J434" t="str">
            <v>地二</v>
          </cell>
          <cell r="K434" t="str">
            <v>地高</v>
          </cell>
          <cell r="L434" t="str">
            <v>地高</v>
          </cell>
          <cell r="V434">
            <v>7840</v>
          </cell>
          <cell r="W434">
            <v>4776</v>
          </cell>
          <cell r="Y434">
            <v>3064</v>
          </cell>
          <cell r="AD434">
            <v>5227</v>
          </cell>
          <cell r="AE434">
            <v>3184</v>
          </cell>
          <cell r="AF434">
            <v>0</v>
          </cell>
          <cell r="AG434">
            <v>2043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7840</v>
          </cell>
          <cell r="AT434">
            <v>5226.6669999999995</v>
          </cell>
          <cell r="BB434">
            <v>7840</v>
          </cell>
          <cell r="BJ434">
            <v>5226.6669999999995</v>
          </cell>
        </row>
        <row r="435">
          <cell r="J435" t="str">
            <v>二次</v>
          </cell>
          <cell r="K435" t="str">
            <v>一般</v>
          </cell>
          <cell r="L435" t="str">
            <v>一般</v>
          </cell>
          <cell r="V435">
            <v>80</v>
          </cell>
          <cell r="X435">
            <v>80</v>
          </cell>
          <cell r="AD435">
            <v>53</v>
          </cell>
          <cell r="AE435">
            <v>0</v>
          </cell>
          <cell r="AF435">
            <v>53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80</v>
          </cell>
          <cell r="AT435">
            <v>53.332999999999998</v>
          </cell>
          <cell r="BB435">
            <v>235</v>
          </cell>
          <cell r="BJ435">
            <v>156.667</v>
          </cell>
        </row>
        <row r="436">
          <cell r="J436" t="str">
            <v>二次</v>
          </cell>
          <cell r="K436" t="str">
            <v>一般</v>
          </cell>
          <cell r="L436" t="str">
            <v>一般</v>
          </cell>
          <cell r="V436">
            <v>60</v>
          </cell>
          <cell r="W436">
            <v>60</v>
          </cell>
          <cell r="AD436">
            <v>40</v>
          </cell>
          <cell r="AE436">
            <v>40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</v>
          </cell>
          <cell r="AT436">
            <v>40</v>
          </cell>
          <cell r="BB436">
            <v>60</v>
          </cell>
          <cell r="BJ436">
            <v>40</v>
          </cell>
        </row>
        <row r="437">
          <cell r="J437" t="str">
            <v>二次</v>
          </cell>
          <cell r="K437" t="str">
            <v>一般</v>
          </cell>
          <cell r="L437" t="str">
            <v>一般</v>
          </cell>
          <cell r="V437">
            <v>578</v>
          </cell>
          <cell r="X437">
            <v>578</v>
          </cell>
          <cell r="AD437">
            <v>385</v>
          </cell>
          <cell r="AE437">
            <v>0</v>
          </cell>
          <cell r="AF437">
            <v>385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578</v>
          </cell>
          <cell r="AT437">
            <v>385.33300000000003</v>
          </cell>
          <cell r="BB437">
            <v>650</v>
          </cell>
          <cell r="BJ437">
            <v>433.33300000000003</v>
          </cell>
        </row>
        <row r="438">
          <cell r="J438" t="str">
            <v>二次</v>
          </cell>
          <cell r="K438" t="str">
            <v>一般</v>
          </cell>
          <cell r="L438" t="str">
            <v>一般</v>
          </cell>
          <cell r="V438">
            <v>30</v>
          </cell>
          <cell r="X438">
            <v>30</v>
          </cell>
          <cell r="AD438">
            <v>20</v>
          </cell>
          <cell r="AE438">
            <v>0</v>
          </cell>
          <cell r="AF438">
            <v>20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30</v>
          </cell>
          <cell r="AT438">
            <v>20</v>
          </cell>
          <cell r="BB438">
            <v>30</v>
          </cell>
          <cell r="BJ438">
            <v>20</v>
          </cell>
        </row>
        <row r="439">
          <cell r="J439" t="str">
            <v>二次</v>
          </cell>
          <cell r="K439" t="str">
            <v>一般</v>
          </cell>
          <cell r="L439" t="str">
            <v>一般</v>
          </cell>
          <cell r="V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T439">
            <v>0</v>
          </cell>
          <cell r="BB439">
            <v>0</v>
          </cell>
          <cell r="BJ439">
            <v>0</v>
          </cell>
        </row>
        <row r="440">
          <cell r="J440" t="str">
            <v>二次</v>
          </cell>
          <cell r="K440" t="str">
            <v>一般</v>
          </cell>
          <cell r="L440" t="str">
            <v>一般</v>
          </cell>
          <cell r="V440">
            <v>1000</v>
          </cell>
          <cell r="W440">
            <v>1000</v>
          </cell>
          <cell r="AD440">
            <v>667</v>
          </cell>
          <cell r="AE440">
            <v>667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1000</v>
          </cell>
          <cell r="AT440">
            <v>666.66700000000003</v>
          </cell>
          <cell r="BB440">
            <v>2000</v>
          </cell>
          <cell r="BJ440">
            <v>1333.3330000000001</v>
          </cell>
        </row>
        <row r="441">
          <cell r="J441" t="str">
            <v>二次</v>
          </cell>
          <cell r="K441" t="str">
            <v>一般</v>
          </cell>
          <cell r="L441" t="str">
            <v>一般</v>
          </cell>
          <cell r="V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T441">
            <v>0</v>
          </cell>
          <cell r="BB441">
            <v>0</v>
          </cell>
          <cell r="BJ441">
            <v>0</v>
          </cell>
        </row>
        <row r="442">
          <cell r="J442" t="str">
            <v>二次</v>
          </cell>
          <cell r="K442" t="str">
            <v>一般</v>
          </cell>
          <cell r="L442" t="str">
            <v>一般</v>
          </cell>
          <cell r="V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T442">
            <v>0</v>
          </cell>
          <cell r="BB442">
            <v>0</v>
          </cell>
          <cell r="BJ442">
            <v>0</v>
          </cell>
        </row>
        <row r="443">
          <cell r="J443" t="str">
            <v>結節点</v>
          </cell>
          <cell r="K443" t="str">
            <v>一般</v>
          </cell>
          <cell r="L443" t="str">
            <v>一般</v>
          </cell>
          <cell r="V443">
            <v>0</v>
          </cell>
          <cell r="Z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T443">
            <v>0</v>
          </cell>
          <cell r="BB443">
            <v>0</v>
          </cell>
          <cell r="BJ443">
            <v>0</v>
          </cell>
        </row>
        <row r="444">
          <cell r="J444" t="str">
            <v>耐震</v>
          </cell>
          <cell r="K444" t="str">
            <v>一般</v>
          </cell>
          <cell r="L444" t="str">
            <v>一般</v>
          </cell>
          <cell r="V444">
            <v>430</v>
          </cell>
          <cell r="X444">
            <v>430</v>
          </cell>
          <cell r="AD444">
            <v>287</v>
          </cell>
          <cell r="AE444">
            <v>0</v>
          </cell>
          <cell r="AF444">
            <v>287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430</v>
          </cell>
          <cell r="AT444">
            <v>286.66699999999997</v>
          </cell>
          <cell r="BB444">
            <v>877</v>
          </cell>
          <cell r="BJ444">
            <v>584.66700000000003</v>
          </cell>
        </row>
        <row r="445">
          <cell r="J445" t="str">
            <v>耐震</v>
          </cell>
          <cell r="K445" t="str">
            <v>一般</v>
          </cell>
          <cell r="L445" t="str">
            <v>一般</v>
          </cell>
          <cell r="V445">
            <v>430</v>
          </cell>
          <cell r="X445">
            <v>430</v>
          </cell>
          <cell r="AD445">
            <v>287</v>
          </cell>
          <cell r="AE445">
            <v>0</v>
          </cell>
          <cell r="AF445">
            <v>287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430</v>
          </cell>
          <cell r="AT445">
            <v>286.66699999999997</v>
          </cell>
          <cell r="BB445">
            <v>430</v>
          </cell>
          <cell r="BJ445">
            <v>286.66699999999997</v>
          </cell>
        </row>
        <row r="446">
          <cell r="J446" t="str">
            <v>沿環従来</v>
          </cell>
          <cell r="K446" t="str">
            <v>一般</v>
          </cell>
          <cell r="L446" t="str">
            <v>一般</v>
          </cell>
          <cell r="V446">
            <v>430</v>
          </cell>
          <cell r="Y446">
            <v>430</v>
          </cell>
          <cell r="AD446">
            <v>287</v>
          </cell>
          <cell r="AE446">
            <v>0</v>
          </cell>
          <cell r="AF446">
            <v>0</v>
          </cell>
          <cell r="AG446">
            <v>287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430</v>
          </cell>
          <cell r="AT446">
            <v>286.66699999999997</v>
          </cell>
          <cell r="BB446">
            <v>430</v>
          </cell>
          <cell r="BJ446">
            <v>286.66699999999997</v>
          </cell>
        </row>
        <row r="447">
          <cell r="J447" t="str">
            <v>沿環従来</v>
          </cell>
          <cell r="K447" t="str">
            <v>一般</v>
          </cell>
          <cell r="L447" t="str">
            <v>一般</v>
          </cell>
          <cell r="V447">
            <v>1230</v>
          </cell>
          <cell r="Y447">
            <v>1230</v>
          </cell>
          <cell r="AD447">
            <v>820</v>
          </cell>
          <cell r="AE447">
            <v>0</v>
          </cell>
          <cell r="AF447">
            <v>0</v>
          </cell>
          <cell r="AG447">
            <v>820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1230</v>
          </cell>
          <cell r="AT447">
            <v>820</v>
          </cell>
          <cell r="BB447">
            <v>1230</v>
          </cell>
          <cell r="BJ447">
            <v>820</v>
          </cell>
        </row>
        <row r="448">
          <cell r="J448" t="str">
            <v>B</v>
          </cell>
          <cell r="K448" t="str">
            <v>高規格</v>
          </cell>
          <cell r="L448" t="str">
            <v>高規格</v>
          </cell>
          <cell r="V448">
            <v>1040</v>
          </cell>
          <cell r="X448">
            <v>1040</v>
          </cell>
          <cell r="AD448">
            <v>693</v>
          </cell>
          <cell r="AE448">
            <v>0</v>
          </cell>
          <cell r="AF448">
            <v>693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1040</v>
          </cell>
          <cell r="AT448">
            <v>693.33299999999997</v>
          </cell>
          <cell r="BB448">
            <v>1040</v>
          </cell>
          <cell r="BJ448">
            <v>693.33299999999997</v>
          </cell>
        </row>
        <row r="449">
          <cell r="J449" t="str">
            <v>B</v>
          </cell>
          <cell r="K449" t="str">
            <v>高規格</v>
          </cell>
          <cell r="L449" t="str">
            <v>高規格</v>
          </cell>
          <cell r="V449">
            <v>2988</v>
          </cell>
          <cell r="X449">
            <v>2988</v>
          </cell>
          <cell r="AD449">
            <v>1992</v>
          </cell>
          <cell r="AE449">
            <v>0</v>
          </cell>
          <cell r="AF449">
            <v>1992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2988</v>
          </cell>
          <cell r="AT449">
            <v>1992</v>
          </cell>
          <cell r="BB449">
            <v>2988</v>
          </cell>
          <cell r="BJ449">
            <v>1992</v>
          </cell>
        </row>
        <row r="450">
          <cell r="J450" t="str">
            <v>三B</v>
          </cell>
          <cell r="K450" t="str">
            <v>高規格</v>
          </cell>
          <cell r="L450" t="str">
            <v>高規格</v>
          </cell>
          <cell r="V450">
            <v>443</v>
          </cell>
          <cell r="W450">
            <v>443</v>
          </cell>
          <cell r="AD450">
            <v>295</v>
          </cell>
          <cell r="AE450">
            <v>295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443</v>
          </cell>
          <cell r="AT450">
            <v>295.33300000000003</v>
          </cell>
          <cell r="BB450">
            <v>443</v>
          </cell>
          <cell r="BJ450">
            <v>295.33300000000003</v>
          </cell>
        </row>
        <row r="451">
          <cell r="J451" t="str">
            <v>三B</v>
          </cell>
          <cell r="K451" t="str">
            <v>高規格</v>
          </cell>
          <cell r="L451" t="str">
            <v>高規格</v>
          </cell>
          <cell r="V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T451">
            <v>0</v>
          </cell>
          <cell r="BB451">
            <v>0</v>
          </cell>
          <cell r="BJ451">
            <v>0</v>
          </cell>
        </row>
        <row r="452">
          <cell r="J452" t="str">
            <v>三C</v>
          </cell>
          <cell r="K452" t="str">
            <v>高規格</v>
          </cell>
          <cell r="L452" t="str">
            <v>高規格</v>
          </cell>
          <cell r="V452">
            <v>967</v>
          </cell>
          <cell r="W452">
            <v>967</v>
          </cell>
          <cell r="AD452">
            <v>645</v>
          </cell>
          <cell r="AE452">
            <v>645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967</v>
          </cell>
          <cell r="AT452">
            <v>644.66700000000003</v>
          </cell>
          <cell r="BB452">
            <v>967</v>
          </cell>
          <cell r="BJ452">
            <v>644.66700000000003</v>
          </cell>
        </row>
        <row r="453">
          <cell r="J453" t="str">
            <v>三C</v>
          </cell>
          <cell r="K453" t="str">
            <v>高規格</v>
          </cell>
          <cell r="L453" t="str">
            <v>高規格</v>
          </cell>
          <cell r="V453">
            <v>18936</v>
          </cell>
          <cell r="W453">
            <v>3664</v>
          </cell>
          <cell r="Y453">
            <v>15272</v>
          </cell>
          <cell r="AD453">
            <v>12624</v>
          </cell>
          <cell r="AE453">
            <v>2443</v>
          </cell>
          <cell r="AF453">
            <v>0</v>
          </cell>
          <cell r="AG453">
            <v>10181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11590</v>
          </cell>
          <cell r="AT453">
            <v>7726.6670000000004</v>
          </cell>
          <cell r="BB453">
            <v>18936</v>
          </cell>
          <cell r="BJ453">
            <v>12624</v>
          </cell>
        </row>
        <row r="454">
          <cell r="J454" t="str">
            <v>ａ’</v>
          </cell>
          <cell r="K454" t="str">
            <v>高規格</v>
          </cell>
          <cell r="L454" t="str">
            <v>一般</v>
          </cell>
          <cell r="V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T454">
            <v>0</v>
          </cell>
          <cell r="BB454">
            <v>0</v>
          </cell>
          <cell r="BJ454">
            <v>0</v>
          </cell>
        </row>
        <row r="455">
          <cell r="J455" t="str">
            <v>ａ’</v>
          </cell>
          <cell r="K455" t="str">
            <v>高規格</v>
          </cell>
          <cell r="L455" t="str">
            <v>一般</v>
          </cell>
          <cell r="V455">
            <v>865</v>
          </cell>
          <cell r="W455">
            <v>865</v>
          </cell>
          <cell r="AD455">
            <v>577</v>
          </cell>
          <cell r="AE455">
            <v>577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865</v>
          </cell>
          <cell r="AT455">
            <v>576.66700000000003</v>
          </cell>
          <cell r="BB455">
            <v>865</v>
          </cell>
          <cell r="BJ455">
            <v>576.66700000000003</v>
          </cell>
        </row>
        <row r="456">
          <cell r="J456" t="str">
            <v>ａ’</v>
          </cell>
          <cell r="K456" t="str">
            <v>高規格</v>
          </cell>
          <cell r="L456" t="str">
            <v>一般</v>
          </cell>
          <cell r="V456">
            <v>3338</v>
          </cell>
          <cell r="W456">
            <v>3338</v>
          </cell>
          <cell r="AD456">
            <v>2225</v>
          </cell>
          <cell r="AE456">
            <v>2225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3338</v>
          </cell>
          <cell r="AT456">
            <v>2225.3330000000001</v>
          </cell>
          <cell r="BB456">
            <v>3338</v>
          </cell>
          <cell r="BJ456">
            <v>2225.3330000000001</v>
          </cell>
        </row>
        <row r="457">
          <cell r="J457" t="str">
            <v>三ｂ</v>
          </cell>
          <cell r="K457" t="str">
            <v>高規格</v>
          </cell>
          <cell r="L457" t="str">
            <v>地高</v>
          </cell>
          <cell r="V457">
            <v>6032</v>
          </cell>
          <cell r="W457">
            <v>6032</v>
          </cell>
          <cell r="AD457">
            <v>4021</v>
          </cell>
          <cell r="AE457">
            <v>4021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6032</v>
          </cell>
          <cell r="AT457">
            <v>4021.3330000000001</v>
          </cell>
          <cell r="BB457">
            <v>6032</v>
          </cell>
          <cell r="BJ457">
            <v>4021.3330000000001</v>
          </cell>
        </row>
        <row r="458">
          <cell r="J458" t="str">
            <v>地二</v>
          </cell>
          <cell r="K458" t="str">
            <v>地高</v>
          </cell>
          <cell r="L458" t="str">
            <v>地高</v>
          </cell>
          <cell r="V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T458">
            <v>0</v>
          </cell>
          <cell r="BB458">
            <v>0</v>
          </cell>
          <cell r="BJ458">
            <v>0</v>
          </cell>
        </row>
        <row r="459">
          <cell r="J459" t="str">
            <v>三ｂ</v>
          </cell>
          <cell r="K459" t="str">
            <v>高規格</v>
          </cell>
          <cell r="L459" t="str">
            <v>地高</v>
          </cell>
          <cell r="V459">
            <v>12285</v>
          </cell>
          <cell r="W459">
            <v>12285</v>
          </cell>
          <cell r="AD459">
            <v>8190</v>
          </cell>
          <cell r="AE459">
            <v>8190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12285</v>
          </cell>
          <cell r="AT459">
            <v>8190</v>
          </cell>
          <cell r="BB459">
            <v>12285</v>
          </cell>
          <cell r="BJ459">
            <v>8190</v>
          </cell>
        </row>
        <row r="460">
          <cell r="J460" t="str">
            <v>地二</v>
          </cell>
          <cell r="K460" t="str">
            <v>地高</v>
          </cell>
          <cell r="L460" t="str">
            <v>地高</v>
          </cell>
          <cell r="V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T460">
            <v>0</v>
          </cell>
          <cell r="BB460">
            <v>0</v>
          </cell>
          <cell r="BJ460">
            <v>0</v>
          </cell>
        </row>
        <row r="461">
          <cell r="J461" t="str">
            <v>三ｂ</v>
          </cell>
          <cell r="K461" t="str">
            <v>高規格</v>
          </cell>
          <cell r="L461" t="str">
            <v>地高</v>
          </cell>
          <cell r="V461">
            <v>4449</v>
          </cell>
          <cell r="W461">
            <v>4449</v>
          </cell>
          <cell r="AD461">
            <v>2966</v>
          </cell>
          <cell r="AE461">
            <v>2966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4449</v>
          </cell>
          <cell r="AT461">
            <v>2966</v>
          </cell>
          <cell r="BB461">
            <v>4449</v>
          </cell>
          <cell r="BJ461">
            <v>2966</v>
          </cell>
        </row>
        <row r="462">
          <cell r="J462" t="str">
            <v>地二</v>
          </cell>
          <cell r="K462" t="str">
            <v>地高</v>
          </cell>
          <cell r="L462" t="str">
            <v>地高</v>
          </cell>
          <cell r="V462">
            <v>673</v>
          </cell>
          <cell r="X462">
            <v>673</v>
          </cell>
          <cell r="AD462">
            <v>449</v>
          </cell>
          <cell r="AE462">
            <v>0</v>
          </cell>
          <cell r="AF462">
            <v>449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673</v>
          </cell>
          <cell r="AT462">
            <v>448.66699999999997</v>
          </cell>
          <cell r="BB462">
            <v>673</v>
          </cell>
          <cell r="BJ462">
            <v>448.66699999999997</v>
          </cell>
        </row>
        <row r="463">
          <cell r="J463" t="str">
            <v>三ｂ</v>
          </cell>
          <cell r="K463" t="str">
            <v>高規格</v>
          </cell>
          <cell r="L463" t="str">
            <v>地高</v>
          </cell>
          <cell r="V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T463">
            <v>0</v>
          </cell>
          <cell r="BB463">
            <v>0</v>
          </cell>
          <cell r="BJ463">
            <v>0</v>
          </cell>
        </row>
        <row r="464">
          <cell r="J464" t="str">
            <v>地二</v>
          </cell>
          <cell r="K464" t="str">
            <v>地高</v>
          </cell>
          <cell r="L464" t="str">
            <v>高規格</v>
          </cell>
          <cell r="V464">
            <v>255</v>
          </cell>
          <cell r="X464">
            <v>255</v>
          </cell>
          <cell r="AD464">
            <v>170</v>
          </cell>
          <cell r="AE464">
            <v>0</v>
          </cell>
          <cell r="AF464">
            <v>170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255</v>
          </cell>
          <cell r="AT464">
            <v>170</v>
          </cell>
          <cell r="BB464">
            <v>255</v>
          </cell>
          <cell r="BJ464">
            <v>170</v>
          </cell>
        </row>
        <row r="465">
          <cell r="J465" t="str">
            <v>三ｂ</v>
          </cell>
          <cell r="K465" t="str">
            <v>高規格</v>
          </cell>
          <cell r="L465" t="str">
            <v>地高</v>
          </cell>
          <cell r="V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T465">
            <v>0</v>
          </cell>
          <cell r="BB465">
            <v>0</v>
          </cell>
          <cell r="BJ465">
            <v>0</v>
          </cell>
        </row>
        <row r="466">
          <cell r="J466" t="str">
            <v>地二</v>
          </cell>
          <cell r="K466" t="str">
            <v>地高</v>
          </cell>
          <cell r="L466" t="str">
            <v>地高</v>
          </cell>
          <cell r="V466">
            <v>330</v>
          </cell>
          <cell r="X466">
            <v>330</v>
          </cell>
          <cell r="AD466">
            <v>220</v>
          </cell>
          <cell r="AE466">
            <v>0</v>
          </cell>
          <cell r="AF466">
            <v>220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330</v>
          </cell>
          <cell r="AT466">
            <v>220</v>
          </cell>
          <cell r="BB466">
            <v>490</v>
          </cell>
          <cell r="BJ466">
            <v>326.66699999999997</v>
          </cell>
        </row>
        <row r="467">
          <cell r="J467" t="str">
            <v>三ｂ</v>
          </cell>
          <cell r="K467" t="str">
            <v>高規格</v>
          </cell>
          <cell r="L467" t="str">
            <v>地高</v>
          </cell>
          <cell r="V467">
            <v>4270</v>
          </cell>
          <cell r="W467">
            <v>4270</v>
          </cell>
          <cell r="X467">
            <v>0</v>
          </cell>
          <cell r="AD467">
            <v>2847</v>
          </cell>
          <cell r="AE467">
            <v>2847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4270</v>
          </cell>
          <cell r="AT467">
            <v>2846.6669999999999</v>
          </cell>
          <cell r="BB467">
            <v>4270</v>
          </cell>
          <cell r="BJ467">
            <v>2846.6669999999999</v>
          </cell>
        </row>
        <row r="468">
          <cell r="J468" t="str">
            <v>ｃ</v>
          </cell>
          <cell r="K468" t="str">
            <v>高規格</v>
          </cell>
          <cell r="L468" t="str">
            <v>一般</v>
          </cell>
          <cell r="V468">
            <v>52</v>
          </cell>
          <cell r="X468">
            <v>52</v>
          </cell>
          <cell r="AD468">
            <v>35</v>
          </cell>
          <cell r="AE468">
            <v>0</v>
          </cell>
          <cell r="AF468">
            <v>35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52</v>
          </cell>
          <cell r="AT468">
            <v>34.667000000000002</v>
          </cell>
          <cell r="BB468">
            <v>52</v>
          </cell>
          <cell r="BJ468">
            <v>34.667000000000002</v>
          </cell>
        </row>
        <row r="469">
          <cell r="J469" t="str">
            <v>ｃ</v>
          </cell>
          <cell r="K469" t="str">
            <v>高規格</v>
          </cell>
          <cell r="L469" t="str">
            <v>一般</v>
          </cell>
          <cell r="V469">
            <v>338</v>
          </cell>
          <cell r="X469">
            <v>338</v>
          </cell>
          <cell r="AD469">
            <v>225</v>
          </cell>
          <cell r="AE469">
            <v>0</v>
          </cell>
          <cell r="AF469">
            <v>225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338</v>
          </cell>
          <cell r="AT469">
            <v>225.333</v>
          </cell>
          <cell r="BB469">
            <v>338</v>
          </cell>
          <cell r="BJ469">
            <v>225.333</v>
          </cell>
        </row>
        <row r="470">
          <cell r="J470" t="str">
            <v>二次</v>
          </cell>
          <cell r="K470" t="str">
            <v>一般</v>
          </cell>
          <cell r="L470" t="str">
            <v>一般</v>
          </cell>
          <cell r="V470">
            <v>12</v>
          </cell>
          <cell r="X470">
            <v>12</v>
          </cell>
          <cell r="AD470">
            <v>8</v>
          </cell>
          <cell r="AE470">
            <v>0</v>
          </cell>
          <cell r="AF470">
            <v>8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12</v>
          </cell>
          <cell r="AT470">
            <v>8</v>
          </cell>
          <cell r="BB470">
            <v>12</v>
          </cell>
          <cell r="BJ470">
            <v>8</v>
          </cell>
        </row>
        <row r="471">
          <cell r="J471" t="str">
            <v>二次</v>
          </cell>
          <cell r="K471" t="str">
            <v>一般</v>
          </cell>
          <cell r="L471" t="str">
            <v>一般</v>
          </cell>
          <cell r="V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T471">
            <v>0</v>
          </cell>
          <cell r="BB471">
            <v>0</v>
          </cell>
          <cell r="BJ471">
            <v>0</v>
          </cell>
        </row>
        <row r="472">
          <cell r="J472" t="str">
            <v>二次</v>
          </cell>
          <cell r="K472" t="str">
            <v>一般</v>
          </cell>
          <cell r="L472" t="str">
            <v>一般</v>
          </cell>
          <cell r="V472">
            <v>1200</v>
          </cell>
          <cell r="X472">
            <v>1200</v>
          </cell>
          <cell r="AD472">
            <v>800</v>
          </cell>
          <cell r="AE472">
            <v>0</v>
          </cell>
          <cell r="AF472">
            <v>800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1200</v>
          </cell>
          <cell r="AT472">
            <v>800</v>
          </cell>
          <cell r="BB472">
            <v>1200</v>
          </cell>
          <cell r="BJ472">
            <v>800</v>
          </cell>
        </row>
        <row r="473">
          <cell r="J473" t="str">
            <v>二次</v>
          </cell>
          <cell r="K473" t="str">
            <v>一般</v>
          </cell>
          <cell r="L473" t="str">
            <v>一般</v>
          </cell>
          <cell r="V473">
            <v>100</v>
          </cell>
          <cell r="X473">
            <v>100</v>
          </cell>
          <cell r="AD473">
            <v>67</v>
          </cell>
          <cell r="AE473">
            <v>0</v>
          </cell>
          <cell r="AF473">
            <v>67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100</v>
          </cell>
          <cell r="AT473">
            <v>66.667000000000002</v>
          </cell>
          <cell r="BB473">
            <v>100</v>
          </cell>
          <cell r="BJ473">
            <v>66.667000000000002</v>
          </cell>
        </row>
        <row r="474">
          <cell r="J474" t="str">
            <v>バス</v>
          </cell>
          <cell r="K474" t="str">
            <v>一般</v>
          </cell>
          <cell r="L474" t="str">
            <v>一般</v>
          </cell>
          <cell r="V474">
            <v>426</v>
          </cell>
          <cell r="AA474">
            <v>426</v>
          </cell>
          <cell r="AD474">
            <v>284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284</v>
          </cell>
          <cell r="AJ474">
            <v>0</v>
          </cell>
          <cell r="AK474">
            <v>0</v>
          </cell>
          <cell r="AL474">
            <v>426</v>
          </cell>
          <cell r="AT474">
            <v>284</v>
          </cell>
          <cell r="BB474">
            <v>426</v>
          </cell>
          <cell r="BJ474">
            <v>284</v>
          </cell>
        </row>
        <row r="475">
          <cell r="J475" t="str">
            <v>バス</v>
          </cell>
          <cell r="K475" t="str">
            <v>一般</v>
          </cell>
          <cell r="L475" t="str">
            <v>一般</v>
          </cell>
          <cell r="V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T475">
            <v>0</v>
          </cell>
          <cell r="BB475">
            <v>0</v>
          </cell>
          <cell r="BJ475">
            <v>0</v>
          </cell>
        </row>
        <row r="476">
          <cell r="J476" t="str">
            <v>二次</v>
          </cell>
          <cell r="K476" t="str">
            <v>一般</v>
          </cell>
          <cell r="L476" t="str">
            <v>一般</v>
          </cell>
          <cell r="V476">
            <v>848</v>
          </cell>
          <cell r="W476">
            <v>848</v>
          </cell>
          <cell r="AD476">
            <v>565</v>
          </cell>
          <cell r="AE476">
            <v>565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848</v>
          </cell>
          <cell r="AT476">
            <v>565.33299999999997</v>
          </cell>
          <cell r="BB476">
            <v>848</v>
          </cell>
          <cell r="BJ476">
            <v>565.33299999999997</v>
          </cell>
        </row>
        <row r="477">
          <cell r="J477" t="str">
            <v>沿環従来</v>
          </cell>
          <cell r="K477" t="str">
            <v>一般</v>
          </cell>
          <cell r="L477" t="str">
            <v>一般</v>
          </cell>
          <cell r="V477">
            <v>2498</v>
          </cell>
          <cell r="Y477">
            <v>2498</v>
          </cell>
          <cell r="AD477">
            <v>1665</v>
          </cell>
          <cell r="AE477">
            <v>0</v>
          </cell>
          <cell r="AF477">
            <v>0</v>
          </cell>
          <cell r="AG477">
            <v>1665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2498</v>
          </cell>
          <cell r="AT477">
            <v>1665.3330000000001</v>
          </cell>
          <cell r="BB477">
            <v>2498</v>
          </cell>
          <cell r="BJ477">
            <v>1665.3330000000001</v>
          </cell>
        </row>
        <row r="478">
          <cell r="J478" t="str">
            <v>沿環従来</v>
          </cell>
          <cell r="K478" t="str">
            <v>一般</v>
          </cell>
          <cell r="L478" t="str">
            <v>一般</v>
          </cell>
          <cell r="V478">
            <v>2886</v>
          </cell>
          <cell r="Y478">
            <v>2886</v>
          </cell>
          <cell r="AD478">
            <v>1924</v>
          </cell>
          <cell r="AE478">
            <v>0</v>
          </cell>
          <cell r="AF478">
            <v>0</v>
          </cell>
          <cell r="AG478">
            <v>1924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2435</v>
          </cell>
          <cell r="AT478">
            <v>1623.3330000000001</v>
          </cell>
          <cell r="BB478">
            <v>2886</v>
          </cell>
          <cell r="BJ478">
            <v>1924</v>
          </cell>
        </row>
        <row r="479">
          <cell r="J479" t="str">
            <v>沿環従来</v>
          </cell>
          <cell r="K479" t="str">
            <v>一般</v>
          </cell>
          <cell r="L479" t="str">
            <v>一般</v>
          </cell>
          <cell r="V479">
            <v>4125</v>
          </cell>
          <cell r="Y479">
            <v>4125</v>
          </cell>
          <cell r="AD479">
            <v>2750</v>
          </cell>
          <cell r="AE479">
            <v>0</v>
          </cell>
          <cell r="AF479">
            <v>0</v>
          </cell>
          <cell r="AG479">
            <v>2750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3450</v>
          </cell>
          <cell r="AT479">
            <v>2300</v>
          </cell>
          <cell r="BB479">
            <v>4125</v>
          </cell>
          <cell r="BJ479">
            <v>2750</v>
          </cell>
        </row>
        <row r="480">
          <cell r="J480" t="str">
            <v>沿環従来</v>
          </cell>
          <cell r="K480" t="str">
            <v>一般</v>
          </cell>
          <cell r="L480" t="str">
            <v>一般</v>
          </cell>
          <cell r="V480">
            <v>1036</v>
          </cell>
          <cell r="Y480">
            <v>1036</v>
          </cell>
          <cell r="AD480">
            <v>691</v>
          </cell>
          <cell r="AE480">
            <v>0</v>
          </cell>
          <cell r="AF480">
            <v>0</v>
          </cell>
          <cell r="AG480">
            <v>691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1036</v>
          </cell>
          <cell r="AT480">
            <v>690.66700000000003</v>
          </cell>
          <cell r="BB480">
            <v>1036</v>
          </cell>
          <cell r="BJ480">
            <v>690.66700000000003</v>
          </cell>
        </row>
        <row r="481">
          <cell r="J481" t="str">
            <v>沿環従来</v>
          </cell>
          <cell r="K481" t="str">
            <v>一般</v>
          </cell>
          <cell r="L481" t="str">
            <v>一般</v>
          </cell>
          <cell r="V481">
            <v>40</v>
          </cell>
          <cell r="Y481">
            <v>0</v>
          </cell>
          <cell r="AC481">
            <v>40</v>
          </cell>
          <cell r="AD481">
            <v>27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27</v>
          </cell>
          <cell r="AL481">
            <v>40</v>
          </cell>
          <cell r="AT481">
            <v>26.667000000000002</v>
          </cell>
          <cell r="BB481">
            <v>40</v>
          </cell>
          <cell r="BJ481">
            <v>26.667000000000002</v>
          </cell>
        </row>
        <row r="482">
          <cell r="J482" t="str">
            <v>沿環従来</v>
          </cell>
          <cell r="K482" t="str">
            <v>一般</v>
          </cell>
          <cell r="L482" t="str">
            <v>一般</v>
          </cell>
          <cell r="V482">
            <v>13</v>
          </cell>
          <cell r="Y482">
            <v>0</v>
          </cell>
          <cell r="AC482">
            <v>13</v>
          </cell>
          <cell r="AD482">
            <v>9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9</v>
          </cell>
          <cell r="AL482">
            <v>13</v>
          </cell>
          <cell r="AT482">
            <v>8.6669999999999998</v>
          </cell>
          <cell r="BB482">
            <v>13</v>
          </cell>
          <cell r="BJ482">
            <v>8.6669999999999998</v>
          </cell>
        </row>
        <row r="483">
          <cell r="J483" t="str">
            <v>沿環従来</v>
          </cell>
          <cell r="K483" t="str">
            <v>一般</v>
          </cell>
          <cell r="L483" t="str">
            <v>一般</v>
          </cell>
          <cell r="V483">
            <v>1350</v>
          </cell>
          <cell r="Y483">
            <v>1350</v>
          </cell>
          <cell r="AD483">
            <v>900</v>
          </cell>
          <cell r="AE483">
            <v>0</v>
          </cell>
          <cell r="AF483">
            <v>0</v>
          </cell>
          <cell r="AG483">
            <v>900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1350</v>
          </cell>
          <cell r="AT483">
            <v>900</v>
          </cell>
          <cell r="BB483">
            <v>1350</v>
          </cell>
          <cell r="BJ483">
            <v>900</v>
          </cell>
        </row>
        <row r="484">
          <cell r="J484" t="str">
            <v>沿環従来</v>
          </cell>
          <cell r="K484" t="str">
            <v>一般</v>
          </cell>
          <cell r="L484" t="str">
            <v>一般</v>
          </cell>
          <cell r="V484">
            <v>0</v>
          </cell>
          <cell r="Y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T484">
            <v>0</v>
          </cell>
          <cell r="BB484">
            <v>0</v>
          </cell>
          <cell r="BJ484">
            <v>0</v>
          </cell>
        </row>
        <row r="485">
          <cell r="J485" t="str">
            <v>沿環従来</v>
          </cell>
          <cell r="K485" t="str">
            <v>一般</v>
          </cell>
          <cell r="L485" t="str">
            <v>一般</v>
          </cell>
          <cell r="V485">
            <v>551</v>
          </cell>
          <cell r="Y485">
            <v>551</v>
          </cell>
          <cell r="AD485">
            <v>367</v>
          </cell>
          <cell r="AE485">
            <v>0</v>
          </cell>
          <cell r="AF485">
            <v>0</v>
          </cell>
          <cell r="AG485">
            <v>367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300</v>
          </cell>
          <cell r="AT485">
            <v>200</v>
          </cell>
          <cell r="BB485">
            <v>551</v>
          </cell>
          <cell r="BJ485">
            <v>367.33300000000003</v>
          </cell>
        </row>
        <row r="486">
          <cell r="J486" t="str">
            <v>耐震</v>
          </cell>
          <cell r="K486" t="str">
            <v>一般</v>
          </cell>
          <cell r="L486" t="str">
            <v>一般</v>
          </cell>
          <cell r="V486">
            <v>80</v>
          </cell>
          <cell r="X486">
            <v>80</v>
          </cell>
          <cell r="AD486">
            <v>53</v>
          </cell>
          <cell r="AE486">
            <v>0</v>
          </cell>
          <cell r="AF486">
            <v>53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80</v>
          </cell>
          <cell r="AT486">
            <v>53.332999999999998</v>
          </cell>
          <cell r="BB486">
            <v>80</v>
          </cell>
          <cell r="BJ486">
            <v>53.332999999999998</v>
          </cell>
        </row>
        <row r="487">
          <cell r="J487" t="str">
            <v>耐震</v>
          </cell>
          <cell r="K487" t="str">
            <v>一般</v>
          </cell>
          <cell r="L487" t="str">
            <v>一般</v>
          </cell>
          <cell r="V487">
            <v>140</v>
          </cell>
          <cell r="X487">
            <v>140</v>
          </cell>
          <cell r="AD487">
            <v>93</v>
          </cell>
          <cell r="AE487">
            <v>0</v>
          </cell>
          <cell r="AF487">
            <v>93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140</v>
          </cell>
          <cell r="AT487">
            <v>93.332999999999998</v>
          </cell>
          <cell r="BB487">
            <v>140</v>
          </cell>
          <cell r="BJ487">
            <v>93.332999999999998</v>
          </cell>
        </row>
        <row r="488">
          <cell r="J488" t="str">
            <v>三B</v>
          </cell>
          <cell r="K488" t="str">
            <v>高規格</v>
          </cell>
          <cell r="L488" t="str">
            <v>高規格</v>
          </cell>
          <cell r="V488">
            <v>300</v>
          </cell>
          <cell r="W488">
            <v>300</v>
          </cell>
          <cell r="AD488">
            <v>200</v>
          </cell>
          <cell r="AE488">
            <v>200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300</v>
          </cell>
          <cell r="AT488">
            <v>200</v>
          </cell>
          <cell r="BB488">
            <v>300</v>
          </cell>
          <cell r="BJ488">
            <v>200</v>
          </cell>
        </row>
        <row r="489">
          <cell r="J489" t="str">
            <v>三B</v>
          </cell>
          <cell r="K489" t="str">
            <v>高規格</v>
          </cell>
          <cell r="L489" t="str">
            <v>高規格</v>
          </cell>
          <cell r="V489">
            <v>790</v>
          </cell>
          <cell r="W489">
            <v>790</v>
          </cell>
          <cell r="AD489">
            <v>527</v>
          </cell>
          <cell r="AE489">
            <v>527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790</v>
          </cell>
          <cell r="AT489">
            <v>526.66700000000003</v>
          </cell>
          <cell r="BB489">
            <v>790</v>
          </cell>
          <cell r="BJ489">
            <v>526.66700000000003</v>
          </cell>
        </row>
        <row r="490">
          <cell r="J490" t="str">
            <v>三ｂ</v>
          </cell>
          <cell r="K490" t="str">
            <v>高規格</v>
          </cell>
          <cell r="L490" t="str">
            <v>高規格</v>
          </cell>
          <cell r="V490">
            <v>3092</v>
          </cell>
          <cell r="W490">
            <v>1895</v>
          </cell>
          <cell r="X490">
            <v>0</v>
          </cell>
          <cell r="Y490">
            <v>1197</v>
          </cell>
          <cell r="AD490">
            <v>2061</v>
          </cell>
          <cell r="AE490">
            <v>1263</v>
          </cell>
          <cell r="AF490">
            <v>0</v>
          </cell>
          <cell r="AG490">
            <v>798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2992</v>
          </cell>
          <cell r="AT490">
            <v>1994.6660000000002</v>
          </cell>
          <cell r="BB490">
            <v>3092</v>
          </cell>
          <cell r="BJ490">
            <v>2061.3330000000001</v>
          </cell>
        </row>
        <row r="491">
          <cell r="J491" t="str">
            <v>C</v>
          </cell>
          <cell r="K491" t="str">
            <v>高規格</v>
          </cell>
          <cell r="L491" t="str">
            <v>高規格</v>
          </cell>
          <cell r="V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T491">
            <v>0</v>
          </cell>
          <cell r="BB491">
            <v>0</v>
          </cell>
          <cell r="BJ491">
            <v>0</v>
          </cell>
        </row>
        <row r="492">
          <cell r="J492" t="str">
            <v>ａ’</v>
          </cell>
          <cell r="K492" t="str">
            <v>高規格</v>
          </cell>
          <cell r="L492" t="str">
            <v>一般</v>
          </cell>
          <cell r="V492">
            <v>2730</v>
          </cell>
          <cell r="X492">
            <v>2730</v>
          </cell>
          <cell r="AD492">
            <v>1820</v>
          </cell>
          <cell r="AE492">
            <v>0</v>
          </cell>
          <cell r="AF492">
            <v>1820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2730</v>
          </cell>
          <cell r="AT492">
            <v>1820</v>
          </cell>
          <cell r="BB492">
            <v>2730</v>
          </cell>
          <cell r="BJ492">
            <v>1820</v>
          </cell>
        </row>
        <row r="493">
          <cell r="J493" t="str">
            <v>ａ’</v>
          </cell>
          <cell r="K493" t="str">
            <v>高規格</v>
          </cell>
          <cell r="L493" t="str">
            <v>一般</v>
          </cell>
          <cell r="V493">
            <v>8560</v>
          </cell>
          <cell r="W493">
            <v>8560</v>
          </cell>
          <cell r="AD493">
            <v>5707</v>
          </cell>
          <cell r="AE493">
            <v>5707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7800</v>
          </cell>
          <cell r="AT493">
            <v>5200</v>
          </cell>
          <cell r="BB493">
            <v>8560</v>
          </cell>
          <cell r="BJ493">
            <v>5706.6670000000004</v>
          </cell>
        </row>
        <row r="494">
          <cell r="J494" t="str">
            <v>ａ’</v>
          </cell>
          <cell r="K494" t="str">
            <v>高規格</v>
          </cell>
          <cell r="L494" t="str">
            <v>一般</v>
          </cell>
          <cell r="V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T494">
            <v>0</v>
          </cell>
          <cell r="BB494">
            <v>0</v>
          </cell>
          <cell r="BJ494">
            <v>0</v>
          </cell>
        </row>
        <row r="495">
          <cell r="J495" t="str">
            <v>ａ’</v>
          </cell>
          <cell r="K495" t="str">
            <v>高規格</v>
          </cell>
          <cell r="L495" t="str">
            <v>一般</v>
          </cell>
          <cell r="V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T495">
            <v>0</v>
          </cell>
          <cell r="BB495">
            <v>0</v>
          </cell>
          <cell r="BJ495">
            <v>0</v>
          </cell>
        </row>
        <row r="496">
          <cell r="J496" t="str">
            <v>ａ’</v>
          </cell>
          <cell r="K496" t="str">
            <v>高規格</v>
          </cell>
          <cell r="L496" t="str">
            <v>一般</v>
          </cell>
          <cell r="V496">
            <v>936</v>
          </cell>
          <cell r="X496">
            <v>936</v>
          </cell>
          <cell r="AD496">
            <v>624</v>
          </cell>
          <cell r="AE496">
            <v>0</v>
          </cell>
          <cell r="AF496">
            <v>624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100</v>
          </cell>
          <cell r="AT496">
            <v>66.667000000000002</v>
          </cell>
          <cell r="BB496">
            <v>936</v>
          </cell>
          <cell r="BJ496">
            <v>624</v>
          </cell>
        </row>
        <row r="497">
          <cell r="J497" t="str">
            <v>二次</v>
          </cell>
          <cell r="K497" t="str">
            <v>一般</v>
          </cell>
          <cell r="L497" t="str">
            <v>一般</v>
          </cell>
          <cell r="V497">
            <v>360</v>
          </cell>
          <cell r="X497">
            <v>360</v>
          </cell>
          <cell r="AD497">
            <v>240</v>
          </cell>
          <cell r="AE497">
            <v>0</v>
          </cell>
          <cell r="AF497">
            <v>240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360</v>
          </cell>
          <cell r="AT497">
            <v>240</v>
          </cell>
          <cell r="BB497">
            <v>727</v>
          </cell>
          <cell r="BJ497">
            <v>484.66699999999997</v>
          </cell>
        </row>
        <row r="498">
          <cell r="J498" t="str">
            <v>二次</v>
          </cell>
          <cell r="K498" t="str">
            <v>一般</v>
          </cell>
          <cell r="L498" t="str">
            <v>一般</v>
          </cell>
          <cell r="V498">
            <v>480</v>
          </cell>
          <cell r="X498">
            <v>480</v>
          </cell>
          <cell r="AD498">
            <v>320</v>
          </cell>
          <cell r="AE498">
            <v>0</v>
          </cell>
          <cell r="AF498">
            <v>320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480</v>
          </cell>
          <cell r="AT498">
            <v>320</v>
          </cell>
          <cell r="BB498">
            <v>480</v>
          </cell>
          <cell r="BJ498">
            <v>320</v>
          </cell>
        </row>
        <row r="499">
          <cell r="J499" t="str">
            <v>二次</v>
          </cell>
          <cell r="K499" t="str">
            <v>一般</v>
          </cell>
          <cell r="L499" t="str">
            <v>一般</v>
          </cell>
          <cell r="V499">
            <v>612</v>
          </cell>
          <cell r="W499">
            <v>612</v>
          </cell>
          <cell r="AD499">
            <v>408</v>
          </cell>
          <cell r="AE499">
            <v>408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612</v>
          </cell>
          <cell r="AT499">
            <v>408</v>
          </cell>
          <cell r="BB499">
            <v>612</v>
          </cell>
          <cell r="BJ499">
            <v>408</v>
          </cell>
        </row>
        <row r="500">
          <cell r="J500" t="str">
            <v>二次</v>
          </cell>
          <cell r="K500" t="str">
            <v>一般</v>
          </cell>
          <cell r="L500" t="str">
            <v>一般</v>
          </cell>
          <cell r="V500">
            <v>1768</v>
          </cell>
          <cell r="W500">
            <v>18</v>
          </cell>
          <cell r="X500">
            <v>1750</v>
          </cell>
          <cell r="AD500">
            <v>1179</v>
          </cell>
          <cell r="AE500">
            <v>12</v>
          </cell>
          <cell r="AF500">
            <v>1167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1768</v>
          </cell>
          <cell r="AT500">
            <v>1178.6669999999999</v>
          </cell>
          <cell r="BB500">
            <v>1768</v>
          </cell>
          <cell r="BJ500">
            <v>1178.6669999999999</v>
          </cell>
        </row>
        <row r="501">
          <cell r="J501" t="str">
            <v>A'</v>
          </cell>
          <cell r="K501" t="str">
            <v>高規格</v>
          </cell>
          <cell r="L501" t="str">
            <v>高規格</v>
          </cell>
          <cell r="V501">
            <v>346</v>
          </cell>
          <cell r="AC501">
            <v>346</v>
          </cell>
          <cell r="AD501">
            <v>231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231</v>
          </cell>
          <cell r="AL501">
            <v>51</v>
          </cell>
          <cell r="AT501">
            <v>34</v>
          </cell>
          <cell r="BB501">
            <v>346</v>
          </cell>
          <cell r="BJ501">
            <v>230.667</v>
          </cell>
        </row>
        <row r="502">
          <cell r="J502" t="str">
            <v>A'</v>
          </cell>
          <cell r="K502" t="str">
            <v>高規格</v>
          </cell>
          <cell r="L502" t="str">
            <v>高規格</v>
          </cell>
          <cell r="V502">
            <v>12272</v>
          </cell>
          <cell r="X502">
            <v>12272</v>
          </cell>
          <cell r="AD502">
            <v>8181</v>
          </cell>
          <cell r="AE502">
            <v>0</v>
          </cell>
          <cell r="AF502">
            <v>8181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8812</v>
          </cell>
          <cell r="AT502">
            <v>5874.6670000000004</v>
          </cell>
          <cell r="BB502">
            <v>12272</v>
          </cell>
          <cell r="BJ502">
            <v>8181.3329999999996</v>
          </cell>
        </row>
        <row r="503">
          <cell r="J503" t="str">
            <v>新直轄</v>
          </cell>
          <cell r="K503" t="str">
            <v>高規格</v>
          </cell>
          <cell r="L503" t="str">
            <v>高規格</v>
          </cell>
          <cell r="V503">
            <v>18644</v>
          </cell>
          <cell r="X503">
            <v>18644</v>
          </cell>
          <cell r="AD503">
            <v>13983</v>
          </cell>
          <cell r="AE503">
            <v>0</v>
          </cell>
          <cell r="AF503">
            <v>13983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16000</v>
          </cell>
          <cell r="AT503">
            <v>12000</v>
          </cell>
          <cell r="BB503">
            <v>18644</v>
          </cell>
          <cell r="BJ503">
            <v>13983</v>
          </cell>
        </row>
        <row r="504">
          <cell r="J504" t="str">
            <v>二次</v>
          </cell>
          <cell r="K504" t="str">
            <v>一般</v>
          </cell>
          <cell r="L504" t="str">
            <v>一般</v>
          </cell>
          <cell r="V504">
            <v>30</v>
          </cell>
          <cell r="X504">
            <v>30</v>
          </cell>
          <cell r="AD504">
            <v>20</v>
          </cell>
          <cell r="AE504">
            <v>0</v>
          </cell>
          <cell r="AF504">
            <v>20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30</v>
          </cell>
          <cell r="AT504">
            <v>20</v>
          </cell>
          <cell r="BB504">
            <v>50</v>
          </cell>
          <cell r="BJ504">
            <v>33.332999999999998</v>
          </cell>
        </row>
        <row r="505">
          <cell r="J505" t="str">
            <v>沿環従来</v>
          </cell>
          <cell r="K505" t="str">
            <v>一般</v>
          </cell>
          <cell r="L505" t="str">
            <v>一般</v>
          </cell>
          <cell r="V505">
            <v>100</v>
          </cell>
          <cell r="Y505">
            <v>100</v>
          </cell>
          <cell r="AD505">
            <v>67</v>
          </cell>
          <cell r="AE505">
            <v>0</v>
          </cell>
          <cell r="AF505">
            <v>0</v>
          </cell>
          <cell r="AG505">
            <v>67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100</v>
          </cell>
          <cell r="AT505">
            <v>66.667000000000002</v>
          </cell>
          <cell r="BB505">
            <v>100</v>
          </cell>
          <cell r="BJ505">
            <v>66.667000000000002</v>
          </cell>
        </row>
        <row r="506">
          <cell r="J506" t="str">
            <v>沿環従来</v>
          </cell>
          <cell r="K506" t="str">
            <v>一般</v>
          </cell>
          <cell r="L506" t="str">
            <v>一般</v>
          </cell>
          <cell r="V506">
            <v>100</v>
          </cell>
          <cell r="Y506">
            <v>100</v>
          </cell>
          <cell r="AD506">
            <v>67</v>
          </cell>
          <cell r="AE506">
            <v>0</v>
          </cell>
          <cell r="AF506">
            <v>0</v>
          </cell>
          <cell r="AG506">
            <v>67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100</v>
          </cell>
          <cell r="AT506">
            <v>66.667000000000002</v>
          </cell>
          <cell r="BB506">
            <v>100</v>
          </cell>
          <cell r="BJ506">
            <v>66.667000000000002</v>
          </cell>
        </row>
        <row r="507">
          <cell r="J507" t="str">
            <v>耐震</v>
          </cell>
          <cell r="K507" t="str">
            <v>一般</v>
          </cell>
          <cell r="L507" t="str">
            <v>一般</v>
          </cell>
          <cell r="V507">
            <v>1620</v>
          </cell>
          <cell r="X507">
            <v>1620</v>
          </cell>
          <cell r="AD507">
            <v>1080</v>
          </cell>
          <cell r="AE507">
            <v>0</v>
          </cell>
          <cell r="AF507">
            <v>1080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1620</v>
          </cell>
          <cell r="AT507">
            <v>1080</v>
          </cell>
          <cell r="BB507">
            <v>3000</v>
          </cell>
          <cell r="BJ507">
            <v>2000</v>
          </cell>
        </row>
        <row r="508">
          <cell r="J508" t="str">
            <v>一次</v>
          </cell>
          <cell r="K508" t="str">
            <v>一般</v>
          </cell>
          <cell r="L508" t="str">
            <v>一般</v>
          </cell>
          <cell r="V508">
            <v>190</v>
          </cell>
          <cell r="X508">
            <v>190</v>
          </cell>
          <cell r="AD508">
            <v>127</v>
          </cell>
          <cell r="AE508">
            <v>0</v>
          </cell>
          <cell r="AF508">
            <v>127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180</v>
          </cell>
          <cell r="AT508">
            <v>120</v>
          </cell>
          <cell r="BB508">
            <v>190</v>
          </cell>
          <cell r="BJ508">
            <v>126.667</v>
          </cell>
        </row>
        <row r="509">
          <cell r="J509" t="str">
            <v>一次</v>
          </cell>
          <cell r="K509" t="str">
            <v>一般</v>
          </cell>
          <cell r="L509" t="str">
            <v>一般</v>
          </cell>
          <cell r="V509">
            <v>652</v>
          </cell>
          <cell r="X509">
            <v>652</v>
          </cell>
          <cell r="AD509">
            <v>435</v>
          </cell>
          <cell r="AE509">
            <v>0</v>
          </cell>
          <cell r="AF509">
            <v>435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652</v>
          </cell>
          <cell r="AT509">
            <v>434.66699999999997</v>
          </cell>
          <cell r="BB509">
            <v>652</v>
          </cell>
          <cell r="BJ509">
            <v>434.66699999999997</v>
          </cell>
        </row>
        <row r="510">
          <cell r="J510" t="str">
            <v>B</v>
          </cell>
          <cell r="K510" t="str">
            <v>高規格</v>
          </cell>
          <cell r="L510" t="str">
            <v>高規格</v>
          </cell>
          <cell r="V510">
            <v>7960</v>
          </cell>
          <cell r="X510">
            <v>7960</v>
          </cell>
          <cell r="AD510">
            <v>5962</v>
          </cell>
          <cell r="AE510">
            <v>0</v>
          </cell>
          <cell r="AF510">
            <v>5962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7835</v>
          </cell>
          <cell r="AT510">
            <v>5868.415</v>
          </cell>
          <cell r="BB510">
            <v>7960</v>
          </cell>
          <cell r="BJ510">
            <v>5962.04</v>
          </cell>
        </row>
        <row r="511">
          <cell r="J511" t="str">
            <v>B</v>
          </cell>
          <cell r="K511" t="str">
            <v>高規格</v>
          </cell>
          <cell r="L511" t="str">
            <v>高規格</v>
          </cell>
          <cell r="V511">
            <v>100</v>
          </cell>
          <cell r="X511">
            <v>100</v>
          </cell>
          <cell r="AD511">
            <v>75</v>
          </cell>
          <cell r="AE511">
            <v>0</v>
          </cell>
          <cell r="AF511">
            <v>75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100</v>
          </cell>
          <cell r="AT511">
            <v>74.900000000000006</v>
          </cell>
          <cell r="BB511">
            <v>100</v>
          </cell>
          <cell r="BJ511">
            <v>74.900000000000006</v>
          </cell>
        </row>
        <row r="512">
          <cell r="J512" t="str">
            <v>ａ’</v>
          </cell>
          <cell r="K512" t="str">
            <v>高規格</v>
          </cell>
          <cell r="L512" t="str">
            <v>一般</v>
          </cell>
          <cell r="V512">
            <v>50</v>
          </cell>
          <cell r="X512">
            <v>50</v>
          </cell>
          <cell r="AD512">
            <v>36</v>
          </cell>
          <cell r="AE512">
            <v>0</v>
          </cell>
          <cell r="AF512">
            <v>36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20</v>
          </cell>
          <cell r="AT512">
            <v>14.266999999999999</v>
          </cell>
          <cell r="BB512">
            <v>50</v>
          </cell>
          <cell r="BJ512">
            <v>35.667000000000002</v>
          </cell>
        </row>
        <row r="513">
          <cell r="J513" t="str">
            <v>ａ’</v>
          </cell>
          <cell r="K513" t="str">
            <v>高規格</v>
          </cell>
          <cell r="L513" t="str">
            <v>一般</v>
          </cell>
          <cell r="V513">
            <v>290</v>
          </cell>
          <cell r="X513">
            <v>290</v>
          </cell>
          <cell r="AD513">
            <v>207</v>
          </cell>
          <cell r="AE513">
            <v>0</v>
          </cell>
          <cell r="AF513">
            <v>207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275</v>
          </cell>
          <cell r="AT513">
            <v>196.167</v>
          </cell>
          <cell r="BB513">
            <v>290</v>
          </cell>
          <cell r="BJ513">
            <v>206.86699999999999</v>
          </cell>
        </row>
        <row r="514">
          <cell r="J514" t="str">
            <v>二次</v>
          </cell>
          <cell r="K514" t="str">
            <v>一般</v>
          </cell>
          <cell r="L514" t="str">
            <v>一般</v>
          </cell>
          <cell r="V514">
            <v>1400</v>
          </cell>
          <cell r="W514">
            <v>1400</v>
          </cell>
          <cell r="AD514">
            <v>999</v>
          </cell>
          <cell r="AE514">
            <v>999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1290</v>
          </cell>
          <cell r="AT514">
            <v>920.2</v>
          </cell>
          <cell r="BB514">
            <v>1400</v>
          </cell>
          <cell r="BJ514">
            <v>998.66700000000003</v>
          </cell>
        </row>
        <row r="515">
          <cell r="J515" t="str">
            <v>二次</v>
          </cell>
          <cell r="K515" t="str">
            <v>一般</v>
          </cell>
          <cell r="L515" t="str">
            <v>一般</v>
          </cell>
          <cell r="V515">
            <v>1550</v>
          </cell>
          <cell r="W515">
            <v>1550</v>
          </cell>
          <cell r="AD515">
            <v>1106</v>
          </cell>
          <cell r="AE515">
            <v>1106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1550</v>
          </cell>
          <cell r="AT515">
            <v>1105.6669999999999</v>
          </cell>
          <cell r="BB515">
            <v>1550</v>
          </cell>
          <cell r="BJ515">
            <v>1105.6669999999999</v>
          </cell>
        </row>
        <row r="516">
          <cell r="J516" t="str">
            <v>一次</v>
          </cell>
          <cell r="K516" t="str">
            <v>一般</v>
          </cell>
          <cell r="L516" t="str">
            <v>一般</v>
          </cell>
          <cell r="V516">
            <v>150</v>
          </cell>
          <cell r="X516">
            <v>150</v>
          </cell>
          <cell r="AD516">
            <v>107</v>
          </cell>
          <cell r="AE516">
            <v>0</v>
          </cell>
          <cell r="AF516">
            <v>107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145</v>
          </cell>
          <cell r="AT516">
            <v>103.43300000000001</v>
          </cell>
          <cell r="BB516">
            <v>150</v>
          </cell>
          <cell r="BJ516">
            <v>107</v>
          </cell>
        </row>
        <row r="517">
          <cell r="J517" t="str">
            <v>二次</v>
          </cell>
          <cell r="K517" t="str">
            <v>一般</v>
          </cell>
          <cell r="L517" t="str">
            <v>一般</v>
          </cell>
          <cell r="V517">
            <v>340</v>
          </cell>
          <cell r="X517">
            <v>340</v>
          </cell>
          <cell r="AD517">
            <v>243</v>
          </cell>
          <cell r="AE517">
            <v>0</v>
          </cell>
          <cell r="AF517">
            <v>243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340</v>
          </cell>
          <cell r="AT517">
            <v>242.53299999999999</v>
          </cell>
          <cell r="BB517">
            <v>360</v>
          </cell>
          <cell r="BJ517">
            <v>256.8</v>
          </cell>
        </row>
        <row r="518">
          <cell r="J518" t="str">
            <v>二次</v>
          </cell>
          <cell r="K518" t="str">
            <v>一般</v>
          </cell>
          <cell r="L518" t="str">
            <v>一般</v>
          </cell>
          <cell r="V518">
            <v>710</v>
          </cell>
          <cell r="AC518">
            <v>710</v>
          </cell>
          <cell r="AD518">
            <v>506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506</v>
          </cell>
          <cell r="AL518">
            <v>710</v>
          </cell>
          <cell r="AT518">
            <v>506.46699999999998</v>
          </cell>
          <cell r="BB518">
            <v>710</v>
          </cell>
          <cell r="BJ518">
            <v>506.46699999999998</v>
          </cell>
        </row>
        <row r="519">
          <cell r="J519" t="str">
            <v>耐震</v>
          </cell>
          <cell r="K519" t="str">
            <v>一般</v>
          </cell>
          <cell r="L519" t="str">
            <v>一般</v>
          </cell>
          <cell r="V519">
            <v>240</v>
          </cell>
          <cell r="X519">
            <v>240</v>
          </cell>
          <cell r="AD519">
            <v>171</v>
          </cell>
          <cell r="AE519">
            <v>0</v>
          </cell>
          <cell r="AF519">
            <v>171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240</v>
          </cell>
          <cell r="AT519">
            <v>171.2</v>
          </cell>
          <cell r="BB519">
            <v>240</v>
          </cell>
          <cell r="BJ519">
            <v>171.2</v>
          </cell>
        </row>
        <row r="520">
          <cell r="J520" t="str">
            <v>沿環従来</v>
          </cell>
          <cell r="K520" t="str">
            <v>一般</v>
          </cell>
          <cell r="L520" t="str">
            <v>一般</v>
          </cell>
          <cell r="V520">
            <v>60</v>
          </cell>
          <cell r="Y520">
            <v>60</v>
          </cell>
          <cell r="AD520">
            <v>43</v>
          </cell>
          <cell r="AE520">
            <v>0</v>
          </cell>
          <cell r="AF520">
            <v>0</v>
          </cell>
          <cell r="AG520">
            <v>43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60</v>
          </cell>
          <cell r="AT520">
            <v>42.8</v>
          </cell>
          <cell r="BB520">
            <v>60</v>
          </cell>
          <cell r="BJ520">
            <v>42.8</v>
          </cell>
        </row>
        <row r="521">
          <cell r="J521" t="str">
            <v>沿環従来</v>
          </cell>
          <cell r="K521" t="str">
            <v>一般</v>
          </cell>
          <cell r="L521" t="str">
            <v>一般</v>
          </cell>
          <cell r="V521">
            <v>80</v>
          </cell>
          <cell r="Y521">
            <v>80</v>
          </cell>
          <cell r="AD521">
            <v>57</v>
          </cell>
          <cell r="AE521">
            <v>0</v>
          </cell>
          <cell r="AF521">
            <v>0</v>
          </cell>
          <cell r="AG521">
            <v>57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80</v>
          </cell>
          <cell r="AT521">
            <v>57.067</v>
          </cell>
          <cell r="BB521">
            <v>80</v>
          </cell>
          <cell r="BJ521">
            <v>57.067</v>
          </cell>
        </row>
        <row r="522">
          <cell r="J522" t="str">
            <v>ａ’</v>
          </cell>
          <cell r="K522" t="str">
            <v>高規格</v>
          </cell>
          <cell r="L522" t="str">
            <v>一般</v>
          </cell>
          <cell r="V522">
            <v>145</v>
          </cell>
          <cell r="X522">
            <v>145</v>
          </cell>
          <cell r="AD522">
            <v>97</v>
          </cell>
          <cell r="AE522">
            <v>0</v>
          </cell>
          <cell r="AF522">
            <v>97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123</v>
          </cell>
          <cell r="AT522">
            <v>82</v>
          </cell>
          <cell r="BB522">
            <v>145</v>
          </cell>
          <cell r="BJ522">
            <v>96.667000000000002</v>
          </cell>
        </row>
        <row r="523">
          <cell r="J523" t="str">
            <v>地二</v>
          </cell>
          <cell r="K523" t="str">
            <v>地高</v>
          </cell>
          <cell r="L523" t="str">
            <v>地高</v>
          </cell>
          <cell r="V523">
            <v>2145</v>
          </cell>
          <cell r="X523">
            <v>2145</v>
          </cell>
          <cell r="AD523">
            <v>1430</v>
          </cell>
          <cell r="AE523">
            <v>0</v>
          </cell>
          <cell r="AF523">
            <v>1430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2145</v>
          </cell>
          <cell r="AT523">
            <v>1430</v>
          </cell>
          <cell r="BB523">
            <v>2745</v>
          </cell>
          <cell r="BJ523">
            <v>1830</v>
          </cell>
        </row>
        <row r="524">
          <cell r="J524" t="str">
            <v>地二</v>
          </cell>
          <cell r="K524" t="str">
            <v>地高</v>
          </cell>
          <cell r="L524" t="str">
            <v>地高</v>
          </cell>
          <cell r="V524">
            <v>1510</v>
          </cell>
          <cell r="X524">
            <v>1510</v>
          </cell>
          <cell r="AD524">
            <v>1007</v>
          </cell>
          <cell r="AE524">
            <v>0</v>
          </cell>
          <cell r="AF524">
            <v>1007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1510</v>
          </cell>
          <cell r="AT524">
            <v>1006.667</v>
          </cell>
          <cell r="BB524">
            <v>2000</v>
          </cell>
          <cell r="BJ524">
            <v>1333.3330000000001</v>
          </cell>
        </row>
        <row r="525">
          <cell r="J525" t="str">
            <v>地二</v>
          </cell>
          <cell r="K525" t="str">
            <v>地高</v>
          </cell>
          <cell r="L525" t="str">
            <v>地高</v>
          </cell>
          <cell r="V525">
            <v>520</v>
          </cell>
          <cell r="X525">
            <v>520</v>
          </cell>
          <cell r="AD525">
            <v>347</v>
          </cell>
          <cell r="AE525">
            <v>0</v>
          </cell>
          <cell r="AF525">
            <v>347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520</v>
          </cell>
          <cell r="AT525">
            <v>346.66699999999997</v>
          </cell>
          <cell r="BB525">
            <v>720</v>
          </cell>
          <cell r="BJ525">
            <v>480</v>
          </cell>
        </row>
        <row r="526">
          <cell r="J526" t="str">
            <v>地二</v>
          </cell>
          <cell r="K526" t="str">
            <v>地高</v>
          </cell>
          <cell r="L526" t="str">
            <v>地高</v>
          </cell>
          <cell r="V526">
            <v>20</v>
          </cell>
          <cell r="X526">
            <v>20</v>
          </cell>
          <cell r="AD526">
            <v>13</v>
          </cell>
          <cell r="AE526">
            <v>0</v>
          </cell>
          <cell r="AF526">
            <v>13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20</v>
          </cell>
          <cell r="AT526">
            <v>13.333</v>
          </cell>
          <cell r="BB526">
            <v>50</v>
          </cell>
          <cell r="BJ526">
            <v>33.332999999999998</v>
          </cell>
        </row>
        <row r="527">
          <cell r="J527" t="str">
            <v>地二</v>
          </cell>
          <cell r="K527" t="str">
            <v>地高</v>
          </cell>
          <cell r="L527" t="str">
            <v>地高</v>
          </cell>
          <cell r="V527">
            <v>1690</v>
          </cell>
          <cell r="X527">
            <v>1690</v>
          </cell>
          <cell r="AD527">
            <v>1127</v>
          </cell>
          <cell r="AE527">
            <v>0</v>
          </cell>
          <cell r="AF527">
            <v>1127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1690</v>
          </cell>
          <cell r="AT527">
            <v>1126.6669999999999</v>
          </cell>
          <cell r="BB527">
            <v>2400</v>
          </cell>
          <cell r="BJ527">
            <v>1600</v>
          </cell>
        </row>
        <row r="528">
          <cell r="J528" t="str">
            <v>地二</v>
          </cell>
          <cell r="K528" t="str">
            <v>地高</v>
          </cell>
          <cell r="L528" t="str">
            <v>地高</v>
          </cell>
          <cell r="V528">
            <v>1800</v>
          </cell>
          <cell r="X528">
            <v>1800</v>
          </cell>
          <cell r="AD528">
            <v>1200</v>
          </cell>
          <cell r="AE528">
            <v>0</v>
          </cell>
          <cell r="AF528">
            <v>1200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1800</v>
          </cell>
          <cell r="AT528">
            <v>1200</v>
          </cell>
          <cell r="BB528">
            <v>1800</v>
          </cell>
          <cell r="BJ528">
            <v>1200</v>
          </cell>
        </row>
        <row r="529">
          <cell r="J529" t="str">
            <v>地二</v>
          </cell>
          <cell r="K529" t="str">
            <v>地高</v>
          </cell>
          <cell r="L529" t="str">
            <v>一般</v>
          </cell>
          <cell r="V529">
            <v>40</v>
          </cell>
          <cell r="X529">
            <v>40</v>
          </cell>
          <cell r="AD529">
            <v>27</v>
          </cell>
          <cell r="AE529">
            <v>0</v>
          </cell>
          <cell r="AF529">
            <v>27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40</v>
          </cell>
          <cell r="AT529">
            <v>26.667000000000002</v>
          </cell>
          <cell r="BB529">
            <v>90</v>
          </cell>
          <cell r="BJ529">
            <v>60</v>
          </cell>
        </row>
        <row r="530">
          <cell r="J530" t="str">
            <v>二次</v>
          </cell>
          <cell r="K530" t="str">
            <v>一般</v>
          </cell>
          <cell r="L530" t="str">
            <v>一般</v>
          </cell>
          <cell r="V530">
            <v>110</v>
          </cell>
          <cell r="W530">
            <v>110</v>
          </cell>
          <cell r="AD530">
            <v>73</v>
          </cell>
          <cell r="AE530">
            <v>73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70</v>
          </cell>
          <cell r="AT530">
            <v>46.667000000000002</v>
          </cell>
          <cell r="BB530">
            <v>110</v>
          </cell>
          <cell r="BJ530">
            <v>73.332999999999998</v>
          </cell>
        </row>
        <row r="531">
          <cell r="J531" t="str">
            <v>二次</v>
          </cell>
          <cell r="K531" t="str">
            <v>一般</v>
          </cell>
          <cell r="L531" t="str">
            <v>一般</v>
          </cell>
          <cell r="V531">
            <v>1496</v>
          </cell>
          <cell r="X531">
            <v>1496</v>
          </cell>
          <cell r="AD531">
            <v>997</v>
          </cell>
          <cell r="AE531">
            <v>0</v>
          </cell>
          <cell r="AF531">
            <v>997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1496</v>
          </cell>
          <cell r="AT531">
            <v>997.33299999999997</v>
          </cell>
          <cell r="BB531">
            <v>1626</v>
          </cell>
          <cell r="BJ531">
            <v>1084</v>
          </cell>
        </row>
        <row r="532">
          <cell r="J532" t="str">
            <v>二次</v>
          </cell>
          <cell r="K532" t="str">
            <v>一般</v>
          </cell>
          <cell r="L532" t="str">
            <v>一般</v>
          </cell>
          <cell r="V532">
            <v>741</v>
          </cell>
          <cell r="X532">
            <v>741</v>
          </cell>
          <cell r="AD532">
            <v>494</v>
          </cell>
          <cell r="AE532">
            <v>0</v>
          </cell>
          <cell r="AF532">
            <v>494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741</v>
          </cell>
          <cell r="AT532">
            <v>494</v>
          </cell>
          <cell r="BB532">
            <v>741</v>
          </cell>
          <cell r="BJ532">
            <v>494</v>
          </cell>
        </row>
        <row r="533">
          <cell r="J533" t="str">
            <v>二次</v>
          </cell>
          <cell r="K533" t="str">
            <v>一般</v>
          </cell>
          <cell r="L533" t="str">
            <v>一般</v>
          </cell>
          <cell r="V533">
            <v>815</v>
          </cell>
          <cell r="X533">
            <v>815</v>
          </cell>
          <cell r="AD533">
            <v>543</v>
          </cell>
          <cell r="AE533">
            <v>0</v>
          </cell>
          <cell r="AF533">
            <v>543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815</v>
          </cell>
          <cell r="AT533">
            <v>543.33299999999997</v>
          </cell>
          <cell r="BB533">
            <v>815</v>
          </cell>
          <cell r="BJ533">
            <v>543.33299999999997</v>
          </cell>
        </row>
        <row r="534">
          <cell r="J534" t="str">
            <v>結節点</v>
          </cell>
          <cell r="K534" t="str">
            <v>一般</v>
          </cell>
          <cell r="L534" t="str">
            <v>一般</v>
          </cell>
          <cell r="V534">
            <v>151</v>
          </cell>
          <cell r="Z534">
            <v>151</v>
          </cell>
          <cell r="AD534">
            <v>101</v>
          </cell>
          <cell r="AE534">
            <v>0</v>
          </cell>
          <cell r="AF534">
            <v>0</v>
          </cell>
          <cell r="AG534">
            <v>0</v>
          </cell>
          <cell r="AH534">
            <v>101</v>
          </cell>
          <cell r="AI534">
            <v>0</v>
          </cell>
          <cell r="AJ534">
            <v>0</v>
          </cell>
          <cell r="AK534">
            <v>0</v>
          </cell>
          <cell r="AL534">
            <v>41</v>
          </cell>
          <cell r="AT534">
            <v>27.332999999999998</v>
          </cell>
          <cell r="BB534">
            <v>151</v>
          </cell>
          <cell r="BJ534">
            <v>100.667</v>
          </cell>
        </row>
        <row r="535">
          <cell r="J535" t="str">
            <v>一次</v>
          </cell>
          <cell r="K535" t="str">
            <v>一般</v>
          </cell>
          <cell r="L535" t="str">
            <v>一般</v>
          </cell>
          <cell r="V535">
            <v>946</v>
          </cell>
          <cell r="X535">
            <v>946</v>
          </cell>
          <cell r="AD535">
            <v>631</v>
          </cell>
          <cell r="AE535">
            <v>0</v>
          </cell>
          <cell r="AF535">
            <v>631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941</v>
          </cell>
          <cell r="AT535">
            <v>627.33299999999997</v>
          </cell>
          <cell r="BB535">
            <v>946</v>
          </cell>
          <cell r="BJ535">
            <v>630.66700000000003</v>
          </cell>
        </row>
        <row r="536">
          <cell r="J536" t="str">
            <v>耐震</v>
          </cell>
          <cell r="K536" t="str">
            <v>一般</v>
          </cell>
          <cell r="L536" t="str">
            <v>一般</v>
          </cell>
          <cell r="V536">
            <v>60</v>
          </cell>
          <cell r="X536">
            <v>60</v>
          </cell>
          <cell r="AD536">
            <v>40</v>
          </cell>
          <cell r="AE536">
            <v>0</v>
          </cell>
          <cell r="AF536">
            <v>40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60</v>
          </cell>
          <cell r="AT536">
            <v>40</v>
          </cell>
          <cell r="BB536">
            <v>60</v>
          </cell>
          <cell r="BJ536">
            <v>40</v>
          </cell>
        </row>
        <row r="537">
          <cell r="J537" t="str">
            <v>沿環従来</v>
          </cell>
          <cell r="K537" t="str">
            <v>一般</v>
          </cell>
          <cell r="L537" t="str">
            <v>一般</v>
          </cell>
          <cell r="V537">
            <v>240</v>
          </cell>
          <cell r="Y537">
            <v>240</v>
          </cell>
          <cell r="AD537">
            <v>160</v>
          </cell>
          <cell r="AE537">
            <v>0</v>
          </cell>
          <cell r="AF537">
            <v>0</v>
          </cell>
          <cell r="AG537">
            <v>160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180</v>
          </cell>
          <cell r="AT537">
            <v>120</v>
          </cell>
          <cell r="BB537">
            <v>240</v>
          </cell>
          <cell r="BJ537">
            <v>160</v>
          </cell>
        </row>
        <row r="538">
          <cell r="J538" t="str">
            <v>沿環従来</v>
          </cell>
          <cell r="K538" t="str">
            <v>一般</v>
          </cell>
          <cell r="L538" t="str">
            <v>一般</v>
          </cell>
          <cell r="V538">
            <v>0</v>
          </cell>
          <cell r="Y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T538">
            <v>0</v>
          </cell>
          <cell r="BB538">
            <v>0</v>
          </cell>
          <cell r="BJ538">
            <v>0</v>
          </cell>
        </row>
        <row r="539">
          <cell r="J539" t="str">
            <v>沿環従来</v>
          </cell>
          <cell r="K539" t="str">
            <v>一般</v>
          </cell>
          <cell r="L539" t="str">
            <v>一般</v>
          </cell>
          <cell r="V539">
            <v>0</v>
          </cell>
          <cell r="Y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T539">
            <v>0</v>
          </cell>
          <cell r="BB539">
            <v>0</v>
          </cell>
          <cell r="BJ539">
            <v>0</v>
          </cell>
        </row>
        <row r="540">
          <cell r="J540" t="str">
            <v>C</v>
          </cell>
          <cell r="K540" t="str">
            <v>高規格</v>
          </cell>
          <cell r="L540" t="str">
            <v>高規格</v>
          </cell>
          <cell r="V540">
            <v>655</v>
          </cell>
          <cell r="W540">
            <v>655</v>
          </cell>
          <cell r="AD540">
            <v>437</v>
          </cell>
          <cell r="AE540">
            <v>437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655</v>
          </cell>
          <cell r="AT540">
            <v>436.66699999999997</v>
          </cell>
          <cell r="BB540">
            <v>655</v>
          </cell>
          <cell r="BJ540">
            <v>436.66699999999997</v>
          </cell>
        </row>
        <row r="541">
          <cell r="V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T541">
            <v>0</v>
          </cell>
          <cell r="BB541">
            <v>0</v>
          </cell>
          <cell r="BJ541">
            <v>0</v>
          </cell>
        </row>
        <row r="542">
          <cell r="J542" t="str">
            <v>三ｂ</v>
          </cell>
          <cell r="K542" t="str">
            <v>高規格</v>
          </cell>
          <cell r="L542" t="str">
            <v>高規格</v>
          </cell>
          <cell r="V542">
            <v>3062</v>
          </cell>
          <cell r="W542">
            <v>3062</v>
          </cell>
          <cell r="AD542">
            <v>2041</v>
          </cell>
          <cell r="AE542">
            <v>2041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3062</v>
          </cell>
          <cell r="AT542">
            <v>2041.3330000000001</v>
          </cell>
          <cell r="BB542">
            <v>3062</v>
          </cell>
          <cell r="BJ542">
            <v>2041.3330000000001</v>
          </cell>
        </row>
        <row r="543">
          <cell r="J543" t="str">
            <v>B</v>
          </cell>
          <cell r="K543" t="str">
            <v>高規格</v>
          </cell>
          <cell r="L543" t="str">
            <v>高規格</v>
          </cell>
          <cell r="V543">
            <v>5931</v>
          </cell>
          <cell r="X543">
            <v>5931</v>
          </cell>
          <cell r="AD543">
            <v>3954</v>
          </cell>
          <cell r="AE543">
            <v>0</v>
          </cell>
          <cell r="AF543">
            <v>3954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2931</v>
          </cell>
          <cell r="AT543">
            <v>1954</v>
          </cell>
          <cell r="BB543">
            <v>5931</v>
          </cell>
          <cell r="BJ543">
            <v>3954</v>
          </cell>
        </row>
        <row r="544">
          <cell r="J544" t="str">
            <v>B</v>
          </cell>
          <cell r="K544" t="str">
            <v>高規格</v>
          </cell>
          <cell r="L544" t="str">
            <v>高規格</v>
          </cell>
          <cell r="V544">
            <v>7045</v>
          </cell>
          <cell r="X544">
            <v>7045</v>
          </cell>
          <cell r="AD544">
            <v>4697</v>
          </cell>
          <cell r="AE544">
            <v>0</v>
          </cell>
          <cell r="AF544">
            <v>4697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6254</v>
          </cell>
          <cell r="AT544">
            <v>4169.3329999999996</v>
          </cell>
          <cell r="BB544">
            <v>7045</v>
          </cell>
          <cell r="BJ544">
            <v>4696.6670000000004</v>
          </cell>
        </row>
        <row r="545">
          <cell r="J545" t="str">
            <v>地二</v>
          </cell>
          <cell r="K545" t="str">
            <v>地高</v>
          </cell>
          <cell r="L545" t="str">
            <v>一般</v>
          </cell>
          <cell r="V545">
            <v>467</v>
          </cell>
          <cell r="X545">
            <v>467</v>
          </cell>
          <cell r="AD545">
            <v>311</v>
          </cell>
          <cell r="AE545">
            <v>0</v>
          </cell>
          <cell r="AF545">
            <v>311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467</v>
          </cell>
          <cell r="AT545">
            <v>311.33300000000003</v>
          </cell>
          <cell r="BB545">
            <v>527</v>
          </cell>
          <cell r="BJ545">
            <v>351.33300000000003</v>
          </cell>
        </row>
        <row r="546">
          <cell r="J546" t="str">
            <v>二次</v>
          </cell>
          <cell r="K546" t="str">
            <v>一般</v>
          </cell>
          <cell r="L546" t="str">
            <v>一般</v>
          </cell>
          <cell r="V546">
            <v>520</v>
          </cell>
          <cell r="X546">
            <v>520</v>
          </cell>
          <cell r="AD546">
            <v>347</v>
          </cell>
          <cell r="AE546">
            <v>0</v>
          </cell>
          <cell r="AF546">
            <v>347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520</v>
          </cell>
          <cell r="AT546">
            <v>346.66699999999997</v>
          </cell>
          <cell r="BB546">
            <v>814</v>
          </cell>
          <cell r="BJ546">
            <v>542.66700000000003</v>
          </cell>
        </row>
        <row r="547">
          <cell r="J547" t="str">
            <v>二次</v>
          </cell>
          <cell r="K547" t="str">
            <v>一般</v>
          </cell>
          <cell r="L547" t="str">
            <v>一般</v>
          </cell>
          <cell r="V547">
            <v>70</v>
          </cell>
          <cell r="X547">
            <v>70</v>
          </cell>
          <cell r="AD547">
            <v>47</v>
          </cell>
          <cell r="AE547">
            <v>0</v>
          </cell>
          <cell r="AF547">
            <v>47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70</v>
          </cell>
          <cell r="AT547">
            <v>46.667000000000002</v>
          </cell>
          <cell r="BB547">
            <v>125</v>
          </cell>
          <cell r="BJ547">
            <v>83.332999999999998</v>
          </cell>
        </row>
        <row r="548">
          <cell r="J548" t="str">
            <v>二次</v>
          </cell>
          <cell r="K548" t="str">
            <v>一般</v>
          </cell>
          <cell r="L548" t="str">
            <v>一般</v>
          </cell>
          <cell r="V548">
            <v>10</v>
          </cell>
          <cell r="X548">
            <v>10</v>
          </cell>
          <cell r="AD548">
            <v>7</v>
          </cell>
          <cell r="AE548">
            <v>0</v>
          </cell>
          <cell r="AF548">
            <v>7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10</v>
          </cell>
          <cell r="AT548">
            <v>6.6669999999999998</v>
          </cell>
          <cell r="BB548">
            <v>10</v>
          </cell>
          <cell r="BJ548">
            <v>6.6669999999999998</v>
          </cell>
        </row>
        <row r="549">
          <cell r="V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T549">
            <v>0</v>
          </cell>
          <cell r="BB549">
            <v>0</v>
          </cell>
          <cell r="BJ549">
            <v>0</v>
          </cell>
        </row>
        <row r="550">
          <cell r="J550" t="str">
            <v>三ｂ</v>
          </cell>
          <cell r="K550" t="str">
            <v>高規格</v>
          </cell>
          <cell r="L550" t="str">
            <v>高規格</v>
          </cell>
          <cell r="V550">
            <v>6441</v>
          </cell>
          <cell r="W550">
            <v>6441</v>
          </cell>
          <cell r="AD550">
            <v>4294</v>
          </cell>
          <cell r="AE550">
            <v>4294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6441</v>
          </cell>
          <cell r="AT550">
            <v>4294</v>
          </cell>
          <cell r="BB550">
            <v>6441</v>
          </cell>
          <cell r="BJ550">
            <v>4294</v>
          </cell>
        </row>
        <row r="551">
          <cell r="J551" t="str">
            <v>B</v>
          </cell>
          <cell r="K551" t="str">
            <v>高規格</v>
          </cell>
          <cell r="L551" t="str">
            <v>高規格</v>
          </cell>
          <cell r="V551">
            <v>99</v>
          </cell>
          <cell r="X551">
            <v>99</v>
          </cell>
          <cell r="AD551">
            <v>66</v>
          </cell>
          <cell r="AE551">
            <v>0</v>
          </cell>
          <cell r="AF551">
            <v>66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99</v>
          </cell>
          <cell r="AT551">
            <v>66</v>
          </cell>
          <cell r="BB551">
            <v>99</v>
          </cell>
          <cell r="BJ551">
            <v>66</v>
          </cell>
        </row>
        <row r="552">
          <cell r="V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T552">
            <v>0</v>
          </cell>
          <cell r="BB552">
            <v>0</v>
          </cell>
          <cell r="BJ552">
            <v>0</v>
          </cell>
        </row>
        <row r="553">
          <cell r="J553" t="str">
            <v>沿環従来</v>
          </cell>
          <cell r="K553" t="str">
            <v>一般</v>
          </cell>
          <cell r="L553" t="str">
            <v>一般</v>
          </cell>
          <cell r="V553">
            <v>0</v>
          </cell>
          <cell r="Y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T553">
            <v>0</v>
          </cell>
          <cell r="BB553">
            <v>0</v>
          </cell>
          <cell r="BJ553">
            <v>0</v>
          </cell>
        </row>
        <row r="554">
          <cell r="J554" t="str">
            <v>沿環従来</v>
          </cell>
          <cell r="K554" t="str">
            <v>一般</v>
          </cell>
          <cell r="L554" t="str">
            <v>一般</v>
          </cell>
          <cell r="V554">
            <v>62</v>
          </cell>
          <cell r="Y554">
            <v>62</v>
          </cell>
          <cell r="AD554">
            <v>41</v>
          </cell>
          <cell r="AE554">
            <v>0</v>
          </cell>
          <cell r="AF554">
            <v>0</v>
          </cell>
          <cell r="AG554">
            <v>41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62</v>
          </cell>
          <cell r="AT554">
            <v>41.332999999999998</v>
          </cell>
          <cell r="BB554">
            <v>62</v>
          </cell>
          <cell r="BJ554">
            <v>41.332999999999998</v>
          </cell>
        </row>
        <row r="555">
          <cell r="J555" t="str">
            <v>沿環従来</v>
          </cell>
          <cell r="K555" t="str">
            <v>一般</v>
          </cell>
          <cell r="L555" t="str">
            <v>一般</v>
          </cell>
          <cell r="V555">
            <v>55</v>
          </cell>
          <cell r="Y555">
            <v>55</v>
          </cell>
          <cell r="AD555">
            <v>37</v>
          </cell>
          <cell r="AE555">
            <v>0</v>
          </cell>
          <cell r="AF555">
            <v>0</v>
          </cell>
          <cell r="AG555">
            <v>37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55</v>
          </cell>
          <cell r="AT555">
            <v>36.667000000000002</v>
          </cell>
          <cell r="BB555">
            <v>55</v>
          </cell>
          <cell r="BJ555">
            <v>36.667000000000002</v>
          </cell>
        </row>
        <row r="556">
          <cell r="J556" t="str">
            <v>沿環従来</v>
          </cell>
          <cell r="K556" t="str">
            <v>一般</v>
          </cell>
          <cell r="L556" t="str">
            <v>一般</v>
          </cell>
          <cell r="V556">
            <v>0</v>
          </cell>
          <cell r="Y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T556">
            <v>0</v>
          </cell>
          <cell r="BB556">
            <v>0</v>
          </cell>
          <cell r="BJ556">
            <v>0</v>
          </cell>
        </row>
        <row r="557">
          <cell r="J557" t="str">
            <v>沿環従来</v>
          </cell>
          <cell r="K557" t="str">
            <v>一般</v>
          </cell>
          <cell r="L557" t="str">
            <v>一般</v>
          </cell>
          <cell r="V557">
            <v>1039</v>
          </cell>
          <cell r="Y557">
            <v>1039</v>
          </cell>
          <cell r="AD557">
            <v>693</v>
          </cell>
          <cell r="AE557">
            <v>0</v>
          </cell>
          <cell r="AF557">
            <v>0</v>
          </cell>
          <cell r="AG557">
            <v>693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979</v>
          </cell>
          <cell r="AT557">
            <v>652.66700000000003</v>
          </cell>
          <cell r="BB557">
            <v>1039</v>
          </cell>
          <cell r="BJ557">
            <v>692.66700000000003</v>
          </cell>
        </row>
        <row r="558">
          <cell r="J558" t="str">
            <v>沿環従来</v>
          </cell>
          <cell r="K558" t="str">
            <v>一般</v>
          </cell>
          <cell r="L558" t="str">
            <v>一般</v>
          </cell>
          <cell r="V558">
            <v>140</v>
          </cell>
          <cell r="Y558">
            <v>140</v>
          </cell>
          <cell r="AD558">
            <v>93</v>
          </cell>
          <cell r="AE558">
            <v>0</v>
          </cell>
          <cell r="AF558">
            <v>0</v>
          </cell>
          <cell r="AG558">
            <v>93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140</v>
          </cell>
          <cell r="AT558">
            <v>93.332999999999998</v>
          </cell>
          <cell r="BB558">
            <v>140</v>
          </cell>
          <cell r="BJ558">
            <v>93.332999999999998</v>
          </cell>
        </row>
        <row r="559">
          <cell r="J559" t="str">
            <v>沿環従来</v>
          </cell>
          <cell r="K559" t="str">
            <v>一般</v>
          </cell>
          <cell r="L559" t="str">
            <v>一般</v>
          </cell>
          <cell r="V559">
            <v>105</v>
          </cell>
          <cell r="Y559">
            <v>105</v>
          </cell>
          <cell r="AD559">
            <v>70</v>
          </cell>
          <cell r="AE559">
            <v>0</v>
          </cell>
          <cell r="AF559">
            <v>0</v>
          </cell>
          <cell r="AG559">
            <v>70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105</v>
          </cell>
          <cell r="AT559">
            <v>70</v>
          </cell>
          <cell r="BB559">
            <v>105</v>
          </cell>
          <cell r="BJ559">
            <v>70</v>
          </cell>
        </row>
        <row r="560">
          <cell r="J560" t="str">
            <v>沿環従来</v>
          </cell>
          <cell r="K560" t="str">
            <v>一般</v>
          </cell>
          <cell r="L560" t="str">
            <v>一般</v>
          </cell>
          <cell r="V560">
            <v>60</v>
          </cell>
          <cell r="Y560">
            <v>60</v>
          </cell>
          <cell r="AD560">
            <v>40</v>
          </cell>
          <cell r="AE560">
            <v>0</v>
          </cell>
          <cell r="AF560">
            <v>0</v>
          </cell>
          <cell r="AG560">
            <v>40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60</v>
          </cell>
          <cell r="AT560">
            <v>40</v>
          </cell>
          <cell r="BB560">
            <v>60</v>
          </cell>
          <cell r="BJ560">
            <v>40</v>
          </cell>
        </row>
        <row r="561">
          <cell r="J561" t="str">
            <v>沿環従来</v>
          </cell>
          <cell r="K561" t="str">
            <v>一般</v>
          </cell>
          <cell r="L561" t="str">
            <v>一般</v>
          </cell>
          <cell r="V561">
            <v>90</v>
          </cell>
          <cell r="Y561">
            <v>90</v>
          </cell>
          <cell r="AD561">
            <v>60</v>
          </cell>
          <cell r="AE561">
            <v>0</v>
          </cell>
          <cell r="AF561">
            <v>0</v>
          </cell>
          <cell r="AG561">
            <v>60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90</v>
          </cell>
          <cell r="AT561">
            <v>60</v>
          </cell>
          <cell r="BB561">
            <v>90</v>
          </cell>
          <cell r="BJ561">
            <v>60</v>
          </cell>
        </row>
        <row r="562">
          <cell r="J562" t="str">
            <v>沿環従来</v>
          </cell>
          <cell r="K562" t="str">
            <v>一般</v>
          </cell>
          <cell r="L562" t="str">
            <v>一般</v>
          </cell>
          <cell r="V562">
            <v>248</v>
          </cell>
          <cell r="Y562">
            <v>248</v>
          </cell>
          <cell r="AD562">
            <v>165</v>
          </cell>
          <cell r="AE562">
            <v>0</v>
          </cell>
          <cell r="AF562">
            <v>0</v>
          </cell>
          <cell r="AG562">
            <v>165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248</v>
          </cell>
          <cell r="AT562">
            <v>165.333</v>
          </cell>
          <cell r="BB562">
            <v>248</v>
          </cell>
          <cell r="BJ562">
            <v>165.333</v>
          </cell>
        </row>
        <row r="563">
          <cell r="J563" t="str">
            <v>沿環従来</v>
          </cell>
          <cell r="K563" t="str">
            <v>一般</v>
          </cell>
          <cell r="L563" t="str">
            <v>一般</v>
          </cell>
          <cell r="V563">
            <v>0</v>
          </cell>
          <cell r="Y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T563">
            <v>0</v>
          </cell>
          <cell r="BB563">
            <v>0</v>
          </cell>
          <cell r="BJ563">
            <v>0</v>
          </cell>
        </row>
        <row r="564">
          <cell r="J564" t="str">
            <v>三ｃ</v>
          </cell>
          <cell r="K564" t="str">
            <v>高規格</v>
          </cell>
          <cell r="L564" t="str">
            <v>地高</v>
          </cell>
          <cell r="V564">
            <v>73534</v>
          </cell>
          <cell r="W564">
            <v>73534</v>
          </cell>
          <cell r="AD564">
            <v>49023</v>
          </cell>
          <cell r="AE564">
            <v>49023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73534</v>
          </cell>
          <cell r="AT564">
            <v>49022.667000000001</v>
          </cell>
          <cell r="BB564">
            <v>73534</v>
          </cell>
          <cell r="BJ564">
            <v>49022.667000000001</v>
          </cell>
        </row>
        <row r="565">
          <cell r="J565" t="str">
            <v>C</v>
          </cell>
          <cell r="K565" t="str">
            <v>高規格</v>
          </cell>
          <cell r="L565" t="str">
            <v>地高</v>
          </cell>
          <cell r="V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T565">
            <v>0</v>
          </cell>
          <cell r="BB565">
            <v>0</v>
          </cell>
          <cell r="BJ565">
            <v>0</v>
          </cell>
        </row>
        <row r="566">
          <cell r="J566" t="str">
            <v>地二</v>
          </cell>
          <cell r="K566" t="str">
            <v>地高</v>
          </cell>
          <cell r="L566" t="str">
            <v>地高</v>
          </cell>
          <cell r="V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T566">
            <v>0</v>
          </cell>
          <cell r="BB566">
            <v>0</v>
          </cell>
          <cell r="BJ566">
            <v>0</v>
          </cell>
        </row>
        <row r="567">
          <cell r="J567" t="str">
            <v>地二</v>
          </cell>
          <cell r="K567" t="str">
            <v>地高</v>
          </cell>
          <cell r="L567" t="str">
            <v>地高</v>
          </cell>
          <cell r="V567">
            <v>4890</v>
          </cell>
          <cell r="X567">
            <v>4890</v>
          </cell>
          <cell r="AD567">
            <v>3260</v>
          </cell>
          <cell r="AE567">
            <v>0</v>
          </cell>
          <cell r="AF567">
            <v>3260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4890</v>
          </cell>
          <cell r="AT567">
            <v>3260</v>
          </cell>
          <cell r="BB567">
            <v>5056</v>
          </cell>
          <cell r="BJ567">
            <v>3370.6669999999999</v>
          </cell>
        </row>
        <row r="568">
          <cell r="J568" t="str">
            <v>地二</v>
          </cell>
          <cell r="K568" t="str">
            <v>地高</v>
          </cell>
          <cell r="L568" t="str">
            <v>地高</v>
          </cell>
          <cell r="V568">
            <v>168</v>
          </cell>
          <cell r="X568">
            <v>168</v>
          </cell>
          <cell r="AD568">
            <v>112</v>
          </cell>
          <cell r="AE568">
            <v>0</v>
          </cell>
          <cell r="AF568">
            <v>112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168</v>
          </cell>
          <cell r="AT568">
            <v>112</v>
          </cell>
          <cell r="BB568">
            <v>228</v>
          </cell>
          <cell r="BJ568">
            <v>152</v>
          </cell>
        </row>
        <row r="569">
          <cell r="J569" t="str">
            <v>地二</v>
          </cell>
          <cell r="K569" t="str">
            <v>地高</v>
          </cell>
          <cell r="L569" t="str">
            <v>地高</v>
          </cell>
          <cell r="V569">
            <v>1314</v>
          </cell>
          <cell r="X569">
            <v>1314</v>
          </cell>
          <cell r="AD569">
            <v>876</v>
          </cell>
          <cell r="AE569">
            <v>0</v>
          </cell>
          <cell r="AF569">
            <v>876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1314</v>
          </cell>
          <cell r="AT569">
            <v>876</v>
          </cell>
          <cell r="BB569">
            <v>1344</v>
          </cell>
          <cell r="BJ569">
            <v>896</v>
          </cell>
        </row>
        <row r="570">
          <cell r="J570" t="str">
            <v>一次</v>
          </cell>
          <cell r="K570" t="str">
            <v>一般</v>
          </cell>
          <cell r="L570" t="str">
            <v>一般</v>
          </cell>
          <cell r="V570">
            <v>50</v>
          </cell>
          <cell r="X570">
            <v>50</v>
          </cell>
          <cell r="AD570">
            <v>33</v>
          </cell>
          <cell r="AE570">
            <v>0</v>
          </cell>
          <cell r="AF570">
            <v>33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50</v>
          </cell>
          <cell r="AT570">
            <v>33.332999999999998</v>
          </cell>
          <cell r="BB570">
            <v>50</v>
          </cell>
          <cell r="BJ570">
            <v>33.332999999999998</v>
          </cell>
        </row>
        <row r="571">
          <cell r="J571" t="str">
            <v>二次</v>
          </cell>
          <cell r="K571" t="str">
            <v>一般</v>
          </cell>
          <cell r="L571" t="str">
            <v>一般</v>
          </cell>
          <cell r="V571">
            <v>4500</v>
          </cell>
          <cell r="X571">
            <v>4500</v>
          </cell>
          <cell r="AD571">
            <v>3000</v>
          </cell>
          <cell r="AE571">
            <v>0</v>
          </cell>
          <cell r="AF571">
            <v>3000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4500</v>
          </cell>
          <cell r="AT571">
            <v>3000</v>
          </cell>
          <cell r="BB571">
            <v>4500</v>
          </cell>
          <cell r="BJ571">
            <v>3000</v>
          </cell>
        </row>
        <row r="572">
          <cell r="V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T572">
            <v>0</v>
          </cell>
          <cell r="BB572">
            <v>0</v>
          </cell>
          <cell r="BJ572">
            <v>0</v>
          </cell>
        </row>
        <row r="573">
          <cell r="J573" t="str">
            <v>二次</v>
          </cell>
          <cell r="K573" t="str">
            <v>一般</v>
          </cell>
          <cell r="L573" t="str">
            <v>一般</v>
          </cell>
          <cell r="V573">
            <v>20</v>
          </cell>
          <cell r="X573">
            <v>20</v>
          </cell>
          <cell r="AD573">
            <v>13</v>
          </cell>
          <cell r="AE573">
            <v>0</v>
          </cell>
          <cell r="AF573">
            <v>13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20</v>
          </cell>
          <cell r="AT573">
            <v>13.333</v>
          </cell>
          <cell r="BB573">
            <v>50</v>
          </cell>
          <cell r="BJ573">
            <v>33.332999999999998</v>
          </cell>
        </row>
        <row r="574">
          <cell r="J574" t="str">
            <v>二次</v>
          </cell>
          <cell r="K574" t="str">
            <v>一般</v>
          </cell>
          <cell r="L574" t="str">
            <v>一般</v>
          </cell>
          <cell r="V574">
            <v>1600</v>
          </cell>
          <cell r="X574">
            <v>1600</v>
          </cell>
          <cell r="AD574">
            <v>1067</v>
          </cell>
          <cell r="AE574">
            <v>0</v>
          </cell>
          <cell r="AF574">
            <v>1067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1600</v>
          </cell>
          <cell r="AT574">
            <v>1066.6669999999999</v>
          </cell>
          <cell r="BB574">
            <v>5556</v>
          </cell>
          <cell r="BJ574">
            <v>3704</v>
          </cell>
        </row>
        <row r="575">
          <cell r="J575" t="str">
            <v>結節点</v>
          </cell>
          <cell r="K575" t="str">
            <v>一般</v>
          </cell>
          <cell r="L575" t="str">
            <v>一般</v>
          </cell>
          <cell r="V575">
            <v>110</v>
          </cell>
          <cell r="AB575">
            <v>110</v>
          </cell>
          <cell r="AD575">
            <v>73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73</v>
          </cell>
          <cell r="AK575">
            <v>0</v>
          </cell>
          <cell r="AL575">
            <v>110</v>
          </cell>
          <cell r="AT575">
            <v>73.332999999999998</v>
          </cell>
          <cell r="BB575">
            <v>110</v>
          </cell>
          <cell r="BJ575">
            <v>73.332999999999998</v>
          </cell>
        </row>
        <row r="576">
          <cell r="V576">
            <v>0</v>
          </cell>
          <cell r="Z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T576">
            <v>0</v>
          </cell>
          <cell r="BB576">
            <v>0</v>
          </cell>
          <cell r="BJ576">
            <v>0</v>
          </cell>
        </row>
        <row r="577">
          <cell r="V577">
            <v>0</v>
          </cell>
          <cell r="Z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T577">
            <v>0</v>
          </cell>
          <cell r="BB577">
            <v>0</v>
          </cell>
          <cell r="BJ577">
            <v>0</v>
          </cell>
        </row>
        <row r="578">
          <cell r="J578" t="str">
            <v>沿環従来</v>
          </cell>
          <cell r="K578" t="str">
            <v>一般</v>
          </cell>
          <cell r="L578" t="str">
            <v>一般</v>
          </cell>
          <cell r="V578">
            <v>130</v>
          </cell>
          <cell r="Y578">
            <v>130</v>
          </cell>
          <cell r="AD578">
            <v>87</v>
          </cell>
          <cell r="AE578">
            <v>0</v>
          </cell>
          <cell r="AF578">
            <v>0</v>
          </cell>
          <cell r="AG578">
            <v>87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T578">
            <v>0</v>
          </cell>
          <cell r="BB578">
            <v>130</v>
          </cell>
          <cell r="BJ578">
            <v>86.667000000000002</v>
          </cell>
        </row>
        <row r="579">
          <cell r="J579" t="str">
            <v>沿環従来</v>
          </cell>
          <cell r="K579" t="str">
            <v>一般</v>
          </cell>
          <cell r="L579" t="str">
            <v>一般</v>
          </cell>
          <cell r="V579">
            <v>220</v>
          </cell>
          <cell r="Y579">
            <v>220</v>
          </cell>
          <cell r="AD579">
            <v>147</v>
          </cell>
          <cell r="AE579">
            <v>0</v>
          </cell>
          <cell r="AF579">
            <v>0</v>
          </cell>
          <cell r="AG579">
            <v>147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230</v>
          </cell>
          <cell r="AT579">
            <v>153.333</v>
          </cell>
          <cell r="BB579">
            <v>220</v>
          </cell>
          <cell r="BJ579">
            <v>146.667</v>
          </cell>
        </row>
        <row r="580">
          <cell r="J580" t="str">
            <v>沿環従来</v>
          </cell>
          <cell r="K580" t="str">
            <v>一般</v>
          </cell>
          <cell r="L580" t="str">
            <v>一般</v>
          </cell>
          <cell r="V580">
            <v>40</v>
          </cell>
          <cell r="Y580">
            <v>40</v>
          </cell>
          <cell r="AD580">
            <v>27</v>
          </cell>
          <cell r="AE580">
            <v>0</v>
          </cell>
          <cell r="AF580">
            <v>0</v>
          </cell>
          <cell r="AG580">
            <v>27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40</v>
          </cell>
          <cell r="AT580">
            <v>26.667000000000002</v>
          </cell>
          <cell r="BB580">
            <v>40</v>
          </cell>
          <cell r="BJ580">
            <v>26.667000000000002</v>
          </cell>
        </row>
        <row r="581">
          <cell r="J581" t="str">
            <v>沿環従来</v>
          </cell>
          <cell r="K581" t="str">
            <v>一般</v>
          </cell>
          <cell r="L581" t="str">
            <v>一般</v>
          </cell>
          <cell r="V581">
            <v>0</v>
          </cell>
          <cell r="Y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T581">
            <v>0</v>
          </cell>
          <cell r="BB581">
            <v>0</v>
          </cell>
          <cell r="BJ581">
            <v>0</v>
          </cell>
        </row>
        <row r="582">
          <cell r="J582" t="str">
            <v>沿環従来</v>
          </cell>
          <cell r="K582" t="str">
            <v>一般</v>
          </cell>
          <cell r="L582" t="str">
            <v>一般</v>
          </cell>
          <cell r="V582">
            <v>70</v>
          </cell>
          <cell r="Y582">
            <v>70</v>
          </cell>
          <cell r="AD582">
            <v>47</v>
          </cell>
          <cell r="AE582">
            <v>0</v>
          </cell>
          <cell r="AF582">
            <v>0</v>
          </cell>
          <cell r="AG582">
            <v>47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70</v>
          </cell>
          <cell r="AT582">
            <v>46.667000000000002</v>
          </cell>
          <cell r="BB582">
            <v>70</v>
          </cell>
          <cell r="BJ582">
            <v>46.667000000000002</v>
          </cell>
        </row>
        <row r="583">
          <cell r="J583" t="str">
            <v>沿環従来</v>
          </cell>
          <cell r="K583" t="str">
            <v>一般</v>
          </cell>
          <cell r="L583" t="str">
            <v>一般</v>
          </cell>
          <cell r="V583">
            <v>0</v>
          </cell>
          <cell r="Y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T583">
            <v>0</v>
          </cell>
          <cell r="BB583">
            <v>0</v>
          </cell>
          <cell r="BJ583">
            <v>0</v>
          </cell>
        </row>
        <row r="584">
          <cell r="J584" t="str">
            <v>沿環従来</v>
          </cell>
          <cell r="K584" t="str">
            <v>一般</v>
          </cell>
          <cell r="L584" t="str">
            <v>一般</v>
          </cell>
          <cell r="V584">
            <v>40</v>
          </cell>
          <cell r="Y584">
            <v>40</v>
          </cell>
          <cell r="AD584">
            <v>27</v>
          </cell>
          <cell r="AE584">
            <v>0</v>
          </cell>
          <cell r="AF584">
            <v>0</v>
          </cell>
          <cell r="AG584">
            <v>27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40</v>
          </cell>
          <cell r="AT584">
            <v>26.667000000000002</v>
          </cell>
          <cell r="BB584">
            <v>40</v>
          </cell>
          <cell r="BJ584">
            <v>26.667000000000002</v>
          </cell>
        </row>
        <row r="585">
          <cell r="J585" t="str">
            <v>沿環従来</v>
          </cell>
          <cell r="K585" t="str">
            <v>一般</v>
          </cell>
          <cell r="L585" t="str">
            <v>一般</v>
          </cell>
          <cell r="V585">
            <v>60</v>
          </cell>
          <cell r="Y585">
            <v>60</v>
          </cell>
          <cell r="AD585">
            <v>40</v>
          </cell>
          <cell r="AE585">
            <v>0</v>
          </cell>
          <cell r="AF585">
            <v>0</v>
          </cell>
          <cell r="AG585">
            <v>40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60</v>
          </cell>
          <cell r="AT585">
            <v>40</v>
          </cell>
          <cell r="BB585">
            <v>60</v>
          </cell>
          <cell r="BJ585">
            <v>40</v>
          </cell>
        </row>
        <row r="586">
          <cell r="J586" t="str">
            <v>沿環従来</v>
          </cell>
          <cell r="K586" t="str">
            <v>一般</v>
          </cell>
          <cell r="L586" t="str">
            <v>一般</v>
          </cell>
          <cell r="V586">
            <v>220</v>
          </cell>
          <cell r="Y586">
            <v>220</v>
          </cell>
          <cell r="AD586">
            <v>147</v>
          </cell>
          <cell r="AE586">
            <v>0</v>
          </cell>
          <cell r="AF586">
            <v>0</v>
          </cell>
          <cell r="AG586">
            <v>147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220</v>
          </cell>
          <cell r="AT586">
            <v>146.667</v>
          </cell>
          <cell r="BB586">
            <v>220</v>
          </cell>
          <cell r="BJ586">
            <v>146.667</v>
          </cell>
        </row>
        <row r="587">
          <cell r="J587" t="str">
            <v>沿環従来</v>
          </cell>
          <cell r="K587" t="str">
            <v>一般</v>
          </cell>
          <cell r="L587" t="str">
            <v>一般</v>
          </cell>
          <cell r="V587">
            <v>100</v>
          </cell>
          <cell r="Y587">
            <v>100</v>
          </cell>
          <cell r="AD587">
            <v>67</v>
          </cell>
          <cell r="AE587">
            <v>0</v>
          </cell>
          <cell r="AF587">
            <v>0</v>
          </cell>
          <cell r="AG587">
            <v>67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100</v>
          </cell>
          <cell r="AT587">
            <v>66.667000000000002</v>
          </cell>
          <cell r="BB587">
            <v>100</v>
          </cell>
          <cell r="BJ587">
            <v>66.667000000000002</v>
          </cell>
        </row>
        <row r="588">
          <cell r="J588" t="str">
            <v>沿環従来</v>
          </cell>
          <cell r="K588" t="str">
            <v>一般</v>
          </cell>
          <cell r="L588" t="str">
            <v>一般</v>
          </cell>
          <cell r="V588">
            <v>0</v>
          </cell>
          <cell r="Y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T588">
            <v>0</v>
          </cell>
          <cell r="BB588">
            <v>0</v>
          </cell>
          <cell r="BJ588">
            <v>0</v>
          </cell>
        </row>
        <row r="589">
          <cell r="J589" t="str">
            <v>沿環従来</v>
          </cell>
          <cell r="K589" t="str">
            <v>一般</v>
          </cell>
          <cell r="L589" t="str">
            <v>一般</v>
          </cell>
          <cell r="V589">
            <v>60</v>
          </cell>
          <cell r="Y589">
            <v>60</v>
          </cell>
          <cell r="AD589">
            <v>40</v>
          </cell>
          <cell r="AE589">
            <v>0</v>
          </cell>
          <cell r="AF589">
            <v>0</v>
          </cell>
          <cell r="AG589">
            <v>40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60</v>
          </cell>
          <cell r="AT589">
            <v>40</v>
          </cell>
          <cell r="BB589">
            <v>60</v>
          </cell>
          <cell r="BJ589">
            <v>40</v>
          </cell>
        </row>
        <row r="590">
          <cell r="V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T590">
            <v>0</v>
          </cell>
          <cell r="BB590">
            <v>0</v>
          </cell>
          <cell r="BJ590">
            <v>0</v>
          </cell>
        </row>
        <row r="591">
          <cell r="V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T591">
            <v>0</v>
          </cell>
          <cell r="BB591">
            <v>0</v>
          </cell>
          <cell r="BJ591">
            <v>0</v>
          </cell>
        </row>
        <row r="592">
          <cell r="J592" t="str">
            <v>B</v>
          </cell>
          <cell r="K592" t="str">
            <v>高規格</v>
          </cell>
          <cell r="L592" t="str">
            <v>高規格</v>
          </cell>
          <cell r="V592">
            <v>9334</v>
          </cell>
          <cell r="X592">
            <v>9334</v>
          </cell>
          <cell r="AD592">
            <v>6223</v>
          </cell>
          <cell r="AE592">
            <v>0</v>
          </cell>
          <cell r="AF592">
            <v>6223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9334</v>
          </cell>
          <cell r="AT592">
            <v>6222.6670000000004</v>
          </cell>
          <cell r="BB592">
            <v>9334</v>
          </cell>
          <cell r="BJ592">
            <v>6222.6670000000004</v>
          </cell>
        </row>
        <row r="593">
          <cell r="J593" t="str">
            <v>B</v>
          </cell>
          <cell r="K593" t="str">
            <v>高規格</v>
          </cell>
          <cell r="L593" t="str">
            <v>高規格</v>
          </cell>
          <cell r="V593">
            <v>1345</v>
          </cell>
          <cell r="X593">
            <v>1345</v>
          </cell>
          <cell r="AD593">
            <v>897</v>
          </cell>
          <cell r="AE593">
            <v>0</v>
          </cell>
          <cell r="AF593">
            <v>897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1150</v>
          </cell>
          <cell r="AT593">
            <v>766.66700000000003</v>
          </cell>
          <cell r="BB593">
            <v>1345</v>
          </cell>
          <cell r="BJ593">
            <v>896.66700000000003</v>
          </cell>
        </row>
        <row r="594">
          <cell r="J594" t="str">
            <v>B</v>
          </cell>
          <cell r="K594" t="str">
            <v>高規格</v>
          </cell>
          <cell r="L594" t="str">
            <v>高規格</v>
          </cell>
          <cell r="V594">
            <v>800</v>
          </cell>
          <cell r="X594">
            <v>800</v>
          </cell>
          <cell r="AD594">
            <v>533</v>
          </cell>
          <cell r="AE594">
            <v>0</v>
          </cell>
          <cell r="AF594">
            <v>533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650</v>
          </cell>
          <cell r="AT594">
            <v>433.33300000000003</v>
          </cell>
          <cell r="BB594">
            <v>800</v>
          </cell>
          <cell r="BJ594">
            <v>533.33299999999997</v>
          </cell>
        </row>
        <row r="595">
          <cell r="J595" t="str">
            <v>地二</v>
          </cell>
          <cell r="K595" t="str">
            <v>地高</v>
          </cell>
          <cell r="L595" t="str">
            <v>地高</v>
          </cell>
          <cell r="V595">
            <v>2300</v>
          </cell>
          <cell r="X595">
            <v>1369</v>
          </cell>
          <cell r="Y595">
            <v>931</v>
          </cell>
          <cell r="AD595">
            <v>1534</v>
          </cell>
          <cell r="AE595">
            <v>0</v>
          </cell>
          <cell r="AF595">
            <v>913</v>
          </cell>
          <cell r="AG595">
            <v>621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2010</v>
          </cell>
          <cell r="AT595">
            <v>1340</v>
          </cell>
          <cell r="BB595">
            <v>2300</v>
          </cell>
          <cell r="BJ595">
            <v>1533.3330000000001</v>
          </cell>
        </row>
        <row r="596">
          <cell r="J596" t="str">
            <v>地二</v>
          </cell>
          <cell r="K596" t="str">
            <v>地高</v>
          </cell>
          <cell r="L596" t="str">
            <v>地高</v>
          </cell>
          <cell r="V596">
            <v>1450</v>
          </cell>
          <cell r="X596">
            <v>1450</v>
          </cell>
          <cell r="AD596">
            <v>967</v>
          </cell>
          <cell r="AE596">
            <v>0</v>
          </cell>
          <cell r="AF596">
            <v>967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1450</v>
          </cell>
          <cell r="AT596">
            <v>966.66700000000003</v>
          </cell>
          <cell r="BB596">
            <v>1450</v>
          </cell>
          <cell r="BJ596">
            <v>966.66700000000003</v>
          </cell>
        </row>
        <row r="597">
          <cell r="J597" t="str">
            <v>ａ’</v>
          </cell>
          <cell r="K597" t="str">
            <v>高規格</v>
          </cell>
          <cell r="L597" t="str">
            <v>一般</v>
          </cell>
          <cell r="V597">
            <v>1095</v>
          </cell>
          <cell r="X597">
            <v>1095</v>
          </cell>
          <cell r="AD597">
            <v>730</v>
          </cell>
          <cell r="AE597">
            <v>0</v>
          </cell>
          <cell r="AF597">
            <v>730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1095</v>
          </cell>
          <cell r="AT597">
            <v>730</v>
          </cell>
          <cell r="BB597">
            <v>1095</v>
          </cell>
          <cell r="BJ597">
            <v>730</v>
          </cell>
        </row>
        <row r="598">
          <cell r="J598" t="str">
            <v>ｂ</v>
          </cell>
          <cell r="K598" t="str">
            <v>高規格</v>
          </cell>
          <cell r="L598" t="str">
            <v>一般</v>
          </cell>
          <cell r="V598">
            <v>470</v>
          </cell>
          <cell r="X598">
            <v>470</v>
          </cell>
          <cell r="AD598">
            <v>313</v>
          </cell>
          <cell r="AE598">
            <v>0</v>
          </cell>
          <cell r="AF598">
            <v>313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340</v>
          </cell>
          <cell r="AT598">
            <v>226.667</v>
          </cell>
          <cell r="BB598">
            <v>470</v>
          </cell>
          <cell r="BJ598">
            <v>313.33300000000003</v>
          </cell>
        </row>
        <row r="599">
          <cell r="J599" t="str">
            <v>二次</v>
          </cell>
          <cell r="K599" t="str">
            <v>一般</v>
          </cell>
          <cell r="L599" t="str">
            <v>一般</v>
          </cell>
          <cell r="V599">
            <v>1203</v>
          </cell>
          <cell r="W599">
            <v>1203</v>
          </cell>
          <cell r="AD599">
            <v>802</v>
          </cell>
          <cell r="AE599">
            <v>802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1138</v>
          </cell>
          <cell r="AT599">
            <v>758.66700000000003</v>
          </cell>
          <cell r="BB599">
            <v>1203</v>
          </cell>
          <cell r="BJ599">
            <v>802</v>
          </cell>
        </row>
        <row r="600">
          <cell r="J600" t="str">
            <v>二次</v>
          </cell>
          <cell r="K600" t="str">
            <v>一般</v>
          </cell>
          <cell r="L600" t="str">
            <v>一般</v>
          </cell>
          <cell r="V600">
            <v>448</v>
          </cell>
          <cell r="W600">
            <v>448</v>
          </cell>
          <cell r="AD600">
            <v>299</v>
          </cell>
          <cell r="AE600">
            <v>299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128</v>
          </cell>
          <cell r="AT600">
            <v>85.332999999999998</v>
          </cell>
          <cell r="BB600">
            <v>448</v>
          </cell>
          <cell r="BJ600">
            <v>298.66699999999997</v>
          </cell>
        </row>
        <row r="601">
          <cell r="J601" t="str">
            <v>二次</v>
          </cell>
          <cell r="K601" t="str">
            <v>一般</v>
          </cell>
          <cell r="L601" t="str">
            <v>一般</v>
          </cell>
          <cell r="V601">
            <v>2503</v>
          </cell>
          <cell r="W601">
            <v>154</v>
          </cell>
          <cell r="Y601">
            <v>2349</v>
          </cell>
          <cell r="AD601">
            <v>1669</v>
          </cell>
          <cell r="AE601">
            <v>103</v>
          </cell>
          <cell r="AF601">
            <v>0</v>
          </cell>
          <cell r="AG601">
            <v>1566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1249</v>
          </cell>
          <cell r="AT601">
            <v>832.66700000000003</v>
          </cell>
          <cell r="BB601">
            <v>1459</v>
          </cell>
          <cell r="BJ601">
            <v>972.66700000000003</v>
          </cell>
        </row>
        <row r="602">
          <cell r="J602" t="str">
            <v>二次</v>
          </cell>
          <cell r="K602" t="str">
            <v>一般</v>
          </cell>
          <cell r="L602" t="str">
            <v>一般</v>
          </cell>
          <cell r="V602">
            <v>450</v>
          </cell>
          <cell r="X602">
            <v>450</v>
          </cell>
          <cell r="AD602">
            <v>300</v>
          </cell>
          <cell r="AE602">
            <v>0</v>
          </cell>
          <cell r="AF602">
            <v>300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450</v>
          </cell>
          <cell r="AT602">
            <v>300</v>
          </cell>
          <cell r="BB602">
            <v>500</v>
          </cell>
          <cell r="BJ602">
            <v>333.33300000000003</v>
          </cell>
        </row>
        <row r="603">
          <cell r="J603" t="str">
            <v>二次</v>
          </cell>
          <cell r="K603" t="str">
            <v>一般</v>
          </cell>
          <cell r="L603" t="str">
            <v>一般</v>
          </cell>
          <cell r="V603">
            <v>310</v>
          </cell>
          <cell r="X603">
            <v>310</v>
          </cell>
          <cell r="AD603">
            <v>207</v>
          </cell>
          <cell r="AE603">
            <v>0</v>
          </cell>
          <cell r="AF603">
            <v>207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310</v>
          </cell>
          <cell r="AT603">
            <v>206.667</v>
          </cell>
          <cell r="BB603">
            <v>310</v>
          </cell>
          <cell r="BJ603">
            <v>206.667</v>
          </cell>
        </row>
        <row r="604">
          <cell r="J604" t="str">
            <v>二次</v>
          </cell>
          <cell r="K604" t="str">
            <v>一般</v>
          </cell>
          <cell r="L604" t="str">
            <v>一般</v>
          </cell>
          <cell r="V604">
            <v>1733</v>
          </cell>
          <cell r="X604">
            <v>1733</v>
          </cell>
          <cell r="AD604">
            <v>1155</v>
          </cell>
          <cell r="AE604">
            <v>0</v>
          </cell>
          <cell r="AF604">
            <v>1155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1733</v>
          </cell>
          <cell r="AT604">
            <v>1155.3330000000001</v>
          </cell>
          <cell r="BB604">
            <v>2359</v>
          </cell>
          <cell r="BJ604">
            <v>1572.6669999999999</v>
          </cell>
        </row>
        <row r="605">
          <cell r="J605" t="str">
            <v>新直轄</v>
          </cell>
          <cell r="K605" t="str">
            <v>高規格</v>
          </cell>
          <cell r="L605" t="str">
            <v>高規格</v>
          </cell>
          <cell r="V605">
            <v>1288</v>
          </cell>
          <cell r="X605">
            <v>1288</v>
          </cell>
          <cell r="AD605">
            <v>966</v>
          </cell>
          <cell r="AE605">
            <v>0</v>
          </cell>
          <cell r="AF605">
            <v>966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1288</v>
          </cell>
          <cell r="AT605">
            <v>966</v>
          </cell>
          <cell r="BB605">
            <v>1288</v>
          </cell>
          <cell r="BJ605">
            <v>966</v>
          </cell>
        </row>
        <row r="606">
          <cell r="J606" t="str">
            <v>地二</v>
          </cell>
          <cell r="K606" t="str">
            <v>地高</v>
          </cell>
          <cell r="L606" t="str">
            <v>地高</v>
          </cell>
          <cell r="V606">
            <v>529</v>
          </cell>
          <cell r="X606">
            <v>529</v>
          </cell>
          <cell r="AD606">
            <v>353</v>
          </cell>
          <cell r="AE606">
            <v>0</v>
          </cell>
          <cell r="AF606">
            <v>353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529</v>
          </cell>
          <cell r="AT606">
            <v>352.66699999999997</v>
          </cell>
          <cell r="BB606">
            <v>599</v>
          </cell>
          <cell r="BJ606">
            <v>399.33300000000003</v>
          </cell>
        </row>
        <row r="607">
          <cell r="J607" t="str">
            <v>二次</v>
          </cell>
          <cell r="K607" t="str">
            <v>一般</v>
          </cell>
          <cell r="L607" t="str">
            <v>一般</v>
          </cell>
          <cell r="V607">
            <v>544</v>
          </cell>
          <cell r="W607">
            <v>2</v>
          </cell>
          <cell r="Y607">
            <v>542</v>
          </cell>
          <cell r="AD607">
            <v>362</v>
          </cell>
          <cell r="AE607">
            <v>1</v>
          </cell>
          <cell r="AF607">
            <v>0</v>
          </cell>
          <cell r="AG607">
            <v>361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300</v>
          </cell>
          <cell r="AT607">
            <v>200</v>
          </cell>
          <cell r="BB607">
            <v>300</v>
          </cell>
          <cell r="BJ607">
            <v>200</v>
          </cell>
        </row>
        <row r="608">
          <cell r="J608" t="str">
            <v>二次</v>
          </cell>
          <cell r="K608" t="str">
            <v>一般</v>
          </cell>
          <cell r="L608" t="str">
            <v>一般</v>
          </cell>
          <cell r="V608">
            <v>826</v>
          </cell>
          <cell r="W608">
            <v>304</v>
          </cell>
          <cell r="Y608">
            <v>522</v>
          </cell>
          <cell r="AD608">
            <v>551</v>
          </cell>
          <cell r="AE608">
            <v>203</v>
          </cell>
          <cell r="AF608">
            <v>0</v>
          </cell>
          <cell r="AG608">
            <v>348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580</v>
          </cell>
          <cell r="AT608">
            <v>386.66700000000003</v>
          </cell>
          <cell r="BB608">
            <v>590</v>
          </cell>
          <cell r="BJ608">
            <v>393.334</v>
          </cell>
        </row>
        <row r="609">
          <cell r="J609" t="str">
            <v>沿環従来</v>
          </cell>
          <cell r="K609" t="str">
            <v>一般</v>
          </cell>
          <cell r="L609" t="str">
            <v>一般</v>
          </cell>
          <cell r="V609">
            <v>380</v>
          </cell>
          <cell r="Y609">
            <v>380</v>
          </cell>
          <cell r="AD609">
            <v>253</v>
          </cell>
          <cell r="AE609">
            <v>0</v>
          </cell>
          <cell r="AF609">
            <v>0</v>
          </cell>
          <cell r="AG609">
            <v>253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230</v>
          </cell>
          <cell r="AT609">
            <v>153.333</v>
          </cell>
          <cell r="BB609">
            <v>380</v>
          </cell>
          <cell r="BJ609">
            <v>253.333</v>
          </cell>
        </row>
        <row r="610">
          <cell r="J610" t="str">
            <v>沿環従来</v>
          </cell>
          <cell r="K610" t="str">
            <v>一般</v>
          </cell>
          <cell r="L610" t="str">
            <v>一般</v>
          </cell>
          <cell r="V610">
            <v>110</v>
          </cell>
          <cell r="Y610">
            <v>110</v>
          </cell>
          <cell r="AD610">
            <v>73</v>
          </cell>
          <cell r="AE610">
            <v>0</v>
          </cell>
          <cell r="AF610">
            <v>0</v>
          </cell>
          <cell r="AG610">
            <v>73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110</v>
          </cell>
          <cell r="AT610">
            <v>73.332999999999998</v>
          </cell>
          <cell r="BB610">
            <v>110</v>
          </cell>
          <cell r="BJ610">
            <v>73.332999999999998</v>
          </cell>
        </row>
        <row r="611">
          <cell r="J611" t="str">
            <v>沿環従来</v>
          </cell>
          <cell r="K611" t="str">
            <v>一般</v>
          </cell>
          <cell r="L611" t="str">
            <v>一般</v>
          </cell>
          <cell r="V611">
            <v>340</v>
          </cell>
          <cell r="Y611">
            <v>340</v>
          </cell>
          <cell r="AD611">
            <v>227</v>
          </cell>
          <cell r="AE611">
            <v>0</v>
          </cell>
          <cell r="AF611">
            <v>0</v>
          </cell>
          <cell r="AG611">
            <v>227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340</v>
          </cell>
          <cell r="AT611">
            <v>226.667</v>
          </cell>
          <cell r="BB611">
            <v>340</v>
          </cell>
          <cell r="BJ611">
            <v>226.667</v>
          </cell>
        </row>
        <row r="612">
          <cell r="J612" t="str">
            <v>沿環従来</v>
          </cell>
          <cell r="K612" t="str">
            <v>一般</v>
          </cell>
          <cell r="L612" t="str">
            <v>一般</v>
          </cell>
          <cell r="V612">
            <v>140</v>
          </cell>
          <cell r="Y612">
            <v>140</v>
          </cell>
          <cell r="AD612">
            <v>93</v>
          </cell>
          <cell r="AE612">
            <v>0</v>
          </cell>
          <cell r="AF612">
            <v>0</v>
          </cell>
          <cell r="AG612">
            <v>93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140</v>
          </cell>
          <cell r="AT612">
            <v>93.332999999999998</v>
          </cell>
          <cell r="BB612">
            <v>140</v>
          </cell>
          <cell r="BJ612">
            <v>93.332999999999998</v>
          </cell>
        </row>
        <row r="613">
          <cell r="J613" t="str">
            <v>沿環従来</v>
          </cell>
          <cell r="K613" t="str">
            <v>一般</v>
          </cell>
          <cell r="L613" t="str">
            <v>一般</v>
          </cell>
          <cell r="V613">
            <v>190</v>
          </cell>
          <cell r="Y613">
            <v>190</v>
          </cell>
          <cell r="AD613">
            <v>127</v>
          </cell>
          <cell r="AE613">
            <v>0</v>
          </cell>
          <cell r="AF613">
            <v>0</v>
          </cell>
          <cell r="AG613">
            <v>127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170</v>
          </cell>
          <cell r="AT613">
            <v>113.333</v>
          </cell>
          <cell r="BB613">
            <v>190</v>
          </cell>
          <cell r="BJ613">
            <v>126.667</v>
          </cell>
        </row>
        <row r="614">
          <cell r="J614" t="str">
            <v>沿環従来</v>
          </cell>
          <cell r="K614" t="str">
            <v>一般</v>
          </cell>
          <cell r="L614" t="str">
            <v>一般</v>
          </cell>
          <cell r="V614">
            <v>740</v>
          </cell>
          <cell r="Y614">
            <v>740</v>
          </cell>
          <cell r="AD614">
            <v>493</v>
          </cell>
          <cell r="AE614">
            <v>0</v>
          </cell>
          <cell r="AF614">
            <v>0</v>
          </cell>
          <cell r="AG614">
            <v>493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620</v>
          </cell>
          <cell r="AT614">
            <v>413.33300000000003</v>
          </cell>
          <cell r="BB614">
            <v>740</v>
          </cell>
          <cell r="BJ614">
            <v>493.33300000000003</v>
          </cell>
        </row>
        <row r="615">
          <cell r="J615" t="str">
            <v>沿環従来</v>
          </cell>
          <cell r="K615" t="str">
            <v>一般</v>
          </cell>
          <cell r="L615" t="str">
            <v>一般</v>
          </cell>
          <cell r="V615">
            <v>110</v>
          </cell>
          <cell r="Y615">
            <v>110</v>
          </cell>
          <cell r="AD615">
            <v>73</v>
          </cell>
          <cell r="AE615">
            <v>0</v>
          </cell>
          <cell r="AF615">
            <v>0</v>
          </cell>
          <cell r="AG615">
            <v>73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110</v>
          </cell>
          <cell r="AT615">
            <v>73.332999999999998</v>
          </cell>
          <cell r="BB615">
            <v>110</v>
          </cell>
          <cell r="BJ615">
            <v>73.332999999999998</v>
          </cell>
        </row>
        <row r="616">
          <cell r="J616" t="str">
            <v>沿環従来</v>
          </cell>
          <cell r="K616" t="str">
            <v>一般</v>
          </cell>
          <cell r="L616" t="str">
            <v>一般</v>
          </cell>
          <cell r="V616">
            <v>0</v>
          </cell>
          <cell r="Y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T616">
            <v>0</v>
          </cell>
          <cell r="BB616">
            <v>0</v>
          </cell>
          <cell r="BJ616">
            <v>0</v>
          </cell>
        </row>
        <row r="617">
          <cell r="J617" t="str">
            <v>沿環従来</v>
          </cell>
          <cell r="K617" t="str">
            <v>一般</v>
          </cell>
          <cell r="L617" t="str">
            <v>一般</v>
          </cell>
          <cell r="V617">
            <v>0</v>
          </cell>
          <cell r="Y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T617">
            <v>0</v>
          </cell>
          <cell r="BB617">
            <v>0</v>
          </cell>
          <cell r="BJ617">
            <v>0</v>
          </cell>
        </row>
        <row r="618">
          <cell r="J618" t="str">
            <v>耐震</v>
          </cell>
          <cell r="K618" t="str">
            <v>一般</v>
          </cell>
          <cell r="L618" t="str">
            <v>一般</v>
          </cell>
          <cell r="V618">
            <v>152</v>
          </cell>
          <cell r="X618">
            <v>152</v>
          </cell>
          <cell r="AD618">
            <v>101</v>
          </cell>
          <cell r="AE618">
            <v>0</v>
          </cell>
          <cell r="AF618">
            <v>101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152</v>
          </cell>
          <cell r="AT618">
            <v>101.333</v>
          </cell>
          <cell r="BB618">
            <v>611</v>
          </cell>
          <cell r="BJ618">
            <v>407.33300000000003</v>
          </cell>
        </row>
        <row r="619">
          <cell r="J619" t="str">
            <v>耐震</v>
          </cell>
          <cell r="K619" t="str">
            <v>一般</v>
          </cell>
          <cell r="L619" t="str">
            <v>一般</v>
          </cell>
          <cell r="V619">
            <v>159</v>
          </cell>
          <cell r="X619">
            <v>159</v>
          </cell>
          <cell r="AD619">
            <v>106</v>
          </cell>
          <cell r="AE619">
            <v>0</v>
          </cell>
          <cell r="AF619">
            <v>106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159</v>
          </cell>
          <cell r="AT619">
            <v>106</v>
          </cell>
          <cell r="BB619">
            <v>159</v>
          </cell>
          <cell r="BJ619">
            <v>106</v>
          </cell>
        </row>
        <row r="620">
          <cell r="J620" t="str">
            <v>A'</v>
          </cell>
          <cell r="K620" t="str">
            <v>高規格</v>
          </cell>
          <cell r="L620" t="str">
            <v>高規格</v>
          </cell>
          <cell r="V620">
            <v>920</v>
          </cell>
          <cell r="X620">
            <v>920</v>
          </cell>
          <cell r="AD620">
            <v>644</v>
          </cell>
          <cell r="AE620">
            <v>0</v>
          </cell>
          <cell r="AF620">
            <v>644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850</v>
          </cell>
          <cell r="AT620">
            <v>595</v>
          </cell>
          <cell r="BB620">
            <v>920</v>
          </cell>
          <cell r="BJ620">
            <v>644</v>
          </cell>
        </row>
        <row r="621">
          <cell r="J621" t="str">
            <v>三B</v>
          </cell>
          <cell r="K621" t="str">
            <v>高規格</v>
          </cell>
          <cell r="L621" t="str">
            <v>高規格</v>
          </cell>
          <cell r="V621">
            <v>460</v>
          </cell>
          <cell r="W621">
            <v>460</v>
          </cell>
          <cell r="AD621">
            <v>338</v>
          </cell>
          <cell r="AE621">
            <v>338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320</v>
          </cell>
          <cell r="AT621">
            <v>235.2</v>
          </cell>
          <cell r="BB621">
            <v>460</v>
          </cell>
          <cell r="BJ621">
            <v>338.1</v>
          </cell>
        </row>
        <row r="622">
          <cell r="J622" t="str">
            <v>三B</v>
          </cell>
          <cell r="K622" t="str">
            <v>高規格</v>
          </cell>
          <cell r="L622" t="str">
            <v>高規格</v>
          </cell>
          <cell r="V622">
            <v>12550</v>
          </cell>
          <cell r="W622">
            <v>12550</v>
          </cell>
          <cell r="AD622">
            <v>9224</v>
          </cell>
          <cell r="AE622">
            <v>9224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11500</v>
          </cell>
          <cell r="AT622">
            <v>8452.5</v>
          </cell>
          <cell r="BB622">
            <v>12550</v>
          </cell>
          <cell r="BJ622">
            <v>9224.25</v>
          </cell>
        </row>
        <row r="623">
          <cell r="V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T623">
            <v>0</v>
          </cell>
          <cell r="BB623">
            <v>0</v>
          </cell>
          <cell r="BJ623">
            <v>0</v>
          </cell>
        </row>
        <row r="624">
          <cell r="J624" t="str">
            <v>地二</v>
          </cell>
          <cell r="K624" t="str">
            <v>地高</v>
          </cell>
          <cell r="L624" t="str">
            <v>地高</v>
          </cell>
          <cell r="V624">
            <v>610</v>
          </cell>
          <cell r="X624">
            <v>610</v>
          </cell>
          <cell r="AD624">
            <v>427</v>
          </cell>
          <cell r="AE624">
            <v>0</v>
          </cell>
          <cell r="AF624">
            <v>427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610</v>
          </cell>
          <cell r="AT624">
            <v>427</v>
          </cell>
          <cell r="BB624">
            <v>1520</v>
          </cell>
          <cell r="BJ624">
            <v>1064</v>
          </cell>
        </row>
        <row r="625">
          <cell r="J625" t="str">
            <v>地二</v>
          </cell>
          <cell r="K625" t="str">
            <v>地高</v>
          </cell>
          <cell r="L625" t="str">
            <v>地高</v>
          </cell>
          <cell r="V625">
            <v>80</v>
          </cell>
          <cell r="X625">
            <v>80</v>
          </cell>
          <cell r="AD625">
            <v>56</v>
          </cell>
          <cell r="AE625">
            <v>0</v>
          </cell>
          <cell r="AF625">
            <v>56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80</v>
          </cell>
          <cell r="AT625">
            <v>56</v>
          </cell>
          <cell r="BB625">
            <v>420</v>
          </cell>
          <cell r="BJ625">
            <v>294</v>
          </cell>
        </row>
        <row r="626">
          <cell r="J626" t="str">
            <v>地一</v>
          </cell>
          <cell r="K626" t="str">
            <v>地高</v>
          </cell>
          <cell r="L626" t="str">
            <v>地高</v>
          </cell>
          <cell r="V626">
            <v>3650</v>
          </cell>
          <cell r="X626">
            <v>3650</v>
          </cell>
          <cell r="AD626">
            <v>2555</v>
          </cell>
          <cell r="AE626">
            <v>0</v>
          </cell>
          <cell r="AF626">
            <v>2555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3650</v>
          </cell>
          <cell r="AT626">
            <v>2555</v>
          </cell>
          <cell r="BB626">
            <v>4710</v>
          </cell>
          <cell r="BJ626">
            <v>3297</v>
          </cell>
        </row>
        <row r="627">
          <cell r="J627" t="str">
            <v>二次</v>
          </cell>
          <cell r="K627" t="str">
            <v>一般</v>
          </cell>
          <cell r="L627" t="str">
            <v>一般</v>
          </cell>
          <cell r="V627">
            <v>1180</v>
          </cell>
          <cell r="W627">
            <v>1180</v>
          </cell>
          <cell r="Y627">
            <v>0</v>
          </cell>
          <cell r="AD627">
            <v>826</v>
          </cell>
          <cell r="AE627">
            <v>826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730</v>
          </cell>
          <cell r="AT627">
            <v>511</v>
          </cell>
          <cell r="BB627">
            <v>1180</v>
          </cell>
          <cell r="BJ627">
            <v>826</v>
          </cell>
        </row>
        <row r="628">
          <cell r="J628" t="str">
            <v>一次</v>
          </cell>
          <cell r="K628" t="str">
            <v>一般</v>
          </cell>
          <cell r="L628" t="str">
            <v>一般</v>
          </cell>
          <cell r="V628">
            <v>730</v>
          </cell>
          <cell r="X628">
            <v>730</v>
          </cell>
          <cell r="AD628">
            <v>511</v>
          </cell>
          <cell r="AE628">
            <v>0</v>
          </cell>
          <cell r="AF628">
            <v>511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730</v>
          </cell>
          <cell r="AT628">
            <v>511</v>
          </cell>
          <cell r="BB628">
            <v>730</v>
          </cell>
          <cell r="BJ628">
            <v>511</v>
          </cell>
        </row>
        <row r="629">
          <cell r="J629" t="str">
            <v>一次</v>
          </cell>
          <cell r="K629" t="str">
            <v>一般</v>
          </cell>
          <cell r="L629" t="str">
            <v>一般</v>
          </cell>
          <cell r="V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T629">
            <v>0</v>
          </cell>
          <cell r="BB629">
            <v>0</v>
          </cell>
          <cell r="BJ629">
            <v>0</v>
          </cell>
        </row>
        <row r="630">
          <cell r="J630" t="str">
            <v>一次</v>
          </cell>
          <cell r="K630" t="str">
            <v>一般</v>
          </cell>
          <cell r="L630" t="str">
            <v>一般</v>
          </cell>
          <cell r="V630">
            <v>48</v>
          </cell>
          <cell r="X630">
            <v>48</v>
          </cell>
          <cell r="AD630">
            <v>34</v>
          </cell>
          <cell r="AE630">
            <v>0</v>
          </cell>
          <cell r="AF630">
            <v>34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46</v>
          </cell>
          <cell r="AT630">
            <v>32.200000000000003</v>
          </cell>
          <cell r="BB630">
            <v>48</v>
          </cell>
          <cell r="BJ630">
            <v>33.6</v>
          </cell>
        </row>
        <row r="631">
          <cell r="J631" t="str">
            <v>沿環従来</v>
          </cell>
          <cell r="K631" t="str">
            <v>一般</v>
          </cell>
          <cell r="L631" t="str">
            <v>一般</v>
          </cell>
          <cell r="V631">
            <v>50</v>
          </cell>
          <cell r="Y631">
            <v>50</v>
          </cell>
          <cell r="AD631">
            <v>35</v>
          </cell>
          <cell r="AE631">
            <v>0</v>
          </cell>
          <cell r="AF631">
            <v>0</v>
          </cell>
          <cell r="AG631">
            <v>35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40</v>
          </cell>
          <cell r="AT631">
            <v>28</v>
          </cell>
          <cell r="BB631">
            <v>50</v>
          </cell>
          <cell r="BJ631">
            <v>35</v>
          </cell>
        </row>
        <row r="632">
          <cell r="J632" t="str">
            <v>沿環従来</v>
          </cell>
          <cell r="K632" t="str">
            <v>一般</v>
          </cell>
          <cell r="L632" t="str">
            <v>一般</v>
          </cell>
          <cell r="V632">
            <v>50</v>
          </cell>
          <cell r="Y632">
            <v>50</v>
          </cell>
          <cell r="AD632">
            <v>35</v>
          </cell>
          <cell r="AE632">
            <v>0</v>
          </cell>
          <cell r="AF632">
            <v>0</v>
          </cell>
          <cell r="AG632">
            <v>35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40</v>
          </cell>
          <cell r="AT632">
            <v>28</v>
          </cell>
          <cell r="BB632">
            <v>50</v>
          </cell>
          <cell r="BJ632">
            <v>35</v>
          </cell>
        </row>
        <row r="633">
          <cell r="J633" t="str">
            <v>沿環従来</v>
          </cell>
          <cell r="K633" t="str">
            <v>一般</v>
          </cell>
          <cell r="L633" t="str">
            <v>一般</v>
          </cell>
          <cell r="V633">
            <v>0</v>
          </cell>
          <cell r="Y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T633">
            <v>0</v>
          </cell>
          <cell r="BB633">
            <v>0</v>
          </cell>
          <cell r="BJ633">
            <v>0</v>
          </cell>
        </row>
        <row r="634">
          <cell r="J634" t="str">
            <v>沿環従来</v>
          </cell>
          <cell r="K634" t="str">
            <v>一般</v>
          </cell>
          <cell r="L634" t="str">
            <v>一般</v>
          </cell>
          <cell r="V634">
            <v>0</v>
          </cell>
          <cell r="Y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T634">
            <v>0</v>
          </cell>
          <cell r="BB634">
            <v>0</v>
          </cell>
          <cell r="BJ634">
            <v>0</v>
          </cell>
        </row>
        <row r="635">
          <cell r="J635" t="str">
            <v>新直轄</v>
          </cell>
          <cell r="K635" t="str">
            <v>高規格</v>
          </cell>
          <cell r="L635" t="str">
            <v>高規格</v>
          </cell>
          <cell r="V635">
            <v>3274</v>
          </cell>
          <cell r="X635">
            <v>3274</v>
          </cell>
          <cell r="AD635">
            <v>2824</v>
          </cell>
          <cell r="AE635">
            <v>0</v>
          </cell>
          <cell r="AF635">
            <v>2824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1703</v>
          </cell>
          <cell r="AT635">
            <v>1468.838</v>
          </cell>
          <cell r="BB635">
            <v>3274</v>
          </cell>
          <cell r="BJ635">
            <v>2823.8249999999998</v>
          </cell>
        </row>
        <row r="636">
          <cell r="J636" t="str">
            <v>新直轄</v>
          </cell>
          <cell r="K636" t="str">
            <v>高規格</v>
          </cell>
          <cell r="L636" t="str">
            <v>高規格</v>
          </cell>
          <cell r="V636">
            <v>3214</v>
          </cell>
          <cell r="X636">
            <v>3214</v>
          </cell>
          <cell r="AD636">
            <v>2772</v>
          </cell>
          <cell r="AE636">
            <v>0</v>
          </cell>
          <cell r="AF636">
            <v>2772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2598</v>
          </cell>
          <cell r="AT636">
            <v>2240.7750000000001</v>
          </cell>
          <cell r="BB636">
            <v>3214</v>
          </cell>
          <cell r="BJ636">
            <v>2772.0749999999998</v>
          </cell>
        </row>
        <row r="637">
          <cell r="J637" t="str">
            <v>A'</v>
          </cell>
          <cell r="K637" t="str">
            <v>高規格</v>
          </cell>
          <cell r="L637" t="str">
            <v>高規格</v>
          </cell>
          <cell r="V637">
            <v>1305</v>
          </cell>
          <cell r="X637">
            <v>1305</v>
          </cell>
          <cell r="AD637">
            <v>1001</v>
          </cell>
          <cell r="AE637">
            <v>0</v>
          </cell>
          <cell r="AF637">
            <v>1001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1054</v>
          </cell>
          <cell r="AT637">
            <v>808.06700000000001</v>
          </cell>
          <cell r="BB637">
            <v>1305</v>
          </cell>
          <cell r="BJ637">
            <v>1000.5</v>
          </cell>
        </row>
        <row r="638">
          <cell r="J638" t="str">
            <v>三B</v>
          </cell>
          <cell r="K638" t="str">
            <v>高規格</v>
          </cell>
          <cell r="L638" t="str">
            <v>高規格</v>
          </cell>
          <cell r="V638">
            <v>1060</v>
          </cell>
          <cell r="W638">
            <v>1060</v>
          </cell>
          <cell r="AD638">
            <v>853</v>
          </cell>
          <cell r="AE638">
            <v>853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1060</v>
          </cell>
          <cell r="AT638">
            <v>853.3</v>
          </cell>
          <cell r="BB638">
            <v>1060</v>
          </cell>
          <cell r="BJ638">
            <v>853.3</v>
          </cell>
        </row>
        <row r="639">
          <cell r="J639" t="str">
            <v>三B</v>
          </cell>
          <cell r="K639" t="str">
            <v>高規格</v>
          </cell>
          <cell r="L639" t="str">
            <v>高規格</v>
          </cell>
          <cell r="V639">
            <v>18377</v>
          </cell>
          <cell r="W639">
            <v>18377</v>
          </cell>
          <cell r="AD639">
            <v>14793</v>
          </cell>
          <cell r="AE639">
            <v>14793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17327</v>
          </cell>
          <cell r="AT639">
            <v>13948.235000000001</v>
          </cell>
          <cell r="BB639">
            <v>18377</v>
          </cell>
          <cell r="BJ639">
            <v>14793.485000000001</v>
          </cell>
        </row>
        <row r="640">
          <cell r="J640" t="str">
            <v>三B</v>
          </cell>
          <cell r="K640" t="str">
            <v>高規格</v>
          </cell>
          <cell r="L640" t="str">
            <v>高規格</v>
          </cell>
          <cell r="V640">
            <v>3413</v>
          </cell>
          <cell r="W640">
            <v>3413</v>
          </cell>
          <cell r="AD640">
            <v>2747</v>
          </cell>
          <cell r="AE640">
            <v>2747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2003</v>
          </cell>
          <cell r="AT640">
            <v>1612.415</v>
          </cell>
          <cell r="BB640">
            <v>3413</v>
          </cell>
          <cell r="BJ640">
            <v>2747.4650000000001</v>
          </cell>
        </row>
        <row r="641">
          <cell r="J641" t="str">
            <v>地二</v>
          </cell>
          <cell r="K641" t="str">
            <v>地高</v>
          </cell>
          <cell r="L641" t="str">
            <v>地高</v>
          </cell>
          <cell r="V641">
            <v>701</v>
          </cell>
          <cell r="W641">
            <v>204</v>
          </cell>
          <cell r="AC641">
            <v>497</v>
          </cell>
          <cell r="AD641">
            <v>537</v>
          </cell>
          <cell r="AE641">
            <v>156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381</v>
          </cell>
          <cell r="AL641">
            <v>475</v>
          </cell>
          <cell r="AT641">
            <v>364.16700000000003</v>
          </cell>
          <cell r="BB641">
            <v>701</v>
          </cell>
          <cell r="BJ641">
            <v>537.43299999999999</v>
          </cell>
        </row>
        <row r="642">
          <cell r="J642" t="str">
            <v>地二</v>
          </cell>
          <cell r="K642" t="str">
            <v>地高</v>
          </cell>
          <cell r="L642" t="str">
            <v>地高</v>
          </cell>
          <cell r="V642">
            <v>90</v>
          </cell>
          <cell r="X642">
            <v>90</v>
          </cell>
          <cell r="AD642">
            <v>69</v>
          </cell>
          <cell r="AE642">
            <v>0</v>
          </cell>
          <cell r="AF642">
            <v>69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90</v>
          </cell>
          <cell r="AT642">
            <v>69</v>
          </cell>
          <cell r="BB642">
            <v>90</v>
          </cell>
          <cell r="BJ642">
            <v>69</v>
          </cell>
        </row>
        <row r="643">
          <cell r="J643" t="str">
            <v>ａ’</v>
          </cell>
          <cell r="K643" t="str">
            <v>高規格</v>
          </cell>
          <cell r="L643" t="str">
            <v>一般</v>
          </cell>
          <cell r="V643">
            <v>1696</v>
          </cell>
          <cell r="W643">
            <v>1691</v>
          </cell>
          <cell r="X643">
            <v>5</v>
          </cell>
          <cell r="AD643">
            <v>1300</v>
          </cell>
          <cell r="AE643">
            <v>1296</v>
          </cell>
          <cell r="AF643">
            <v>4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1086</v>
          </cell>
          <cell r="AT643">
            <v>832.6</v>
          </cell>
          <cell r="BB643">
            <v>1696</v>
          </cell>
          <cell r="BJ643">
            <v>1300.2660000000001</v>
          </cell>
        </row>
        <row r="644">
          <cell r="J644" t="str">
            <v>ａ’</v>
          </cell>
          <cell r="K644" t="str">
            <v>高規格</v>
          </cell>
          <cell r="L644" t="str">
            <v>一般</v>
          </cell>
          <cell r="V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T644">
            <v>0</v>
          </cell>
          <cell r="BB644">
            <v>0</v>
          </cell>
          <cell r="BJ644">
            <v>0</v>
          </cell>
        </row>
        <row r="645">
          <cell r="J645" t="str">
            <v>二次</v>
          </cell>
          <cell r="K645" t="str">
            <v>一般</v>
          </cell>
          <cell r="L645" t="str">
            <v>一般</v>
          </cell>
          <cell r="V645">
            <v>300</v>
          </cell>
          <cell r="W645">
            <v>300</v>
          </cell>
          <cell r="AD645">
            <v>230</v>
          </cell>
          <cell r="AE645">
            <v>230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300</v>
          </cell>
          <cell r="AT645">
            <v>230</v>
          </cell>
          <cell r="BB645">
            <v>300</v>
          </cell>
          <cell r="BJ645">
            <v>230</v>
          </cell>
        </row>
        <row r="646">
          <cell r="J646" t="str">
            <v>二次</v>
          </cell>
          <cell r="K646" t="str">
            <v>一般</v>
          </cell>
          <cell r="L646" t="str">
            <v>一般</v>
          </cell>
          <cell r="V646">
            <v>300</v>
          </cell>
          <cell r="W646">
            <v>300</v>
          </cell>
          <cell r="AD646">
            <v>230</v>
          </cell>
          <cell r="AE646">
            <v>230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300</v>
          </cell>
          <cell r="AT646">
            <v>230</v>
          </cell>
          <cell r="BB646">
            <v>300</v>
          </cell>
          <cell r="BJ646">
            <v>230</v>
          </cell>
        </row>
        <row r="647">
          <cell r="V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T647">
            <v>0</v>
          </cell>
          <cell r="BB647">
            <v>0</v>
          </cell>
          <cell r="BJ647">
            <v>0</v>
          </cell>
        </row>
        <row r="648">
          <cell r="J648" t="str">
            <v>二次</v>
          </cell>
          <cell r="K648" t="str">
            <v>一般</v>
          </cell>
          <cell r="L648" t="str">
            <v>一般</v>
          </cell>
          <cell r="V648">
            <v>567</v>
          </cell>
          <cell r="W648">
            <v>180</v>
          </cell>
          <cell r="AC648">
            <v>387</v>
          </cell>
          <cell r="AD648">
            <v>435</v>
          </cell>
          <cell r="AE648">
            <v>138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297</v>
          </cell>
          <cell r="AL648">
            <v>567</v>
          </cell>
          <cell r="AT648">
            <v>434.7</v>
          </cell>
          <cell r="BB648">
            <v>567</v>
          </cell>
          <cell r="BJ648">
            <v>434.7</v>
          </cell>
        </row>
        <row r="649">
          <cell r="V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T649">
            <v>0</v>
          </cell>
          <cell r="BB649">
            <v>0</v>
          </cell>
          <cell r="BJ649">
            <v>0</v>
          </cell>
        </row>
        <row r="650">
          <cell r="J650" t="str">
            <v>一次</v>
          </cell>
          <cell r="K650" t="str">
            <v>一般</v>
          </cell>
          <cell r="L650" t="str">
            <v>一般</v>
          </cell>
          <cell r="V650">
            <v>467</v>
          </cell>
          <cell r="X650">
            <v>467</v>
          </cell>
          <cell r="AD650">
            <v>358</v>
          </cell>
          <cell r="AE650">
            <v>0</v>
          </cell>
          <cell r="AF650">
            <v>358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421</v>
          </cell>
          <cell r="AT650">
            <v>322.767</v>
          </cell>
          <cell r="BB650">
            <v>467</v>
          </cell>
          <cell r="BJ650">
            <v>358.03300000000002</v>
          </cell>
        </row>
        <row r="651">
          <cell r="J651" t="str">
            <v>一次</v>
          </cell>
          <cell r="K651" t="str">
            <v>一般</v>
          </cell>
          <cell r="L651" t="str">
            <v>一般</v>
          </cell>
          <cell r="V651">
            <v>50</v>
          </cell>
          <cell r="X651">
            <v>50</v>
          </cell>
          <cell r="AD651">
            <v>38</v>
          </cell>
          <cell r="AE651">
            <v>0</v>
          </cell>
          <cell r="AF651">
            <v>38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50</v>
          </cell>
          <cell r="AT651">
            <v>38.332999999999998</v>
          </cell>
          <cell r="BB651">
            <v>50</v>
          </cell>
          <cell r="BJ651">
            <v>38.332999999999998</v>
          </cell>
        </row>
        <row r="652">
          <cell r="J652" t="str">
            <v>耐震</v>
          </cell>
          <cell r="K652" t="str">
            <v>一般</v>
          </cell>
          <cell r="L652" t="str">
            <v>一般</v>
          </cell>
          <cell r="V652">
            <v>355</v>
          </cell>
          <cell r="X652">
            <v>355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355</v>
          </cell>
          <cell r="BB652">
            <v>355</v>
          </cell>
        </row>
        <row r="653">
          <cell r="J653" t="str">
            <v>沿環従来</v>
          </cell>
          <cell r="K653" t="str">
            <v>一般</v>
          </cell>
          <cell r="L653" t="str">
            <v>一般</v>
          </cell>
          <cell r="V653">
            <v>10</v>
          </cell>
          <cell r="Y653">
            <v>10</v>
          </cell>
          <cell r="AD653">
            <v>8</v>
          </cell>
          <cell r="AE653">
            <v>0</v>
          </cell>
          <cell r="AF653">
            <v>0</v>
          </cell>
          <cell r="AG653">
            <v>8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10</v>
          </cell>
          <cell r="AT653">
            <v>7.6669999999999998</v>
          </cell>
          <cell r="BB653">
            <v>10</v>
          </cell>
          <cell r="BJ653">
            <v>7.6669999999999998</v>
          </cell>
        </row>
        <row r="654">
          <cell r="J654" t="str">
            <v>沿環従来</v>
          </cell>
          <cell r="K654" t="str">
            <v>一般</v>
          </cell>
          <cell r="L654" t="str">
            <v>一般</v>
          </cell>
          <cell r="V654">
            <v>30</v>
          </cell>
          <cell r="Y654">
            <v>30</v>
          </cell>
          <cell r="AD654">
            <v>23</v>
          </cell>
          <cell r="AE654">
            <v>0</v>
          </cell>
          <cell r="AF654">
            <v>0</v>
          </cell>
          <cell r="AG654">
            <v>23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30</v>
          </cell>
          <cell r="AT654">
            <v>23</v>
          </cell>
          <cell r="BB654">
            <v>30</v>
          </cell>
          <cell r="BJ654">
            <v>23</v>
          </cell>
        </row>
        <row r="655">
          <cell r="J655" t="str">
            <v>沿環従来</v>
          </cell>
          <cell r="K655" t="str">
            <v>一般</v>
          </cell>
          <cell r="L655" t="str">
            <v>一般</v>
          </cell>
          <cell r="V655">
            <v>25</v>
          </cell>
          <cell r="Y655">
            <v>25</v>
          </cell>
          <cell r="AD655">
            <v>19</v>
          </cell>
          <cell r="AE655">
            <v>0</v>
          </cell>
          <cell r="AF655">
            <v>0</v>
          </cell>
          <cell r="AG655">
            <v>19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25</v>
          </cell>
          <cell r="AT655">
            <v>19.167000000000002</v>
          </cell>
          <cell r="BB655">
            <v>25</v>
          </cell>
          <cell r="BJ655">
            <v>19.167000000000002</v>
          </cell>
        </row>
        <row r="656">
          <cell r="J656" t="str">
            <v>新直轄</v>
          </cell>
          <cell r="K656" t="str">
            <v>高規格</v>
          </cell>
          <cell r="L656" t="str">
            <v>高規格</v>
          </cell>
          <cell r="V656">
            <v>6600</v>
          </cell>
          <cell r="X656">
            <v>6600</v>
          </cell>
          <cell r="AD656">
            <v>6039</v>
          </cell>
          <cell r="AE656">
            <v>0</v>
          </cell>
          <cell r="AF656">
            <v>6039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6600</v>
          </cell>
          <cell r="AT656">
            <v>6039</v>
          </cell>
          <cell r="BB656">
            <v>6600</v>
          </cell>
          <cell r="BJ656">
            <v>6039</v>
          </cell>
        </row>
        <row r="657">
          <cell r="J657" t="str">
            <v>A'</v>
          </cell>
          <cell r="K657" t="str">
            <v>高規格</v>
          </cell>
          <cell r="L657" t="str">
            <v>一般</v>
          </cell>
          <cell r="V657">
            <v>3200</v>
          </cell>
          <cell r="X657">
            <v>3200</v>
          </cell>
          <cell r="AD657">
            <v>2603</v>
          </cell>
          <cell r="AE657">
            <v>0</v>
          </cell>
          <cell r="AF657">
            <v>2603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2300</v>
          </cell>
          <cell r="AT657">
            <v>1870.6669999999999</v>
          </cell>
          <cell r="BB657">
            <v>3200</v>
          </cell>
          <cell r="BJ657">
            <v>2602.6669999999999</v>
          </cell>
        </row>
        <row r="658">
          <cell r="J658" t="str">
            <v>A'</v>
          </cell>
          <cell r="K658" t="str">
            <v>高規格</v>
          </cell>
          <cell r="L658" t="str">
            <v>一般</v>
          </cell>
          <cell r="V658">
            <v>670</v>
          </cell>
          <cell r="X658">
            <v>670</v>
          </cell>
          <cell r="AD658">
            <v>545</v>
          </cell>
          <cell r="AE658">
            <v>0</v>
          </cell>
          <cell r="AF658">
            <v>545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550</v>
          </cell>
          <cell r="AT658">
            <v>447.33300000000003</v>
          </cell>
          <cell r="BB658">
            <v>670</v>
          </cell>
          <cell r="BJ658">
            <v>544.93299999999999</v>
          </cell>
        </row>
        <row r="659">
          <cell r="J659" t="str">
            <v>A'</v>
          </cell>
          <cell r="K659" t="str">
            <v>高規格</v>
          </cell>
          <cell r="L659" t="str">
            <v>一般</v>
          </cell>
          <cell r="V659">
            <v>320</v>
          </cell>
          <cell r="X659">
            <v>320</v>
          </cell>
          <cell r="AD659">
            <v>260</v>
          </cell>
          <cell r="AE659">
            <v>0</v>
          </cell>
          <cell r="AF659">
            <v>260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300</v>
          </cell>
          <cell r="AT659">
            <v>244</v>
          </cell>
          <cell r="BB659">
            <v>320</v>
          </cell>
          <cell r="BJ659">
            <v>260.267</v>
          </cell>
        </row>
        <row r="660">
          <cell r="J660" t="str">
            <v>A'</v>
          </cell>
          <cell r="K660" t="str">
            <v>高規格</v>
          </cell>
          <cell r="L660" t="str">
            <v>高規格</v>
          </cell>
          <cell r="V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T660">
            <v>0</v>
          </cell>
          <cell r="BB660">
            <v>0</v>
          </cell>
          <cell r="BJ660">
            <v>0</v>
          </cell>
        </row>
        <row r="661">
          <cell r="J661" t="str">
            <v>A'</v>
          </cell>
          <cell r="K661" t="str">
            <v>高規格</v>
          </cell>
          <cell r="L661" t="str">
            <v>高規格</v>
          </cell>
          <cell r="V661">
            <v>4500</v>
          </cell>
          <cell r="X661">
            <v>4500</v>
          </cell>
          <cell r="AD661">
            <v>3660</v>
          </cell>
          <cell r="AE661">
            <v>0</v>
          </cell>
          <cell r="AF661">
            <v>3660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4300</v>
          </cell>
          <cell r="AT661">
            <v>3497.3330000000001</v>
          </cell>
          <cell r="BB661">
            <v>4500</v>
          </cell>
          <cell r="BJ661">
            <v>3660</v>
          </cell>
        </row>
        <row r="662">
          <cell r="J662" t="str">
            <v>A'</v>
          </cell>
          <cell r="K662" t="str">
            <v>高規格</v>
          </cell>
          <cell r="L662" t="str">
            <v>一般</v>
          </cell>
          <cell r="V662">
            <v>1090</v>
          </cell>
          <cell r="X662">
            <v>1090</v>
          </cell>
          <cell r="AD662">
            <v>887</v>
          </cell>
          <cell r="AE662">
            <v>0</v>
          </cell>
          <cell r="AF662">
            <v>887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990</v>
          </cell>
          <cell r="AT662">
            <v>805.2</v>
          </cell>
          <cell r="BB662">
            <v>1090</v>
          </cell>
          <cell r="BJ662">
            <v>886.53300000000002</v>
          </cell>
        </row>
        <row r="663">
          <cell r="J663" t="str">
            <v>A'</v>
          </cell>
          <cell r="K663" t="str">
            <v>高規格</v>
          </cell>
          <cell r="L663" t="str">
            <v>高規格</v>
          </cell>
          <cell r="V663">
            <v>1705</v>
          </cell>
          <cell r="X663">
            <v>1705</v>
          </cell>
          <cell r="AD663">
            <v>1387</v>
          </cell>
          <cell r="AE663">
            <v>0</v>
          </cell>
          <cell r="AF663">
            <v>1387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1650</v>
          </cell>
          <cell r="AT663">
            <v>1342</v>
          </cell>
          <cell r="BB663">
            <v>1705</v>
          </cell>
          <cell r="BJ663">
            <v>1386.7329999999999</v>
          </cell>
        </row>
        <row r="664">
          <cell r="J664" t="str">
            <v>A'</v>
          </cell>
          <cell r="K664" t="str">
            <v>高規格</v>
          </cell>
          <cell r="L664" t="str">
            <v>高規格</v>
          </cell>
          <cell r="V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T664">
            <v>0</v>
          </cell>
          <cell r="BB664">
            <v>0</v>
          </cell>
          <cell r="BJ664">
            <v>0</v>
          </cell>
        </row>
        <row r="665">
          <cell r="J665" t="str">
            <v>A'</v>
          </cell>
          <cell r="K665" t="str">
            <v>高規格</v>
          </cell>
          <cell r="L665" t="str">
            <v>高規格</v>
          </cell>
          <cell r="V665">
            <v>570</v>
          </cell>
          <cell r="X665">
            <v>570</v>
          </cell>
          <cell r="AD665">
            <v>464</v>
          </cell>
          <cell r="AE665">
            <v>0</v>
          </cell>
          <cell r="AF665">
            <v>464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570</v>
          </cell>
          <cell r="AT665">
            <v>463.6</v>
          </cell>
          <cell r="BB665">
            <v>570</v>
          </cell>
          <cell r="BJ665">
            <v>463.6</v>
          </cell>
        </row>
        <row r="666">
          <cell r="J666" t="str">
            <v>ａ’</v>
          </cell>
          <cell r="K666" t="str">
            <v>高規格</v>
          </cell>
          <cell r="L666" t="str">
            <v>一般</v>
          </cell>
          <cell r="V666">
            <v>570</v>
          </cell>
          <cell r="X666">
            <v>570</v>
          </cell>
          <cell r="AD666">
            <v>464</v>
          </cell>
          <cell r="AE666">
            <v>0</v>
          </cell>
          <cell r="AF666">
            <v>464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470</v>
          </cell>
          <cell r="AT666">
            <v>382.267</v>
          </cell>
          <cell r="BB666">
            <v>570</v>
          </cell>
          <cell r="BJ666">
            <v>463.6</v>
          </cell>
        </row>
        <row r="667">
          <cell r="J667" t="str">
            <v>地二</v>
          </cell>
          <cell r="K667" t="str">
            <v>地高</v>
          </cell>
          <cell r="L667" t="str">
            <v>地高</v>
          </cell>
          <cell r="V667">
            <v>3100</v>
          </cell>
          <cell r="X667">
            <v>3100</v>
          </cell>
          <cell r="AD667">
            <v>2521</v>
          </cell>
          <cell r="AE667">
            <v>0</v>
          </cell>
          <cell r="AF667">
            <v>2521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3100</v>
          </cell>
          <cell r="AT667">
            <v>2521.3330000000001</v>
          </cell>
          <cell r="BB667">
            <v>4090</v>
          </cell>
          <cell r="BJ667">
            <v>3326.5329999999999</v>
          </cell>
        </row>
        <row r="668">
          <cell r="J668" t="str">
            <v>地一</v>
          </cell>
          <cell r="K668" t="str">
            <v>地高</v>
          </cell>
          <cell r="L668" t="str">
            <v>地高</v>
          </cell>
          <cell r="V668">
            <v>110</v>
          </cell>
          <cell r="X668">
            <v>110</v>
          </cell>
          <cell r="AD668">
            <v>89</v>
          </cell>
          <cell r="AE668">
            <v>0</v>
          </cell>
          <cell r="AF668">
            <v>89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110</v>
          </cell>
          <cell r="AT668">
            <v>89.466999999999999</v>
          </cell>
          <cell r="BB668">
            <v>110</v>
          </cell>
          <cell r="BJ668">
            <v>89.466999999999999</v>
          </cell>
        </row>
        <row r="669">
          <cell r="J669" t="str">
            <v>耐震</v>
          </cell>
          <cell r="K669" t="str">
            <v>一般</v>
          </cell>
          <cell r="L669" t="str">
            <v>一般</v>
          </cell>
          <cell r="V669">
            <v>460</v>
          </cell>
          <cell r="X669">
            <v>460</v>
          </cell>
          <cell r="AD669">
            <v>374</v>
          </cell>
          <cell r="AE669">
            <v>0</v>
          </cell>
          <cell r="AF669">
            <v>374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460</v>
          </cell>
          <cell r="AT669">
            <v>374.13299999999998</v>
          </cell>
          <cell r="BB669">
            <v>460</v>
          </cell>
          <cell r="BJ669">
            <v>374.13299999999998</v>
          </cell>
        </row>
        <row r="670">
          <cell r="J670" t="str">
            <v>耐震</v>
          </cell>
          <cell r="K670" t="str">
            <v>一般</v>
          </cell>
          <cell r="L670" t="str">
            <v>一般</v>
          </cell>
          <cell r="V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T670">
            <v>0</v>
          </cell>
          <cell r="BB670">
            <v>0</v>
          </cell>
          <cell r="BJ670">
            <v>0</v>
          </cell>
        </row>
        <row r="671"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</row>
        <row r="672">
          <cell r="J672" t="str">
            <v>新直轄</v>
          </cell>
          <cell r="K672" t="str">
            <v>高規格</v>
          </cell>
          <cell r="L672" t="str">
            <v>高規格</v>
          </cell>
          <cell r="V672">
            <v>11500</v>
          </cell>
          <cell r="X672">
            <v>11500</v>
          </cell>
          <cell r="AD672">
            <v>10781</v>
          </cell>
          <cell r="AE672">
            <v>0</v>
          </cell>
          <cell r="AF672">
            <v>10781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11500</v>
          </cell>
          <cell r="AT672">
            <v>10781.25</v>
          </cell>
          <cell r="BB672">
            <v>11500</v>
          </cell>
          <cell r="BJ672">
            <v>10781.25</v>
          </cell>
        </row>
        <row r="673">
          <cell r="J673" t="str">
            <v>A'</v>
          </cell>
          <cell r="K673" t="str">
            <v>高規格</v>
          </cell>
          <cell r="L673" t="str">
            <v>高規格</v>
          </cell>
          <cell r="V673">
            <v>1190</v>
          </cell>
          <cell r="X673">
            <v>1190</v>
          </cell>
          <cell r="AD673">
            <v>992</v>
          </cell>
          <cell r="AE673">
            <v>0</v>
          </cell>
          <cell r="AF673">
            <v>992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920</v>
          </cell>
          <cell r="AT673">
            <v>766.66700000000003</v>
          </cell>
          <cell r="BB673">
            <v>1190</v>
          </cell>
          <cell r="BJ673">
            <v>991.66700000000003</v>
          </cell>
        </row>
        <row r="674">
          <cell r="J674" t="str">
            <v>A'</v>
          </cell>
          <cell r="K674" t="str">
            <v>高規格</v>
          </cell>
          <cell r="L674" t="str">
            <v>一般</v>
          </cell>
          <cell r="V674">
            <v>210</v>
          </cell>
          <cell r="X674">
            <v>210</v>
          </cell>
          <cell r="AD674">
            <v>175</v>
          </cell>
          <cell r="AE674">
            <v>0</v>
          </cell>
          <cell r="AF674">
            <v>175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200</v>
          </cell>
          <cell r="AT674">
            <v>166.667</v>
          </cell>
          <cell r="BB674">
            <v>210</v>
          </cell>
          <cell r="BJ674">
            <v>175</v>
          </cell>
        </row>
        <row r="675">
          <cell r="J675" t="str">
            <v>A'</v>
          </cell>
          <cell r="K675" t="str">
            <v>高規格</v>
          </cell>
          <cell r="L675" t="str">
            <v>一般</v>
          </cell>
          <cell r="V675">
            <v>1300</v>
          </cell>
          <cell r="X675">
            <v>1300</v>
          </cell>
          <cell r="AD675">
            <v>1083</v>
          </cell>
          <cell r="AE675">
            <v>0</v>
          </cell>
          <cell r="AF675">
            <v>1083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1190</v>
          </cell>
          <cell r="AT675">
            <v>991.66700000000003</v>
          </cell>
          <cell r="BB675">
            <v>1300</v>
          </cell>
          <cell r="BJ675">
            <v>1083.3330000000001</v>
          </cell>
        </row>
        <row r="676">
          <cell r="J676" t="str">
            <v>A'</v>
          </cell>
          <cell r="K676" t="str">
            <v>高規格</v>
          </cell>
          <cell r="L676" t="str">
            <v>一般</v>
          </cell>
          <cell r="V676">
            <v>590</v>
          </cell>
          <cell r="X676">
            <v>590</v>
          </cell>
          <cell r="AD676">
            <v>492</v>
          </cell>
          <cell r="AE676">
            <v>0</v>
          </cell>
          <cell r="AF676">
            <v>492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480</v>
          </cell>
          <cell r="AT676">
            <v>400</v>
          </cell>
          <cell r="BB676">
            <v>590</v>
          </cell>
          <cell r="BJ676">
            <v>491.66699999999997</v>
          </cell>
        </row>
        <row r="677">
          <cell r="J677" t="str">
            <v>A'</v>
          </cell>
          <cell r="K677" t="str">
            <v>高規格</v>
          </cell>
          <cell r="L677" t="str">
            <v>一般</v>
          </cell>
          <cell r="V677">
            <v>280</v>
          </cell>
          <cell r="X677">
            <v>280</v>
          </cell>
          <cell r="AD677">
            <v>233</v>
          </cell>
          <cell r="AE677">
            <v>0</v>
          </cell>
          <cell r="AF677">
            <v>233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280</v>
          </cell>
          <cell r="AT677">
            <v>233.333</v>
          </cell>
          <cell r="BB677">
            <v>280</v>
          </cell>
          <cell r="BJ677">
            <v>233.333</v>
          </cell>
        </row>
        <row r="678">
          <cell r="J678" t="str">
            <v>A'</v>
          </cell>
          <cell r="K678" t="str">
            <v>高規格</v>
          </cell>
          <cell r="L678" t="str">
            <v>高規格</v>
          </cell>
          <cell r="V678">
            <v>9370</v>
          </cell>
          <cell r="X678">
            <v>9370</v>
          </cell>
          <cell r="AD678">
            <v>7808</v>
          </cell>
          <cell r="AE678">
            <v>0</v>
          </cell>
          <cell r="AF678">
            <v>7808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8100</v>
          </cell>
          <cell r="AT678">
            <v>6750</v>
          </cell>
          <cell r="BB678">
            <v>9370</v>
          </cell>
          <cell r="BJ678">
            <v>7808.3329999999996</v>
          </cell>
        </row>
        <row r="679">
          <cell r="J679" t="str">
            <v>A'</v>
          </cell>
          <cell r="K679" t="str">
            <v>高規格</v>
          </cell>
          <cell r="L679" t="str">
            <v>高規格</v>
          </cell>
          <cell r="V679">
            <v>9340</v>
          </cell>
          <cell r="X679">
            <v>9340</v>
          </cell>
          <cell r="AD679">
            <v>7783</v>
          </cell>
          <cell r="AE679">
            <v>0</v>
          </cell>
          <cell r="AF679">
            <v>7783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8570</v>
          </cell>
          <cell r="AT679">
            <v>7141.6670000000004</v>
          </cell>
          <cell r="BB679">
            <v>9340</v>
          </cell>
          <cell r="BJ679">
            <v>7783.3329999999996</v>
          </cell>
        </row>
        <row r="680">
          <cell r="J680" t="str">
            <v>A'</v>
          </cell>
          <cell r="K680" t="str">
            <v>高規格</v>
          </cell>
          <cell r="L680" t="str">
            <v>高規格</v>
          </cell>
          <cell r="V680">
            <v>770</v>
          </cell>
          <cell r="X680">
            <v>770</v>
          </cell>
          <cell r="AD680">
            <v>642</v>
          </cell>
          <cell r="AE680">
            <v>0</v>
          </cell>
          <cell r="AF680">
            <v>642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560</v>
          </cell>
          <cell r="AT680">
            <v>466.66699999999997</v>
          </cell>
          <cell r="BB680">
            <v>770</v>
          </cell>
          <cell r="BJ680">
            <v>641.66700000000003</v>
          </cell>
        </row>
        <row r="681">
          <cell r="J681" t="str">
            <v>ａ’</v>
          </cell>
          <cell r="K681" t="str">
            <v>高規格</v>
          </cell>
          <cell r="L681" t="str">
            <v>一般</v>
          </cell>
          <cell r="V681">
            <v>390</v>
          </cell>
          <cell r="X681">
            <v>390</v>
          </cell>
          <cell r="AD681">
            <v>325</v>
          </cell>
          <cell r="AE681">
            <v>0</v>
          </cell>
          <cell r="AF681">
            <v>325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350</v>
          </cell>
          <cell r="AT681">
            <v>291.66699999999997</v>
          </cell>
          <cell r="BB681">
            <v>390</v>
          </cell>
          <cell r="BJ681">
            <v>325</v>
          </cell>
        </row>
        <row r="682">
          <cell r="J682" t="str">
            <v>地二</v>
          </cell>
          <cell r="K682" t="str">
            <v>地高</v>
          </cell>
          <cell r="L682" t="str">
            <v>地高</v>
          </cell>
          <cell r="V682">
            <v>820</v>
          </cell>
          <cell r="X682">
            <v>820</v>
          </cell>
          <cell r="AD682">
            <v>683</v>
          </cell>
          <cell r="AE682">
            <v>0</v>
          </cell>
          <cell r="AF682">
            <v>683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820</v>
          </cell>
          <cell r="AT682">
            <v>683.33299999999997</v>
          </cell>
          <cell r="BB682">
            <v>1020</v>
          </cell>
          <cell r="BJ682">
            <v>850</v>
          </cell>
        </row>
        <row r="683">
          <cell r="J683" t="str">
            <v>二次</v>
          </cell>
          <cell r="K683" t="str">
            <v>一般</v>
          </cell>
          <cell r="L683" t="str">
            <v>一般</v>
          </cell>
          <cell r="V683">
            <v>390</v>
          </cell>
          <cell r="X683">
            <v>390</v>
          </cell>
          <cell r="AD683">
            <v>325</v>
          </cell>
          <cell r="AE683">
            <v>0</v>
          </cell>
          <cell r="AF683">
            <v>325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390</v>
          </cell>
          <cell r="AT683">
            <v>325</v>
          </cell>
          <cell r="BB683">
            <v>400</v>
          </cell>
          <cell r="BJ683">
            <v>333.33300000000003</v>
          </cell>
        </row>
        <row r="684">
          <cell r="J684" t="str">
            <v>二次</v>
          </cell>
          <cell r="K684" t="str">
            <v>一般</v>
          </cell>
          <cell r="L684" t="str">
            <v>一般</v>
          </cell>
          <cell r="V684">
            <v>150</v>
          </cell>
          <cell r="X684">
            <v>150</v>
          </cell>
          <cell r="AD684">
            <v>125</v>
          </cell>
          <cell r="AE684">
            <v>0</v>
          </cell>
          <cell r="AF684">
            <v>125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150</v>
          </cell>
          <cell r="AT684">
            <v>125</v>
          </cell>
          <cell r="BB684">
            <v>190</v>
          </cell>
          <cell r="BJ684">
            <v>158.333</v>
          </cell>
        </row>
        <row r="685">
          <cell r="J685" t="str">
            <v>沿環従来</v>
          </cell>
          <cell r="K685" t="str">
            <v>一般</v>
          </cell>
          <cell r="L685" t="str">
            <v>一般</v>
          </cell>
          <cell r="V685">
            <v>0</v>
          </cell>
          <cell r="Y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T685">
            <v>0</v>
          </cell>
          <cell r="BB685">
            <v>0</v>
          </cell>
          <cell r="BJ685">
            <v>0</v>
          </cell>
        </row>
        <row r="686">
          <cell r="J686" t="str">
            <v>耐震</v>
          </cell>
          <cell r="K686" t="str">
            <v>一般</v>
          </cell>
          <cell r="L686" t="str">
            <v>一般</v>
          </cell>
          <cell r="V686">
            <v>440</v>
          </cell>
          <cell r="X686">
            <v>440</v>
          </cell>
          <cell r="AD686">
            <v>367</v>
          </cell>
          <cell r="AE686">
            <v>0</v>
          </cell>
          <cell r="AF686">
            <v>367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440</v>
          </cell>
          <cell r="AT686">
            <v>366.66699999999997</v>
          </cell>
          <cell r="BB686">
            <v>440</v>
          </cell>
          <cell r="BJ686">
            <v>366.66699999999997</v>
          </cell>
        </row>
        <row r="687">
          <cell r="J687" t="str">
            <v>耐震</v>
          </cell>
          <cell r="K687" t="str">
            <v>一般</v>
          </cell>
          <cell r="L687" t="str">
            <v>一般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</row>
        <row r="688">
          <cell r="V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T688">
            <v>0</v>
          </cell>
          <cell r="BB688">
            <v>0</v>
          </cell>
          <cell r="BJ688">
            <v>0</v>
          </cell>
        </row>
        <row r="689">
          <cell r="J689" t="str">
            <v>新直轄</v>
          </cell>
          <cell r="K689" t="str">
            <v>高規格</v>
          </cell>
          <cell r="L689" t="str">
            <v>高規格</v>
          </cell>
          <cell r="V689">
            <v>1800</v>
          </cell>
          <cell r="X689">
            <v>1800</v>
          </cell>
          <cell r="AD689">
            <v>1350</v>
          </cell>
          <cell r="AE689">
            <v>0</v>
          </cell>
          <cell r="AF689">
            <v>1350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1800</v>
          </cell>
          <cell r="AT689">
            <v>1350</v>
          </cell>
          <cell r="BB689">
            <v>1800</v>
          </cell>
          <cell r="BJ689">
            <v>1350</v>
          </cell>
        </row>
        <row r="690">
          <cell r="J690" t="str">
            <v>地二</v>
          </cell>
          <cell r="K690" t="str">
            <v>地高</v>
          </cell>
          <cell r="L690" t="str">
            <v>一般</v>
          </cell>
          <cell r="V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T690">
            <v>0</v>
          </cell>
          <cell r="BB690">
            <v>0</v>
          </cell>
          <cell r="BJ690">
            <v>0</v>
          </cell>
        </row>
        <row r="691">
          <cell r="J691" t="str">
            <v>地二</v>
          </cell>
          <cell r="K691" t="str">
            <v>地高</v>
          </cell>
          <cell r="L691" t="str">
            <v>地高</v>
          </cell>
          <cell r="V691">
            <v>3960</v>
          </cell>
          <cell r="W691">
            <v>3960</v>
          </cell>
          <cell r="AD691">
            <v>2640</v>
          </cell>
          <cell r="AE691">
            <v>2640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3960</v>
          </cell>
          <cell r="AT691">
            <v>2640</v>
          </cell>
          <cell r="BB691">
            <v>4720</v>
          </cell>
          <cell r="BJ691">
            <v>3146.6669999999999</v>
          </cell>
        </row>
        <row r="692">
          <cell r="J692" t="str">
            <v>地二</v>
          </cell>
          <cell r="K692" t="str">
            <v>地高</v>
          </cell>
          <cell r="L692" t="str">
            <v>地高</v>
          </cell>
          <cell r="V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T692">
            <v>0</v>
          </cell>
          <cell r="BB692">
            <v>0</v>
          </cell>
          <cell r="BJ692">
            <v>0</v>
          </cell>
        </row>
        <row r="693">
          <cell r="J693" t="str">
            <v>地二</v>
          </cell>
          <cell r="K693" t="str">
            <v>地高</v>
          </cell>
          <cell r="L693" t="str">
            <v>地高</v>
          </cell>
          <cell r="V693">
            <v>860</v>
          </cell>
          <cell r="X693">
            <v>860</v>
          </cell>
          <cell r="AD693">
            <v>573</v>
          </cell>
          <cell r="AE693">
            <v>0</v>
          </cell>
          <cell r="AF693">
            <v>573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860</v>
          </cell>
          <cell r="AT693">
            <v>573.33299999999997</v>
          </cell>
          <cell r="BB693">
            <v>1050</v>
          </cell>
          <cell r="BJ693">
            <v>700</v>
          </cell>
        </row>
        <row r="694">
          <cell r="J694" t="str">
            <v>地二</v>
          </cell>
          <cell r="K694" t="str">
            <v>地高</v>
          </cell>
          <cell r="L694" t="str">
            <v>一般</v>
          </cell>
          <cell r="V694">
            <v>600</v>
          </cell>
          <cell r="X694">
            <v>600</v>
          </cell>
          <cell r="AD694">
            <v>400</v>
          </cell>
          <cell r="AE694">
            <v>0</v>
          </cell>
          <cell r="AF694">
            <v>400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600</v>
          </cell>
          <cell r="AT694">
            <v>400</v>
          </cell>
          <cell r="BB694">
            <v>600</v>
          </cell>
          <cell r="BJ694">
            <v>400</v>
          </cell>
        </row>
        <row r="695">
          <cell r="J695" t="str">
            <v>地二</v>
          </cell>
          <cell r="K695" t="str">
            <v>地高</v>
          </cell>
          <cell r="L695" t="str">
            <v>地高</v>
          </cell>
          <cell r="V695">
            <v>2870</v>
          </cell>
          <cell r="W695">
            <v>2870</v>
          </cell>
          <cell r="AD695">
            <v>1913</v>
          </cell>
          <cell r="AE695">
            <v>1913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2600</v>
          </cell>
          <cell r="AT695">
            <v>1733.3330000000001</v>
          </cell>
          <cell r="BB695">
            <v>2870</v>
          </cell>
          <cell r="BJ695">
            <v>1913.3330000000001</v>
          </cell>
        </row>
        <row r="696">
          <cell r="J696" t="str">
            <v>地二</v>
          </cell>
          <cell r="K696" t="str">
            <v>地高</v>
          </cell>
          <cell r="L696" t="str">
            <v>地高</v>
          </cell>
          <cell r="V696">
            <v>3520</v>
          </cell>
          <cell r="X696">
            <v>3520</v>
          </cell>
          <cell r="AD696">
            <v>2347</v>
          </cell>
          <cell r="AE696">
            <v>0</v>
          </cell>
          <cell r="AF696">
            <v>2347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3520</v>
          </cell>
          <cell r="AT696">
            <v>2346.6669999999999</v>
          </cell>
          <cell r="BB696">
            <v>3670</v>
          </cell>
          <cell r="BJ696">
            <v>2446.6669999999999</v>
          </cell>
        </row>
        <row r="697">
          <cell r="J697" t="str">
            <v>地二</v>
          </cell>
          <cell r="K697" t="str">
            <v>地高</v>
          </cell>
          <cell r="L697" t="str">
            <v>地高</v>
          </cell>
          <cell r="V697">
            <v>100</v>
          </cell>
          <cell r="X697">
            <v>100</v>
          </cell>
          <cell r="AD697">
            <v>67</v>
          </cell>
          <cell r="AE697">
            <v>0</v>
          </cell>
          <cell r="AF697">
            <v>67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100</v>
          </cell>
          <cell r="AT697">
            <v>66.667000000000002</v>
          </cell>
          <cell r="BB697">
            <v>100</v>
          </cell>
          <cell r="BJ697">
            <v>66.667000000000002</v>
          </cell>
        </row>
        <row r="698">
          <cell r="J698" t="str">
            <v>地二</v>
          </cell>
          <cell r="K698" t="str">
            <v>地高</v>
          </cell>
          <cell r="L698" t="str">
            <v>地高</v>
          </cell>
          <cell r="V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T698">
            <v>0</v>
          </cell>
          <cell r="BB698">
            <v>0</v>
          </cell>
          <cell r="BJ698">
            <v>0</v>
          </cell>
        </row>
        <row r="699">
          <cell r="J699" t="str">
            <v>二次</v>
          </cell>
          <cell r="K699" t="str">
            <v>一般</v>
          </cell>
          <cell r="L699" t="str">
            <v>一般</v>
          </cell>
          <cell r="V699">
            <v>270</v>
          </cell>
          <cell r="W699">
            <v>270</v>
          </cell>
          <cell r="AD699">
            <v>180</v>
          </cell>
          <cell r="AE699">
            <v>180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220</v>
          </cell>
          <cell r="AT699">
            <v>146.667</v>
          </cell>
          <cell r="BB699">
            <v>270</v>
          </cell>
          <cell r="BJ699">
            <v>180</v>
          </cell>
        </row>
        <row r="700">
          <cell r="J700" t="str">
            <v>ａ’</v>
          </cell>
          <cell r="K700" t="str">
            <v>高規格</v>
          </cell>
          <cell r="L700" t="str">
            <v>一般</v>
          </cell>
          <cell r="V700">
            <v>390</v>
          </cell>
          <cell r="X700">
            <v>390</v>
          </cell>
          <cell r="AD700">
            <v>260</v>
          </cell>
          <cell r="AE700">
            <v>0</v>
          </cell>
          <cell r="AF700">
            <v>260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290</v>
          </cell>
          <cell r="AT700">
            <v>193.333</v>
          </cell>
          <cell r="BB700">
            <v>390</v>
          </cell>
          <cell r="BJ700">
            <v>260</v>
          </cell>
        </row>
        <row r="701">
          <cell r="J701" t="str">
            <v>ａ’</v>
          </cell>
          <cell r="K701" t="str">
            <v>高規格</v>
          </cell>
          <cell r="L701" t="str">
            <v>一般</v>
          </cell>
          <cell r="V701">
            <v>150</v>
          </cell>
          <cell r="X701">
            <v>150</v>
          </cell>
          <cell r="AD701">
            <v>100</v>
          </cell>
          <cell r="AE701">
            <v>0</v>
          </cell>
          <cell r="AF701">
            <v>100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100</v>
          </cell>
          <cell r="AT701">
            <v>66.667000000000002</v>
          </cell>
          <cell r="BB701">
            <v>150</v>
          </cell>
          <cell r="BJ701">
            <v>100</v>
          </cell>
        </row>
        <row r="702">
          <cell r="J702" t="str">
            <v>沿環従来</v>
          </cell>
          <cell r="K702" t="str">
            <v>一般</v>
          </cell>
          <cell r="L702" t="str">
            <v>一般</v>
          </cell>
          <cell r="V702">
            <v>100</v>
          </cell>
          <cell r="Y702">
            <v>100</v>
          </cell>
          <cell r="AD702">
            <v>67</v>
          </cell>
          <cell r="AE702">
            <v>0</v>
          </cell>
          <cell r="AF702">
            <v>0</v>
          </cell>
          <cell r="AG702">
            <v>67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100</v>
          </cell>
          <cell r="AT702">
            <v>66.667000000000002</v>
          </cell>
          <cell r="BB702">
            <v>100</v>
          </cell>
          <cell r="BJ702">
            <v>66.667000000000002</v>
          </cell>
        </row>
        <row r="703">
          <cell r="J703" t="str">
            <v>耐震</v>
          </cell>
          <cell r="K703" t="str">
            <v>一般</v>
          </cell>
          <cell r="L703" t="str">
            <v>一般</v>
          </cell>
          <cell r="V703">
            <v>300</v>
          </cell>
          <cell r="X703">
            <v>300</v>
          </cell>
          <cell r="AD703">
            <v>200</v>
          </cell>
          <cell r="AE703">
            <v>0</v>
          </cell>
          <cell r="AF703">
            <v>200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300</v>
          </cell>
          <cell r="AT703">
            <v>200</v>
          </cell>
          <cell r="BB703">
            <v>300</v>
          </cell>
          <cell r="BJ703">
            <v>200</v>
          </cell>
        </row>
        <row r="704">
          <cell r="J704" t="str">
            <v>耐震</v>
          </cell>
          <cell r="K704" t="str">
            <v>一般</v>
          </cell>
          <cell r="L704" t="str">
            <v>一般</v>
          </cell>
          <cell r="V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T704">
            <v>0</v>
          </cell>
          <cell r="BB704">
            <v>0</v>
          </cell>
          <cell r="BJ704">
            <v>0</v>
          </cell>
        </row>
        <row r="705">
          <cell r="V705">
            <v>60</v>
          </cell>
          <cell r="X705">
            <v>60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60</v>
          </cell>
          <cell r="BB705">
            <v>60</v>
          </cell>
        </row>
        <row r="706">
          <cell r="J706" t="str">
            <v>A'</v>
          </cell>
          <cell r="K706" t="str">
            <v>高規格</v>
          </cell>
          <cell r="L706" t="str">
            <v>高規格</v>
          </cell>
          <cell r="V706">
            <v>350</v>
          </cell>
          <cell r="X706">
            <v>350</v>
          </cell>
          <cell r="AD706">
            <v>233</v>
          </cell>
          <cell r="AE706">
            <v>0</v>
          </cell>
          <cell r="AF706">
            <v>233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350</v>
          </cell>
          <cell r="AT706">
            <v>233.333</v>
          </cell>
          <cell r="BB706">
            <v>350</v>
          </cell>
          <cell r="BJ706">
            <v>233.333</v>
          </cell>
        </row>
        <row r="707">
          <cell r="J707" t="str">
            <v>新直轄</v>
          </cell>
          <cell r="K707" t="str">
            <v>高規格</v>
          </cell>
          <cell r="L707" t="str">
            <v>高規格</v>
          </cell>
          <cell r="V707">
            <v>11400</v>
          </cell>
          <cell r="X707">
            <v>11400</v>
          </cell>
          <cell r="AD707">
            <v>8550</v>
          </cell>
          <cell r="AE707">
            <v>0</v>
          </cell>
          <cell r="AF707">
            <v>8550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11400</v>
          </cell>
          <cell r="AT707">
            <v>8550</v>
          </cell>
          <cell r="BB707">
            <v>11400</v>
          </cell>
          <cell r="BJ707">
            <v>8550</v>
          </cell>
        </row>
        <row r="708">
          <cell r="J708" t="str">
            <v>新直轄</v>
          </cell>
          <cell r="K708" t="str">
            <v>高規格</v>
          </cell>
          <cell r="L708" t="str">
            <v>高規格</v>
          </cell>
          <cell r="V708">
            <v>14600</v>
          </cell>
          <cell r="X708">
            <v>14600</v>
          </cell>
          <cell r="AD708">
            <v>10950</v>
          </cell>
          <cell r="AE708">
            <v>0</v>
          </cell>
          <cell r="AF708">
            <v>10950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14600</v>
          </cell>
          <cell r="AT708">
            <v>10950</v>
          </cell>
          <cell r="BB708">
            <v>14600</v>
          </cell>
          <cell r="BJ708">
            <v>10950</v>
          </cell>
        </row>
        <row r="709">
          <cell r="J709" t="str">
            <v>B</v>
          </cell>
          <cell r="K709" t="str">
            <v>高規格</v>
          </cell>
          <cell r="L709" t="str">
            <v>高規格</v>
          </cell>
          <cell r="V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T709">
            <v>0</v>
          </cell>
          <cell r="BB709">
            <v>0</v>
          </cell>
          <cell r="BJ709">
            <v>0</v>
          </cell>
        </row>
        <row r="710">
          <cell r="J710" t="str">
            <v>B</v>
          </cell>
          <cell r="K710" t="str">
            <v>高規格</v>
          </cell>
          <cell r="L710" t="str">
            <v>高規格</v>
          </cell>
          <cell r="V710">
            <v>9300</v>
          </cell>
          <cell r="X710">
            <v>9300</v>
          </cell>
          <cell r="AD710">
            <v>6510</v>
          </cell>
          <cell r="AE710">
            <v>0</v>
          </cell>
          <cell r="AF710">
            <v>6510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9300</v>
          </cell>
          <cell r="AT710">
            <v>6510</v>
          </cell>
          <cell r="BB710">
            <v>9300</v>
          </cell>
          <cell r="BJ710">
            <v>6510</v>
          </cell>
        </row>
        <row r="711">
          <cell r="J711" t="str">
            <v>C</v>
          </cell>
          <cell r="K711" t="str">
            <v>高規格</v>
          </cell>
          <cell r="L711" t="str">
            <v>高規格</v>
          </cell>
          <cell r="V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T711">
            <v>0</v>
          </cell>
          <cell r="BB711">
            <v>0</v>
          </cell>
          <cell r="BJ711">
            <v>0</v>
          </cell>
        </row>
        <row r="712">
          <cell r="J712" t="str">
            <v>C</v>
          </cell>
          <cell r="K712" t="str">
            <v>高規格</v>
          </cell>
          <cell r="L712" t="str">
            <v>高規格</v>
          </cell>
          <cell r="V712">
            <v>6770</v>
          </cell>
          <cell r="W712">
            <v>6770</v>
          </cell>
          <cell r="AD712">
            <v>4513</v>
          </cell>
          <cell r="AE712">
            <v>4513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6610</v>
          </cell>
          <cell r="AT712">
            <v>4406.6670000000004</v>
          </cell>
          <cell r="BB712">
            <v>6770</v>
          </cell>
          <cell r="BJ712">
            <v>4513.3329999999996</v>
          </cell>
        </row>
        <row r="713">
          <cell r="V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T713">
            <v>0</v>
          </cell>
          <cell r="BB713">
            <v>0</v>
          </cell>
          <cell r="BJ713">
            <v>0</v>
          </cell>
        </row>
        <row r="714">
          <cell r="J714" t="str">
            <v>ｂ</v>
          </cell>
          <cell r="K714" t="str">
            <v>高規格</v>
          </cell>
          <cell r="L714" t="str">
            <v>一般</v>
          </cell>
          <cell r="V714">
            <v>370</v>
          </cell>
          <cell r="X714">
            <v>370</v>
          </cell>
          <cell r="AD714">
            <v>247</v>
          </cell>
          <cell r="AE714">
            <v>0</v>
          </cell>
          <cell r="AF714">
            <v>247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370</v>
          </cell>
          <cell r="AT714">
            <v>246.667</v>
          </cell>
          <cell r="BB714">
            <v>370</v>
          </cell>
          <cell r="BJ714">
            <v>246.667</v>
          </cell>
        </row>
        <row r="715">
          <cell r="J715" t="str">
            <v>ｂ</v>
          </cell>
          <cell r="K715" t="str">
            <v>高規格</v>
          </cell>
          <cell r="L715" t="str">
            <v>一般</v>
          </cell>
          <cell r="V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T715">
            <v>0</v>
          </cell>
          <cell r="BB715">
            <v>0</v>
          </cell>
          <cell r="BJ715">
            <v>0</v>
          </cell>
        </row>
        <row r="716">
          <cell r="J716" t="str">
            <v>地一</v>
          </cell>
          <cell r="K716" t="str">
            <v>地高</v>
          </cell>
          <cell r="L716" t="str">
            <v>地高</v>
          </cell>
          <cell r="V716">
            <v>300</v>
          </cell>
          <cell r="X716">
            <v>300</v>
          </cell>
          <cell r="AD716">
            <v>200</v>
          </cell>
          <cell r="AE716">
            <v>0</v>
          </cell>
          <cell r="AF716">
            <v>200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300</v>
          </cell>
          <cell r="AT716">
            <v>200</v>
          </cell>
          <cell r="BB716">
            <v>300</v>
          </cell>
          <cell r="BJ716">
            <v>200</v>
          </cell>
        </row>
        <row r="717">
          <cell r="J717" t="str">
            <v>地二</v>
          </cell>
          <cell r="K717" t="str">
            <v>地高</v>
          </cell>
          <cell r="L717" t="str">
            <v>地高</v>
          </cell>
          <cell r="V717">
            <v>900</v>
          </cell>
          <cell r="W717">
            <v>900</v>
          </cell>
          <cell r="AD717">
            <v>600</v>
          </cell>
          <cell r="AE717">
            <v>600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900</v>
          </cell>
          <cell r="AT717">
            <v>600</v>
          </cell>
          <cell r="BB717">
            <v>900</v>
          </cell>
          <cell r="BJ717">
            <v>600</v>
          </cell>
        </row>
        <row r="718">
          <cell r="J718" t="str">
            <v>地二</v>
          </cell>
          <cell r="K718" t="str">
            <v>地高</v>
          </cell>
          <cell r="L718" t="str">
            <v>地高</v>
          </cell>
          <cell r="V718">
            <v>110</v>
          </cell>
          <cell r="X718">
            <v>110</v>
          </cell>
          <cell r="AD718">
            <v>73</v>
          </cell>
          <cell r="AE718">
            <v>0</v>
          </cell>
          <cell r="AF718">
            <v>73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110</v>
          </cell>
          <cell r="AT718">
            <v>73.332999999999998</v>
          </cell>
          <cell r="BB718">
            <v>110</v>
          </cell>
          <cell r="BJ718">
            <v>73.332999999999998</v>
          </cell>
        </row>
        <row r="719">
          <cell r="J719" t="str">
            <v>地二</v>
          </cell>
          <cell r="K719" t="str">
            <v>地高</v>
          </cell>
          <cell r="L719" t="str">
            <v>地高</v>
          </cell>
          <cell r="V719">
            <v>1880</v>
          </cell>
          <cell r="X719">
            <v>1880</v>
          </cell>
          <cell r="AD719">
            <v>1253</v>
          </cell>
          <cell r="AE719">
            <v>0</v>
          </cell>
          <cell r="AF719">
            <v>1253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1880</v>
          </cell>
          <cell r="AT719">
            <v>1253.3330000000001</v>
          </cell>
          <cell r="BB719">
            <v>2040</v>
          </cell>
          <cell r="BJ719">
            <v>1360</v>
          </cell>
        </row>
        <row r="720">
          <cell r="J720" t="str">
            <v>地二</v>
          </cell>
          <cell r="K720" t="str">
            <v>地高</v>
          </cell>
          <cell r="L720" t="str">
            <v>地高</v>
          </cell>
          <cell r="V720">
            <v>610</v>
          </cell>
          <cell r="X720">
            <v>610</v>
          </cell>
          <cell r="AD720">
            <v>407</v>
          </cell>
          <cell r="AE720">
            <v>0</v>
          </cell>
          <cell r="AF720">
            <v>407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610</v>
          </cell>
          <cell r="AT720">
            <v>406.66699999999997</v>
          </cell>
          <cell r="BB720">
            <v>610</v>
          </cell>
          <cell r="BJ720">
            <v>406.66699999999997</v>
          </cell>
        </row>
        <row r="721">
          <cell r="J721" t="str">
            <v>地二</v>
          </cell>
          <cell r="K721" t="str">
            <v>地高</v>
          </cell>
          <cell r="L721" t="str">
            <v>地高</v>
          </cell>
          <cell r="V721">
            <v>400</v>
          </cell>
          <cell r="W721">
            <v>400</v>
          </cell>
          <cell r="AD721">
            <v>267</v>
          </cell>
          <cell r="AE721">
            <v>267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400</v>
          </cell>
          <cell r="AT721">
            <v>266.66699999999997</v>
          </cell>
          <cell r="BB721">
            <v>400</v>
          </cell>
          <cell r="BJ721">
            <v>266.66699999999997</v>
          </cell>
        </row>
        <row r="722">
          <cell r="J722" t="str">
            <v>地二</v>
          </cell>
          <cell r="K722" t="str">
            <v>地高</v>
          </cell>
          <cell r="L722" t="str">
            <v>地高</v>
          </cell>
          <cell r="V722">
            <v>400</v>
          </cell>
          <cell r="W722">
            <v>400</v>
          </cell>
          <cell r="AD722">
            <v>267</v>
          </cell>
          <cell r="AE722">
            <v>267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400</v>
          </cell>
          <cell r="AT722">
            <v>266.66699999999997</v>
          </cell>
          <cell r="BB722">
            <v>400</v>
          </cell>
          <cell r="BJ722">
            <v>266.66699999999997</v>
          </cell>
        </row>
        <row r="723">
          <cell r="J723" t="str">
            <v>地二</v>
          </cell>
          <cell r="K723" t="str">
            <v>地高</v>
          </cell>
          <cell r="L723" t="str">
            <v>地高</v>
          </cell>
          <cell r="V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T723">
            <v>0</v>
          </cell>
          <cell r="BB723">
            <v>0</v>
          </cell>
          <cell r="BJ723">
            <v>0</v>
          </cell>
        </row>
        <row r="724">
          <cell r="J724" t="str">
            <v>地二</v>
          </cell>
          <cell r="K724" t="str">
            <v>地高</v>
          </cell>
          <cell r="L724" t="str">
            <v>地高</v>
          </cell>
          <cell r="V724">
            <v>1750</v>
          </cell>
          <cell r="W724">
            <v>1750</v>
          </cell>
          <cell r="AD724">
            <v>1167</v>
          </cell>
          <cell r="AE724">
            <v>1167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1750</v>
          </cell>
          <cell r="AT724">
            <v>1166.6669999999999</v>
          </cell>
          <cell r="BB724">
            <v>1750</v>
          </cell>
          <cell r="BJ724">
            <v>1166.6669999999999</v>
          </cell>
        </row>
        <row r="725">
          <cell r="J725" t="str">
            <v>地二</v>
          </cell>
          <cell r="K725" t="str">
            <v>地高</v>
          </cell>
          <cell r="L725" t="str">
            <v>地高</v>
          </cell>
          <cell r="V725">
            <v>2430</v>
          </cell>
          <cell r="W725">
            <v>2430</v>
          </cell>
          <cell r="AD725">
            <v>1620</v>
          </cell>
          <cell r="AE725">
            <v>1620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2430</v>
          </cell>
          <cell r="AT725">
            <v>1620</v>
          </cell>
          <cell r="BB725">
            <v>2430</v>
          </cell>
          <cell r="BJ725">
            <v>1620</v>
          </cell>
        </row>
        <row r="726">
          <cell r="J726" t="str">
            <v>地二</v>
          </cell>
          <cell r="K726" t="str">
            <v>地高</v>
          </cell>
          <cell r="L726" t="str">
            <v>地高</v>
          </cell>
          <cell r="V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T726">
            <v>0</v>
          </cell>
          <cell r="BB726">
            <v>0</v>
          </cell>
          <cell r="BJ726">
            <v>0</v>
          </cell>
        </row>
        <row r="727">
          <cell r="J727" t="str">
            <v>地二</v>
          </cell>
          <cell r="K727" t="str">
            <v>地高</v>
          </cell>
          <cell r="L727" t="str">
            <v>地高</v>
          </cell>
          <cell r="V727">
            <v>1260</v>
          </cell>
          <cell r="X727">
            <v>1260</v>
          </cell>
          <cell r="AD727">
            <v>840</v>
          </cell>
          <cell r="AE727">
            <v>0</v>
          </cell>
          <cell r="AF727">
            <v>840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1260</v>
          </cell>
          <cell r="AT727">
            <v>840</v>
          </cell>
          <cell r="BB727">
            <v>1260</v>
          </cell>
          <cell r="BJ727">
            <v>840</v>
          </cell>
        </row>
        <row r="728">
          <cell r="V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T728">
            <v>0</v>
          </cell>
          <cell r="BB728">
            <v>0</v>
          </cell>
          <cell r="BJ728">
            <v>0</v>
          </cell>
        </row>
        <row r="729">
          <cell r="J729" t="str">
            <v>二次</v>
          </cell>
          <cell r="K729" t="str">
            <v>一般</v>
          </cell>
          <cell r="L729" t="str">
            <v>一般</v>
          </cell>
          <cell r="V729">
            <v>150</v>
          </cell>
          <cell r="X729">
            <v>150</v>
          </cell>
          <cell r="AD729">
            <v>100</v>
          </cell>
          <cell r="AE729">
            <v>0</v>
          </cell>
          <cell r="AF729">
            <v>100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150</v>
          </cell>
          <cell r="AT729">
            <v>100</v>
          </cell>
          <cell r="BB729">
            <v>150</v>
          </cell>
          <cell r="BJ729">
            <v>100</v>
          </cell>
        </row>
        <row r="730">
          <cell r="J730" t="str">
            <v>二次</v>
          </cell>
          <cell r="K730" t="str">
            <v>一般</v>
          </cell>
          <cell r="L730" t="str">
            <v>一般</v>
          </cell>
          <cell r="V730">
            <v>20</v>
          </cell>
          <cell r="X730">
            <v>20</v>
          </cell>
          <cell r="AD730">
            <v>13</v>
          </cell>
          <cell r="AE730">
            <v>0</v>
          </cell>
          <cell r="AF730">
            <v>13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20</v>
          </cell>
          <cell r="AT730">
            <v>13.333</v>
          </cell>
          <cell r="BB730">
            <v>20</v>
          </cell>
          <cell r="BJ730">
            <v>13.333</v>
          </cell>
        </row>
        <row r="731">
          <cell r="J731" t="str">
            <v>沿環従来</v>
          </cell>
          <cell r="K731" t="str">
            <v>一般</v>
          </cell>
          <cell r="L731" t="str">
            <v>一般</v>
          </cell>
          <cell r="V731">
            <v>20</v>
          </cell>
          <cell r="Y731">
            <v>20</v>
          </cell>
          <cell r="AD731">
            <v>13</v>
          </cell>
          <cell r="AE731">
            <v>0</v>
          </cell>
          <cell r="AF731">
            <v>0</v>
          </cell>
          <cell r="AG731">
            <v>13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20</v>
          </cell>
          <cell r="AT731">
            <v>13.333</v>
          </cell>
          <cell r="BB731">
            <v>20</v>
          </cell>
          <cell r="BJ731">
            <v>13.333</v>
          </cell>
        </row>
        <row r="732">
          <cell r="J732" t="str">
            <v>沿環従来</v>
          </cell>
          <cell r="K732" t="str">
            <v>一般</v>
          </cell>
          <cell r="L732" t="str">
            <v>一般</v>
          </cell>
          <cell r="V732">
            <v>0</v>
          </cell>
          <cell r="Y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T732">
            <v>0</v>
          </cell>
          <cell r="BB732">
            <v>0</v>
          </cell>
          <cell r="BJ732">
            <v>0</v>
          </cell>
        </row>
        <row r="733">
          <cell r="J733" t="str">
            <v>沿環従来</v>
          </cell>
          <cell r="K733" t="str">
            <v>一般</v>
          </cell>
          <cell r="L733" t="str">
            <v>一般</v>
          </cell>
          <cell r="V733">
            <v>20</v>
          </cell>
          <cell r="Y733">
            <v>20</v>
          </cell>
          <cell r="AD733">
            <v>13</v>
          </cell>
          <cell r="AE733">
            <v>0</v>
          </cell>
          <cell r="AF733">
            <v>0</v>
          </cell>
          <cell r="AG733">
            <v>13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20</v>
          </cell>
          <cell r="AT733">
            <v>13.333</v>
          </cell>
          <cell r="BB733">
            <v>20</v>
          </cell>
          <cell r="BJ733">
            <v>13.333</v>
          </cell>
        </row>
        <row r="734">
          <cell r="V734">
            <v>0</v>
          </cell>
          <cell r="Z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T734">
            <v>0</v>
          </cell>
          <cell r="BB734">
            <v>0</v>
          </cell>
          <cell r="BJ734">
            <v>0</v>
          </cell>
        </row>
        <row r="735">
          <cell r="J735" t="str">
            <v>耐震</v>
          </cell>
          <cell r="K735" t="str">
            <v>一般</v>
          </cell>
          <cell r="L735" t="str">
            <v>一般</v>
          </cell>
          <cell r="V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T735">
            <v>0</v>
          </cell>
          <cell r="BB735">
            <v>0</v>
          </cell>
          <cell r="BJ735">
            <v>0</v>
          </cell>
        </row>
        <row r="736">
          <cell r="J736" t="str">
            <v>耐震</v>
          </cell>
          <cell r="K736" t="str">
            <v>一般</v>
          </cell>
          <cell r="L736" t="str">
            <v>一般</v>
          </cell>
          <cell r="V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T736">
            <v>0</v>
          </cell>
          <cell r="BB736">
            <v>0</v>
          </cell>
          <cell r="BJ736">
            <v>0</v>
          </cell>
        </row>
        <row r="737">
          <cell r="J737" t="str">
            <v>A'</v>
          </cell>
          <cell r="K737" t="str">
            <v>高規格</v>
          </cell>
          <cell r="L737" t="str">
            <v>高規格</v>
          </cell>
          <cell r="V737">
            <v>6970</v>
          </cell>
          <cell r="X737">
            <v>6970</v>
          </cell>
          <cell r="AD737">
            <v>4693</v>
          </cell>
          <cell r="AE737">
            <v>0</v>
          </cell>
          <cell r="AF737">
            <v>4693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6970</v>
          </cell>
          <cell r="AT737">
            <v>4693.1329999999998</v>
          </cell>
          <cell r="BB737">
            <v>6970</v>
          </cell>
          <cell r="BJ737">
            <v>4693.1329999999998</v>
          </cell>
        </row>
        <row r="738">
          <cell r="J738" t="str">
            <v>A'</v>
          </cell>
          <cell r="K738" t="str">
            <v>高規格</v>
          </cell>
          <cell r="L738" t="str">
            <v>一般</v>
          </cell>
          <cell r="V738">
            <v>200</v>
          </cell>
          <cell r="X738">
            <v>200</v>
          </cell>
          <cell r="AD738">
            <v>135</v>
          </cell>
          <cell r="AE738">
            <v>0</v>
          </cell>
          <cell r="AF738">
            <v>135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200</v>
          </cell>
          <cell r="AT738">
            <v>134.667</v>
          </cell>
          <cell r="BB738">
            <v>200</v>
          </cell>
          <cell r="BJ738">
            <v>134.667</v>
          </cell>
        </row>
        <row r="739">
          <cell r="J739" t="str">
            <v>ａ’</v>
          </cell>
          <cell r="K739" t="str">
            <v>高規格</v>
          </cell>
          <cell r="L739" t="str">
            <v>一般</v>
          </cell>
          <cell r="V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T739">
            <v>0</v>
          </cell>
          <cell r="BB739">
            <v>0</v>
          </cell>
          <cell r="BJ739">
            <v>0</v>
          </cell>
        </row>
        <row r="740">
          <cell r="J740" t="str">
            <v>ａ’</v>
          </cell>
          <cell r="K740" t="str">
            <v>高規格</v>
          </cell>
          <cell r="L740" t="str">
            <v>一般</v>
          </cell>
          <cell r="V740">
            <v>3320</v>
          </cell>
          <cell r="X740">
            <v>3320</v>
          </cell>
          <cell r="AD740">
            <v>2235</v>
          </cell>
          <cell r="AE740">
            <v>0</v>
          </cell>
          <cell r="AF740">
            <v>2235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3310</v>
          </cell>
          <cell r="AT740">
            <v>2228.7330000000002</v>
          </cell>
          <cell r="BB740">
            <v>3320</v>
          </cell>
          <cell r="BJ740">
            <v>2235.4670000000001</v>
          </cell>
        </row>
        <row r="741">
          <cell r="J741" t="str">
            <v>地二</v>
          </cell>
          <cell r="K741" t="str">
            <v>地高</v>
          </cell>
          <cell r="L741" t="str">
            <v>地高</v>
          </cell>
          <cell r="V741">
            <v>1620</v>
          </cell>
          <cell r="W741">
            <v>1620</v>
          </cell>
          <cell r="AD741">
            <v>1091</v>
          </cell>
          <cell r="AE741">
            <v>1091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1610</v>
          </cell>
          <cell r="AT741">
            <v>1084.067</v>
          </cell>
          <cell r="BB741">
            <v>1620</v>
          </cell>
          <cell r="BJ741">
            <v>1090.8</v>
          </cell>
        </row>
        <row r="742">
          <cell r="J742" t="str">
            <v>地二</v>
          </cell>
          <cell r="K742" t="str">
            <v>地高</v>
          </cell>
          <cell r="L742" t="str">
            <v>地高</v>
          </cell>
          <cell r="V742">
            <v>350</v>
          </cell>
          <cell r="W742">
            <v>350</v>
          </cell>
          <cell r="AD742">
            <v>236</v>
          </cell>
          <cell r="AE742">
            <v>236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190</v>
          </cell>
          <cell r="AT742">
            <v>127.93300000000001</v>
          </cell>
          <cell r="BB742">
            <v>350</v>
          </cell>
          <cell r="BJ742">
            <v>235.667</v>
          </cell>
        </row>
        <row r="743">
          <cell r="J743" t="str">
            <v>地二</v>
          </cell>
          <cell r="K743" t="str">
            <v>地高</v>
          </cell>
          <cell r="L743" t="str">
            <v>地高</v>
          </cell>
          <cell r="V743">
            <v>3420</v>
          </cell>
          <cell r="W743">
            <v>3420</v>
          </cell>
          <cell r="AD743">
            <v>2303</v>
          </cell>
          <cell r="AE743">
            <v>2303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3420</v>
          </cell>
          <cell r="AT743">
            <v>2302.8000000000002</v>
          </cell>
          <cell r="BB743">
            <v>4140</v>
          </cell>
          <cell r="BJ743">
            <v>2787.6</v>
          </cell>
        </row>
        <row r="744">
          <cell r="J744" t="str">
            <v>二次</v>
          </cell>
          <cell r="K744" t="str">
            <v>一般</v>
          </cell>
          <cell r="L744" t="str">
            <v>一般</v>
          </cell>
          <cell r="V744">
            <v>200</v>
          </cell>
          <cell r="X744">
            <v>200</v>
          </cell>
          <cell r="AD744">
            <v>135</v>
          </cell>
          <cell r="AE744">
            <v>0</v>
          </cell>
          <cell r="AF744">
            <v>135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200</v>
          </cell>
          <cell r="AT744">
            <v>134.667</v>
          </cell>
          <cell r="BB744">
            <v>200</v>
          </cell>
          <cell r="BJ744">
            <v>134.667</v>
          </cell>
        </row>
        <row r="745">
          <cell r="J745" t="str">
            <v>二次</v>
          </cell>
          <cell r="K745" t="str">
            <v>一般</v>
          </cell>
          <cell r="L745" t="str">
            <v>一般</v>
          </cell>
          <cell r="V745">
            <v>250</v>
          </cell>
          <cell r="X745">
            <v>250</v>
          </cell>
          <cell r="AD745">
            <v>168</v>
          </cell>
          <cell r="AE745">
            <v>0</v>
          </cell>
          <cell r="AF745">
            <v>168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250</v>
          </cell>
          <cell r="AT745">
            <v>168.333</v>
          </cell>
          <cell r="BB745">
            <v>250</v>
          </cell>
          <cell r="BJ745">
            <v>168.333</v>
          </cell>
        </row>
        <row r="746">
          <cell r="J746" t="str">
            <v>ａ’</v>
          </cell>
          <cell r="K746" t="str">
            <v>高規格</v>
          </cell>
          <cell r="L746" t="str">
            <v>一般</v>
          </cell>
          <cell r="V746">
            <v>1290</v>
          </cell>
          <cell r="X746">
            <v>1290</v>
          </cell>
          <cell r="AD746">
            <v>869</v>
          </cell>
          <cell r="AE746">
            <v>0</v>
          </cell>
          <cell r="AF746">
            <v>869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1130</v>
          </cell>
          <cell r="AT746">
            <v>760.86699999999996</v>
          </cell>
          <cell r="BB746">
            <v>1290</v>
          </cell>
          <cell r="BJ746">
            <v>868.6</v>
          </cell>
        </row>
        <row r="747">
          <cell r="J747" t="str">
            <v>二次</v>
          </cell>
          <cell r="K747" t="str">
            <v>一般</v>
          </cell>
          <cell r="L747" t="str">
            <v>一般</v>
          </cell>
          <cell r="V747">
            <v>910</v>
          </cell>
          <cell r="W747">
            <v>910</v>
          </cell>
          <cell r="AD747">
            <v>613</v>
          </cell>
          <cell r="AE747">
            <v>613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590</v>
          </cell>
          <cell r="AT747">
            <v>397.267</v>
          </cell>
          <cell r="BB747">
            <v>910</v>
          </cell>
          <cell r="BJ747">
            <v>612.73299999999995</v>
          </cell>
        </row>
        <row r="748">
          <cell r="J748" t="str">
            <v>ａ’</v>
          </cell>
          <cell r="K748" t="str">
            <v>高規格</v>
          </cell>
          <cell r="L748" t="str">
            <v>一般</v>
          </cell>
          <cell r="V748">
            <v>520</v>
          </cell>
          <cell r="X748">
            <v>520</v>
          </cell>
          <cell r="AD748">
            <v>350</v>
          </cell>
          <cell r="AE748">
            <v>0</v>
          </cell>
          <cell r="AF748">
            <v>350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520</v>
          </cell>
          <cell r="AT748">
            <v>350.13299999999998</v>
          </cell>
          <cell r="BB748">
            <v>520</v>
          </cell>
          <cell r="BJ748">
            <v>350.13299999999998</v>
          </cell>
        </row>
        <row r="749">
          <cell r="J749" t="str">
            <v>二次</v>
          </cell>
          <cell r="K749" t="str">
            <v>一般</v>
          </cell>
          <cell r="L749" t="str">
            <v>一般</v>
          </cell>
          <cell r="V749">
            <v>510</v>
          </cell>
          <cell r="X749">
            <v>510</v>
          </cell>
          <cell r="AD749">
            <v>343</v>
          </cell>
          <cell r="AE749">
            <v>0</v>
          </cell>
          <cell r="AF749">
            <v>343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510</v>
          </cell>
          <cell r="AT749">
            <v>343.4</v>
          </cell>
          <cell r="BB749">
            <v>520</v>
          </cell>
          <cell r="BJ749">
            <v>350.13299999999998</v>
          </cell>
        </row>
        <row r="750">
          <cell r="J750" t="str">
            <v>二次</v>
          </cell>
          <cell r="K750" t="str">
            <v>一般</v>
          </cell>
          <cell r="L750" t="str">
            <v>一般</v>
          </cell>
          <cell r="V750">
            <v>500</v>
          </cell>
          <cell r="X750">
            <v>500</v>
          </cell>
          <cell r="AD750">
            <v>337</v>
          </cell>
          <cell r="AE750">
            <v>0</v>
          </cell>
          <cell r="AF750">
            <v>337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500</v>
          </cell>
          <cell r="AT750">
            <v>336.66699999999997</v>
          </cell>
          <cell r="BB750">
            <v>510</v>
          </cell>
          <cell r="BJ750">
            <v>343.4</v>
          </cell>
        </row>
        <row r="751">
          <cell r="J751" t="str">
            <v>二次</v>
          </cell>
          <cell r="K751" t="str">
            <v>一般</v>
          </cell>
          <cell r="L751" t="str">
            <v>一般</v>
          </cell>
          <cell r="V751">
            <v>80</v>
          </cell>
          <cell r="W751">
            <v>80</v>
          </cell>
          <cell r="AD751">
            <v>54</v>
          </cell>
          <cell r="AE751">
            <v>54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80</v>
          </cell>
          <cell r="AT751">
            <v>53.866999999999997</v>
          </cell>
          <cell r="BB751">
            <v>80</v>
          </cell>
          <cell r="BJ751">
            <v>53.866999999999997</v>
          </cell>
        </row>
        <row r="752">
          <cell r="J752" t="str">
            <v>沿環従来</v>
          </cell>
          <cell r="K752" t="str">
            <v>一般</v>
          </cell>
          <cell r="L752" t="str">
            <v>一般</v>
          </cell>
          <cell r="V752">
            <v>100</v>
          </cell>
          <cell r="Y752">
            <v>100</v>
          </cell>
          <cell r="AD752">
            <v>67</v>
          </cell>
          <cell r="AE752">
            <v>0</v>
          </cell>
          <cell r="AF752">
            <v>0</v>
          </cell>
          <cell r="AG752">
            <v>67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100</v>
          </cell>
          <cell r="AT752">
            <v>67.332999999999998</v>
          </cell>
          <cell r="BB752">
            <v>100</v>
          </cell>
          <cell r="BJ752">
            <v>67.332999999999998</v>
          </cell>
        </row>
        <row r="753">
          <cell r="J753" t="str">
            <v>耐震</v>
          </cell>
          <cell r="K753" t="str">
            <v>一般</v>
          </cell>
          <cell r="L753" t="str">
            <v>一般</v>
          </cell>
          <cell r="V753">
            <v>100</v>
          </cell>
          <cell r="X753">
            <v>100</v>
          </cell>
          <cell r="AE753">
            <v>0</v>
          </cell>
          <cell r="AF753">
            <v>67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100</v>
          </cell>
          <cell r="BB753">
            <v>100</v>
          </cell>
        </row>
        <row r="754">
          <cell r="J754" t="str">
            <v>耐震</v>
          </cell>
          <cell r="K754" t="str">
            <v>一般</v>
          </cell>
          <cell r="L754" t="str">
            <v>一般</v>
          </cell>
          <cell r="V754">
            <v>100</v>
          </cell>
          <cell r="X754">
            <v>100</v>
          </cell>
          <cell r="AE754">
            <v>0</v>
          </cell>
          <cell r="AF754">
            <v>67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100</v>
          </cell>
          <cell r="BB754">
            <v>100</v>
          </cell>
        </row>
        <row r="755">
          <cell r="V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T755">
            <v>0</v>
          </cell>
          <cell r="BB755">
            <v>0</v>
          </cell>
          <cell r="BJ755">
            <v>0</v>
          </cell>
        </row>
        <row r="756">
          <cell r="V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T756">
            <v>0</v>
          </cell>
          <cell r="BB756">
            <v>0</v>
          </cell>
          <cell r="BJ756">
            <v>0</v>
          </cell>
        </row>
        <row r="757">
          <cell r="J757" t="str">
            <v>A'</v>
          </cell>
          <cell r="K757" t="str">
            <v>高規格</v>
          </cell>
          <cell r="L757" t="str">
            <v>高規格</v>
          </cell>
          <cell r="V757">
            <v>2407</v>
          </cell>
          <cell r="X757">
            <v>1819</v>
          </cell>
          <cell r="Y757">
            <v>588</v>
          </cell>
          <cell r="AD757">
            <v>2006</v>
          </cell>
          <cell r="AE757">
            <v>0</v>
          </cell>
          <cell r="AF757">
            <v>1516</v>
          </cell>
          <cell r="AG757">
            <v>490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1159</v>
          </cell>
          <cell r="AT757">
            <v>965.83299999999997</v>
          </cell>
          <cell r="BB757">
            <v>1819</v>
          </cell>
          <cell r="BJ757">
            <v>1515.8330000000001</v>
          </cell>
        </row>
        <row r="758">
          <cell r="J758" t="str">
            <v>A'</v>
          </cell>
          <cell r="K758" t="str">
            <v>高規格</v>
          </cell>
          <cell r="L758" t="str">
            <v>高規格</v>
          </cell>
          <cell r="V758">
            <v>4620</v>
          </cell>
          <cell r="W758">
            <v>2000</v>
          </cell>
          <cell r="X758">
            <v>2620</v>
          </cell>
          <cell r="AD758">
            <v>3296</v>
          </cell>
          <cell r="AE758">
            <v>1427</v>
          </cell>
          <cell r="AF758">
            <v>1869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4620</v>
          </cell>
          <cell r="AT758">
            <v>3295.6</v>
          </cell>
          <cell r="BB758">
            <v>4620</v>
          </cell>
          <cell r="BJ758">
            <v>3295.6</v>
          </cell>
        </row>
        <row r="759">
          <cell r="J759" t="str">
            <v>A'</v>
          </cell>
          <cell r="K759" t="str">
            <v>高規格</v>
          </cell>
          <cell r="L759" t="str">
            <v>高規格</v>
          </cell>
          <cell r="V759">
            <v>525</v>
          </cell>
          <cell r="X759">
            <v>525</v>
          </cell>
          <cell r="AD759">
            <v>375</v>
          </cell>
          <cell r="AE759">
            <v>0</v>
          </cell>
          <cell r="AF759">
            <v>375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425</v>
          </cell>
          <cell r="AT759">
            <v>303.16699999999997</v>
          </cell>
          <cell r="BB759">
            <v>525</v>
          </cell>
          <cell r="BJ759">
            <v>374.5</v>
          </cell>
        </row>
        <row r="760">
          <cell r="V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T760">
            <v>0</v>
          </cell>
          <cell r="BB760">
            <v>0</v>
          </cell>
          <cell r="BJ760">
            <v>0</v>
          </cell>
        </row>
        <row r="761">
          <cell r="J761" t="str">
            <v>二次</v>
          </cell>
          <cell r="K761" t="str">
            <v>一般</v>
          </cell>
          <cell r="L761" t="str">
            <v>一般</v>
          </cell>
          <cell r="V761">
            <v>5221</v>
          </cell>
          <cell r="X761">
            <v>403</v>
          </cell>
          <cell r="Y761">
            <v>4818</v>
          </cell>
          <cell r="AD761">
            <v>3481</v>
          </cell>
          <cell r="AE761">
            <v>0</v>
          </cell>
          <cell r="AF761">
            <v>269</v>
          </cell>
          <cell r="AG761">
            <v>3212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2695</v>
          </cell>
          <cell r="AT761">
            <v>1796.6669999999999</v>
          </cell>
          <cell r="BB761">
            <v>3095</v>
          </cell>
          <cell r="BJ761">
            <v>2063.3330000000001</v>
          </cell>
        </row>
        <row r="762">
          <cell r="J762" t="str">
            <v>二次</v>
          </cell>
          <cell r="K762" t="str">
            <v>一般</v>
          </cell>
          <cell r="L762" t="str">
            <v>一般</v>
          </cell>
          <cell r="V762">
            <v>176</v>
          </cell>
          <cell r="X762">
            <v>80</v>
          </cell>
          <cell r="Y762">
            <v>96</v>
          </cell>
          <cell r="AD762">
            <v>125</v>
          </cell>
          <cell r="AE762">
            <v>0</v>
          </cell>
          <cell r="AF762">
            <v>57</v>
          </cell>
          <cell r="AG762">
            <v>68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130</v>
          </cell>
          <cell r="AT762">
            <v>92.733000000000004</v>
          </cell>
          <cell r="BB762">
            <v>130</v>
          </cell>
          <cell r="BJ762">
            <v>92.733000000000004</v>
          </cell>
        </row>
        <row r="763">
          <cell r="J763" t="str">
            <v>二次</v>
          </cell>
          <cell r="K763" t="str">
            <v>一般</v>
          </cell>
          <cell r="L763" t="str">
            <v>一般</v>
          </cell>
          <cell r="V763">
            <v>6428</v>
          </cell>
          <cell r="W763">
            <v>546</v>
          </cell>
          <cell r="X763">
            <v>580</v>
          </cell>
          <cell r="Y763">
            <v>5302</v>
          </cell>
          <cell r="AD763">
            <v>4585</v>
          </cell>
          <cell r="AE763">
            <v>389</v>
          </cell>
          <cell r="AF763">
            <v>414</v>
          </cell>
          <cell r="AG763">
            <v>3782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2560</v>
          </cell>
          <cell r="AT763">
            <v>1826.133</v>
          </cell>
          <cell r="BB763">
            <v>4160</v>
          </cell>
          <cell r="BJ763">
            <v>2967.4660000000003</v>
          </cell>
        </row>
        <row r="764">
          <cell r="J764" t="str">
            <v>ａ’</v>
          </cell>
          <cell r="K764" t="str">
            <v>高規格</v>
          </cell>
          <cell r="L764" t="str">
            <v>一般</v>
          </cell>
          <cell r="V764">
            <v>900</v>
          </cell>
          <cell r="X764">
            <v>900</v>
          </cell>
          <cell r="AD764">
            <v>690</v>
          </cell>
          <cell r="AE764">
            <v>0</v>
          </cell>
          <cell r="AF764">
            <v>690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900</v>
          </cell>
          <cell r="AT764">
            <v>690</v>
          </cell>
          <cell r="BB764">
            <v>900</v>
          </cell>
          <cell r="BJ764">
            <v>690</v>
          </cell>
        </row>
        <row r="765">
          <cell r="J765" t="str">
            <v>二次</v>
          </cell>
          <cell r="K765" t="str">
            <v>一般</v>
          </cell>
          <cell r="L765" t="str">
            <v>一般</v>
          </cell>
          <cell r="V765">
            <v>800</v>
          </cell>
          <cell r="X765">
            <v>800</v>
          </cell>
          <cell r="AD765">
            <v>533</v>
          </cell>
          <cell r="AE765">
            <v>0</v>
          </cell>
          <cell r="AF765">
            <v>533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644</v>
          </cell>
          <cell r="AT765">
            <v>429.33300000000003</v>
          </cell>
          <cell r="BB765">
            <v>800</v>
          </cell>
          <cell r="BJ765">
            <v>533.33299999999997</v>
          </cell>
        </row>
        <row r="766">
          <cell r="J766" t="str">
            <v>二次</v>
          </cell>
          <cell r="K766" t="str">
            <v>一般</v>
          </cell>
          <cell r="L766" t="str">
            <v>一般</v>
          </cell>
          <cell r="V766">
            <v>1640</v>
          </cell>
          <cell r="X766">
            <v>1640</v>
          </cell>
          <cell r="AD766">
            <v>1257</v>
          </cell>
          <cell r="AE766">
            <v>0</v>
          </cell>
          <cell r="AF766">
            <v>1257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570</v>
          </cell>
          <cell r="AT766">
            <v>437</v>
          </cell>
          <cell r="BB766">
            <v>1640</v>
          </cell>
          <cell r="BJ766">
            <v>1257.3330000000001</v>
          </cell>
        </row>
        <row r="767">
          <cell r="J767" t="str">
            <v>二次</v>
          </cell>
          <cell r="K767" t="str">
            <v>一般</v>
          </cell>
          <cell r="L767" t="str">
            <v>一般</v>
          </cell>
          <cell r="V767">
            <v>1359</v>
          </cell>
          <cell r="X767">
            <v>1359</v>
          </cell>
          <cell r="AD767">
            <v>1133</v>
          </cell>
          <cell r="AE767">
            <v>0</v>
          </cell>
          <cell r="AF767">
            <v>1133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1359</v>
          </cell>
          <cell r="AT767">
            <v>1132.5</v>
          </cell>
          <cell r="BB767">
            <v>1629</v>
          </cell>
          <cell r="BJ767">
            <v>1357.5</v>
          </cell>
        </row>
        <row r="768">
          <cell r="J768" t="str">
            <v>ａ’</v>
          </cell>
          <cell r="K768" t="str">
            <v>高規格</v>
          </cell>
          <cell r="L768" t="str">
            <v>一般</v>
          </cell>
          <cell r="V768">
            <v>23</v>
          </cell>
          <cell r="X768">
            <v>23</v>
          </cell>
          <cell r="AD768">
            <v>19</v>
          </cell>
          <cell r="AE768">
            <v>0</v>
          </cell>
          <cell r="AF768">
            <v>19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23</v>
          </cell>
          <cell r="AT768">
            <v>19.167000000000002</v>
          </cell>
          <cell r="BB768">
            <v>23</v>
          </cell>
          <cell r="BJ768">
            <v>19.167000000000002</v>
          </cell>
        </row>
        <row r="769">
          <cell r="J769" t="str">
            <v>ａ’</v>
          </cell>
          <cell r="K769" t="str">
            <v>高規格</v>
          </cell>
          <cell r="L769" t="str">
            <v>一般</v>
          </cell>
          <cell r="V769">
            <v>10</v>
          </cell>
          <cell r="X769">
            <v>10</v>
          </cell>
          <cell r="AD769">
            <v>7</v>
          </cell>
          <cell r="AE769">
            <v>0</v>
          </cell>
          <cell r="AF769">
            <v>7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10</v>
          </cell>
          <cell r="AT769">
            <v>7.133</v>
          </cell>
          <cell r="BB769">
            <v>10</v>
          </cell>
          <cell r="BJ769">
            <v>7.133</v>
          </cell>
        </row>
        <row r="770">
          <cell r="J770" t="str">
            <v>ａ’</v>
          </cell>
          <cell r="K770" t="str">
            <v>高規格</v>
          </cell>
          <cell r="L770" t="str">
            <v>一般</v>
          </cell>
          <cell r="V770">
            <v>1845</v>
          </cell>
          <cell r="W770">
            <v>1000</v>
          </cell>
          <cell r="X770">
            <v>570</v>
          </cell>
          <cell r="Y770">
            <v>275</v>
          </cell>
          <cell r="AD770">
            <v>1316</v>
          </cell>
          <cell r="AE770">
            <v>713</v>
          </cell>
          <cell r="AF770">
            <v>407</v>
          </cell>
          <cell r="AG770">
            <v>196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1570</v>
          </cell>
          <cell r="AT770">
            <v>1119.933</v>
          </cell>
          <cell r="BB770">
            <v>1570</v>
          </cell>
          <cell r="BJ770">
            <v>1119.933</v>
          </cell>
        </row>
        <row r="771">
          <cell r="J771" t="str">
            <v>ａ’</v>
          </cell>
          <cell r="K771" t="str">
            <v>高規格</v>
          </cell>
          <cell r="L771" t="str">
            <v>一般</v>
          </cell>
          <cell r="V771">
            <v>1155</v>
          </cell>
          <cell r="X771">
            <v>1155</v>
          </cell>
          <cell r="AD771">
            <v>963</v>
          </cell>
          <cell r="AE771">
            <v>0</v>
          </cell>
          <cell r="AF771">
            <v>963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1030</v>
          </cell>
          <cell r="AT771">
            <v>858.33299999999997</v>
          </cell>
          <cell r="BB771">
            <v>1155</v>
          </cell>
          <cell r="BJ771">
            <v>962.5</v>
          </cell>
        </row>
        <row r="772">
          <cell r="J772" t="str">
            <v>二次</v>
          </cell>
          <cell r="K772" t="str">
            <v>一般</v>
          </cell>
          <cell r="L772" t="str">
            <v>一般</v>
          </cell>
          <cell r="V772">
            <v>30</v>
          </cell>
          <cell r="X772">
            <v>30</v>
          </cell>
          <cell r="AD772">
            <v>25</v>
          </cell>
          <cell r="AE772">
            <v>0</v>
          </cell>
          <cell r="AF772">
            <v>25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30</v>
          </cell>
          <cell r="AT772">
            <v>25</v>
          </cell>
          <cell r="BB772">
            <v>135</v>
          </cell>
          <cell r="BJ772">
            <v>112.5</v>
          </cell>
        </row>
        <row r="773">
          <cell r="V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T773">
            <v>0</v>
          </cell>
          <cell r="BB773">
            <v>0</v>
          </cell>
          <cell r="BJ773">
            <v>0</v>
          </cell>
        </row>
        <row r="774">
          <cell r="V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T774">
            <v>0</v>
          </cell>
          <cell r="BB774">
            <v>0</v>
          </cell>
          <cell r="BJ774">
            <v>0</v>
          </cell>
        </row>
        <row r="775">
          <cell r="V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T775">
            <v>0</v>
          </cell>
          <cell r="BB775">
            <v>0</v>
          </cell>
          <cell r="BJ775">
            <v>0</v>
          </cell>
        </row>
        <row r="776">
          <cell r="J776" t="str">
            <v>B</v>
          </cell>
          <cell r="K776" t="str">
            <v>高規格</v>
          </cell>
          <cell r="L776" t="str">
            <v>高規格</v>
          </cell>
          <cell r="V776">
            <v>3703</v>
          </cell>
          <cell r="W776">
            <v>2500</v>
          </cell>
          <cell r="X776">
            <v>747</v>
          </cell>
          <cell r="Y776">
            <v>456</v>
          </cell>
          <cell r="AD776">
            <v>3241</v>
          </cell>
          <cell r="AE776">
            <v>2188</v>
          </cell>
          <cell r="AF776">
            <v>654</v>
          </cell>
          <cell r="AG776">
            <v>399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2444</v>
          </cell>
          <cell r="AT776">
            <v>2138.5</v>
          </cell>
          <cell r="BB776">
            <v>3247</v>
          </cell>
          <cell r="BJ776">
            <v>2841.125</v>
          </cell>
        </row>
        <row r="777">
          <cell r="J777" t="str">
            <v>B</v>
          </cell>
          <cell r="K777" t="str">
            <v>高規格</v>
          </cell>
          <cell r="L777" t="str">
            <v>高規格</v>
          </cell>
          <cell r="V777">
            <v>4863</v>
          </cell>
          <cell r="W777">
            <v>4000</v>
          </cell>
          <cell r="X777">
            <v>863</v>
          </cell>
          <cell r="AD777">
            <v>4255</v>
          </cell>
          <cell r="AE777">
            <v>3500</v>
          </cell>
          <cell r="AF777">
            <v>755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1584</v>
          </cell>
          <cell r="AT777">
            <v>1386</v>
          </cell>
          <cell r="BB777">
            <v>4863</v>
          </cell>
          <cell r="BJ777">
            <v>4255.125</v>
          </cell>
        </row>
        <row r="778">
          <cell r="J778" t="str">
            <v>B</v>
          </cell>
          <cell r="K778" t="str">
            <v>高規格</v>
          </cell>
          <cell r="L778" t="str">
            <v>高規格</v>
          </cell>
          <cell r="V778">
            <v>2300</v>
          </cell>
          <cell r="W778">
            <v>500</v>
          </cell>
          <cell r="X778">
            <v>1530</v>
          </cell>
          <cell r="Y778">
            <v>270</v>
          </cell>
          <cell r="AD778">
            <v>1723</v>
          </cell>
          <cell r="AE778">
            <v>375</v>
          </cell>
          <cell r="AF778">
            <v>1146</v>
          </cell>
          <cell r="AG778">
            <v>202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2030</v>
          </cell>
          <cell r="AT778">
            <v>1520.47</v>
          </cell>
          <cell r="BB778">
            <v>2030</v>
          </cell>
          <cell r="BJ778">
            <v>1520.47</v>
          </cell>
        </row>
        <row r="779">
          <cell r="V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T779">
            <v>0</v>
          </cell>
          <cell r="BB779">
            <v>0</v>
          </cell>
          <cell r="BJ779">
            <v>0</v>
          </cell>
        </row>
        <row r="780">
          <cell r="J780" t="str">
            <v>二次</v>
          </cell>
          <cell r="K780" t="str">
            <v>一般</v>
          </cell>
          <cell r="L780" t="str">
            <v>一般</v>
          </cell>
          <cell r="V780">
            <v>54</v>
          </cell>
          <cell r="X780">
            <v>3</v>
          </cell>
          <cell r="Y780">
            <v>51</v>
          </cell>
          <cell r="AD780">
            <v>38</v>
          </cell>
          <cell r="AE780">
            <v>0</v>
          </cell>
          <cell r="AF780">
            <v>2</v>
          </cell>
          <cell r="AG780">
            <v>36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30</v>
          </cell>
          <cell r="AT780">
            <v>21.4</v>
          </cell>
          <cell r="BB780">
            <v>30</v>
          </cell>
          <cell r="BJ780">
            <v>21.4</v>
          </cell>
        </row>
        <row r="781">
          <cell r="J781" t="str">
            <v>地二</v>
          </cell>
          <cell r="K781" t="str">
            <v>地高</v>
          </cell>
          <cell r="L781" t="str">
            <v>地高</v>
          </cell>
          <cell r="V781">
            <v>3955</v>
          </cell>
          <cell r="W781">
            <v>755</v>
          </cell>
          <cell r="X781">
            <v>3200</v>
          </cell>
          <cell r="AD781">
            <v>3296</v>
          </cell>
          <cell r="AE781">
            <v>629</v>
          </cell>
          <cell r="AF781">
            <v>2667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3411</v>
          </cell>
          <cell r="AT781">
            <v>2842.5</v>
          </cell>
          <cell r="BB781">
            <v>3955</v>
          </cell>
          <cell r="BJ781">
            <v>3295.8339999999998</v>
          </cell>
        </row>
        <row r="782">
          <cell r="J782" t="str">
            <v>地二</v>
          </cell>
          <cell r="K782" t="str">
            <v>地高</v>
          </cell>
          <cell r="L782" t="str">
            <v>地高</v>
          </cell>
          <cell r="V782">
            <v>10</v>
          </cell>
          <cell r="X782">
            <v>10</v>
          </cell>
          <cell r="AD782">
            <v>8</v>
          </cell>
          <cell r="AE782">
            <v>0</v>
          </cell>
          <cell r="AF782">
            <v>8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10</v>
          </cell>
          <cell r="AT782">
            <v>8.3330000000000002</v>
          </cell>
          <cell r="BB782">
            <v>10</v>
          </cell>
          <cell r="BJ782">
            <v>8.3330000000000002</v>
          </cell>
        </row>
        <row r="783">
          <cell r="J783" t="str">
            <v>地二</v>
          </cell>
          <cell r="K783" t="str">
            <v>地高</v>
          </cell>
          <cell r="L783" t="str">
            <v>地高</v>
          </cell>
          <cell r="V783">
            <v>3040</v>
          </cell>
          <cell r="X783">
            <v>3040</v>
          </cell>
          <cell r="AD783">
            <v>2169</v>
          </cell>
          <cell r="AE783">
            <v>0</v>
          </cell>
          <cell r="AF783">
            <v>2169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3040</v>
          </cell>
          <cell r="AT783">
            <v>2168.5329999999999</v>
          </cell>
          <cell r="BB783">
            <v>3040</v>
          </cell>
          <cell r="BJ783">
            <v>2168.5329999999999</v>
          </cell>
        </row>
        <row r="784">
          <cell r="J784" t="str">
            <v>地二</v>
          </cell>
          <cell r="K784" t="str">
            <v>地高</v>
          </cell>
          <cell r="L784" t="str">
            <v>地高</v>
          </cell>
          <cell r="V784">
            <v>6410</v>
          </cell>
          <cell r="W784">
            <v>3686</v>
          </cell>
          <cell r="Y784">
            <v>2724</v>
          </cell>
          <cell r="AD784">
            <v>4572</v>
          </cell>
          <cell r="AE784">
            <v>2629</v>
          </cell>
          <cell r="AF784">
            <v>0</v>
          </cell>
          <cell r="AG784">
            <v>1943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6410</v>
          </cell>
          <cell r="AT784">
            <v>4572.4669999999996</v>
          </cell>
          <cell r="BB784">
            <v>6410</v>
          </cell>
          <cell r="BJ784">
            <v>4572.4669999999996</v>
          </cell>
        </row>
        <row r="785">
          <cell r="J785" t="str">
            <v>地二</v>
          </cell>
          <cell r="K785" t="str">
            <v>地高</v>
          </cell>
          <cell r="L785" t="str">
            <v>地高</v>
          </cell>
          <cell r="V785">
            <v>50</v>
          </cell>
          <cell r="X785">
            <v>50</v>
          </cell>
          <cell r="AD785">
            <v>38</v>
          </cell>
          <cell r="AE785">
            <v>0</v>
          </cell>
          <cell r="AF785">
            <v>38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50</v>
          </cell>
          <cell r="AT785">
            <v>38.332999999999998</v>
          </cell>
          <cell r="BB785">
            <v>200</v>
          </cell>
          <cell r="BJ785">
            <v>153.333</v>
          </cell>
        </row>
        <row r="786">
          <cell r="J786" t="str">
            <v>地二</v>
          </cell>
          <cell r="K786" t="str">
            <v>地高</v>
          </cell>
          <cell r="L786" t="str">
            <v>地高</v>
          </cell>
          <cell r="V786">
            <v>497</v>
          </cell>
          <cell r="X786">
            <v>497</v>
          </cell>
          <cell r="AD786">
            <v>414</v>
          </cell>
          <cell r="AE786">
            <v>0</v>
          </cell>
          <cell r="AF786">
            <v>414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497</v>
          </cell>
          <cell r="AT786">
            <v>414.16699999999997</v>
          </cell>
          <cell r="BB786">
            <v>497</v>
          </cell>
          <cell r="BJ786">
            <v>414.16699999999997</v>
          </cell>
        </row>
        <row r="787">
          <cell r="J787" t="str">
            <v>地二</v>
          </cell>
          <cell r="K787" t="str">
            <v>地高</v>
          </cell>
          <cell r="L787" t="str">
            <v>地高</v>
          </cell>
          <cell r="V787">
            <v>3804</v>
          </cell>
          <cell r="W787">
            <v>198</v>
          </cell>
          <cell r="X787">
            <v>2286</v>
          </cell>
          <cell r="Y787">
            <v>16</v>
          </cell>
          <cell r="AB787">
            <v>1304</v>
          </cell>
          <cell r="AD787">
            <v>2917</v>
          </cell>
          <cell r="AE787">
            <v>152</v>
          </cell>
          <cell r="AF787">
            <v>1753</v>
          </cell>
          <cell r="AG787">
            <v>12</v>
          </cell>
          <cell r="AH787">
            <v>0</v>
          </cell>
          <cell r="AI787">
            <v>0</v>
          </cell>
          <cell r="AJ787">
            <v>1000</v>
          </cell>
          <cell r="AK787">
            <v>0</v>
          </cell>
          <cell r="AL787">
            <v>3804</v>
          </cell>
          <cell r="AT787">
            <v>2916.3990000000003</v>
          </cell>
          <cell r="BB787">
            <v>3804</v>
          </cell>
          <cell r="BJ787">
            <v>2916.3990000000003</v>
          </cell>
        </row>
        <row r="788">
          <cell r="J788" t="str">
            <v>一次</v>
          </cell>
          <cell r="K788" t="str">
            <v>一般</v>
          </cell>
          <cell r="L788" t="str">
            <v>一般</v>
          </cell>
          <cell r="V788">
            <v>2549</v>
          </cell>
          <cell r="X788">
            <v>2549</v>
          </cell>
          <cell r="AD788">
            <v>1818</v>
          </cell>
          <cell r="AE788">
            <v>0</v>
          </cell>
          <cell r="AF788">
            <v>1818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2549</v>
          </cell>
          <cell r="AT788">
            <v>1818.287</v>
          </cell>
          <cell r="BB788">
            <v>2549</v>
          </cell>
          <cell r="BJ788">
            <v>1818.287</v>
          </cell>
        </row>
        <row r="789">
          <cell r="J789" t="str">
            <v>一次</v>
          </cell>
          <cell r="K789" t="str">
            <v>一般</v>
          </cell>
          <cell r="L789" t="str">
            <v>一般</v>
          </cell>
          <cell r="V789">
            <v>2758</v>
          </cell>
          <cell r="X789">
            <v>2758</v>
          </cell>
          <cell r="AD789">
            <v>2298</v>
          </cell>
          <cell r="AE789">
            <v>0</v>
          </cell>
          <cell r="AF789">
            <v>2298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2758</v>
          </cell>
          <cell r="AT789">
            <v>2298.3330000000001</v>
          </cell>
          <cell r="BB789">
            <v>2758</v>
          </cell>
          <cell r="BJ789">
            <v>2298.3330000000001</v>
          </cell>
        </row>
        <row r="790">
          <cell r="V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T790">
            <v>0</v>
          </cell>
          <cell r="BB790">
            <v>0</v>
          </cell>
          <cell r="BJ790">
            <v>0</v>
          </cell>
        </row>
        <row r="791">
          <cell r="J791" t="str">
            <v>二次</v>
          </cell>
          <cell r="K791" t="str">
            <v>一般</v>
          </cell>
          <cell r="L791" t="str">
            <v>一般</v>
          </cell>
          <cell r="V791">
            <v>30</v>
          </cell>
          <cell r="X791">
            <v>30</v>
          </cell>
          <cell r="AD791">
            <v>21</v>
          </cell>
          <cell r="AE791">
            <v>0</v>
          </cell>
          <cell r="AF791">
            <v>21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30</v>
          </cell>
          <cell r="AT791">
            <v>21.4</v>
          </cell>
          <cell r="BB791">
            <v>30</v>
          </cell>
          <cell r="BJ791">
            <v>21.4</v>
          </cell>
        </row>
        <row r="792">
          <cell r="V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T792">
            <v>0</v>
          </cell>
          <cell r="BB792">
            <v>0</v>
          </cell>
          <cell r="BJ792">
            <v>0</v>
          </cell>
        </row>
        <row r="793">
          <cell r="J793" t="str">
            <v>二次</v>
          </cell>
          <cell r="K793" t="str">
            <v>一般</v>
          </cell>
          <cell r="L793" t="str">
            <v>一般</v>
          </cell>
          <cell r="V793">
            <v>416</v>
          </cell>
          <cell r="AB793">
            <v>416</v>
          </cell>
          <cell r="AD793">
            <v>277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277</v>
          </cell>
          <cell r="AK793">
            <v>0</v>
          </cell>
          <cell r="AL793">
            <v>196</v>
          </cell>
          <cell r="AT793">
            <v>130.667</v>
          </cell>
          <cell r="BB793">
            <v>416</v>
          </cell>
          <cell r="BJ793">
            <v>277.33300000000003</v>
          </cell>
        </row>
        <row r="794">
          <cell r="J794" t="str">
            <v>二次</v>
          </cell>
          <cell r="K794" t="str">
            <v>一般</v>
          </cell>
          <cell r="L794" t="str">
            <v>一般</v>
          </cell>
          <cell r="V794">
            <v>10</v>
          </cell>
          <cell r="X794">
            <v>10</v>
          </cell>
          <cell r="AD794">
            <v>8</v>
          </cell>
          <cell r="AE794">
            <v>0</v>
          </cell>
          <cell r="AF794">
            <v>8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10</v>
          </cell>
          <cell r="AT794">
            <v>7.6669999999999998</v>
          </cell>
          <cell r="BB794">
            <v>20</v>
          </cell>
          <cell r="BJ794">
            <v>15.333</v>
          </cell>
        </row>
        <row r="795">
          <cell r="J795" t="str">
            <v>二次</v>
          </cell>
          <cell r="K795" t="str">
            <v>一般</v>
          </cell>
          <cell r="L795" t="str">
            <v>一般</v>
          </cell>
          <cell r="V795">
            <v>10</v>
          </cell>
          <cell r="X795">
            <v>10</v>
          </cell>
          <cell r="AD795">
            <v>8</v>
          </cell>
          <cell r="AE795">
            <v>0</v>
          </cell>
          <cell r="AF795">
            <v>8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10</v>
          </cell>
          <cell r="AT795">
            <v>8.3330000000000002</v>
          </cell>
          <cell r="BB795">
            <v>10</v>
          </cell>
          <cell r="BJ795">
            <v>8.3330000000000002</v>
          </cell>
        </row>
        <row r="796">
          <cell r="J796" t="str">
            <v>二次</v>
          </cell>
          <cell r="K796" t="str">
            <v>一般</v>
          </cell>
          <cell r="L796" t="str">
            <v>一般</v>
          </cell>
          <cell r="V796">
            <v>10</v>
          </cell>
          <cell r="X796">
            <v>10</v>
          </cell>
          <cell r="AD796">
            <v>8</v>
          </cell>
          <cell r="AE796">
            <v>0</v>
          </cell>
          <cell r="AF796">
            <v>8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10</v>
          </cell>
          <cell r="AT796">
            <v>8.3330000000000002</v>
          </cell>
          <cell r="BB796">
            <v>10</v>
          </cell>
          <cell r="BJ796">
            <v>8.3330000000000002</v>
          </cell>
        </row>
        <row r="797">
          <cell r="J797" t="str">
            <v>二次</v>
          </cell>
          <cell r="K797" t="str">
            <v>一般</v>
          </cell>
          <cell r="L797" t="str">
            <v>一般</v>
          </cell>
          <cell r="V797">
            <v>10</v>
          </cell>
          <cell r="X797">
            <v>10</v>
          </cell>
          <cell r="AD797">
            <v>7</v>
          </cell>
          <cell r="AE797">
            <v>0</v>
          </cell>
          <cell r="AF797">
            <v>7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10</v>
          </cell>
          <cell r="AT797">
            <v>7.133</v>
          </cell>
          <cell r="BB797">
            <v>10</v>
          </cell>
          <cell r="BJ797">
            <v>7.133</v>
          </cell>
        </row>
        <row r="798">
          <cell r="J798" t="str">
            <v>二次</v>
          </cell>
          <cell r="K798" t="str">
            <v>一般</v>
          </cell>
          <cell r="L798" t="str">
            <v>一般</v>
          </cell>
          <cell r="V798">
            <v>453</v>
          </cell>
          <cell r="Y798">
            <v>453</v>
          </cell>
          <cell r="AD798">
            <v>347</v>
          </cell>
          <cell r="AE798">
            <v>0</v>
          </cell>
          <cell r="AF798">
            <v>0</v>
          </cell>
          <cell r="AG798">
            <v>347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50</v>
          </cell>
          <cell r="AT798">
            <v>38.332999999999998</v>
          </cell>
          <cell r="BB798">
            <v>250</v>
          </cell>
          <cell r="BJ798">
            <v>191.667</v>
          </cell>
        </row>
        <row r="799">
          <cell r="J799" t="str">
            <v>二次</v>
          </cell>
          <cell r="K799" t="str">
            <v>一般</v>
          </cell>
          <cell r="L799" t="str">
            <v>一般</v>
          </cell>
          <cell r="V799">
            <v>200</v>
          </cell>
          <cell r="X799">
            <v>200</v>
          </cell>
          <cell r="AD799">
            <v>153</v>
          </cell>
          <cell r="AE799">
            <v>0</v>
          </cell>
          <cell r="AF799">
            <v>153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200</v>
          </cell>
          <cell r="AT799">
            <v>153.333</v>
          </cell>
          <cell r="BB799">
            <v>200</v>
          </cell>
          <cell r="BJ799">
            <v>153.333</v>
          </cell>
        </row>
        <row r="800">
          <cell r="J800" t="str">
            <v>二次</v>
          </cell>
          <cell r="K800" t="str">
            <v>一般</v>
          </cell>
          <cell r="L800" t="str">
            <v>一般</v>
          </cell>
          <cell r="V800">
            <v>691</v>
          </cell>
          <cell r="W800">
            <v>291</v>
          </cell>
          <cell r="X800">
            <v>400</v>
          </cell>
          <cell r="AD800">
            <v>576</v>
          </cell>
          <cell r="AE800">
            <v>243</v>
          </cell>
          <cell r="AF800">
            <v>333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691</v>
          </cell>
          <cell r="AT800">
            <v>575.83300000000008</v>
          </cell>
          <cell r="BB800">
            <v>691</v>
          </cell>
          <cell r="BJ800">
            <v>575.83300000000008</v>
          </cell>
        </row>
        <row r="801">
          <cell r="V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T801">
            <v>0</v>
          </cell>
          <cell r="BB801">
            <v>0</v>
          </cell>
          <cell r="BJ801">
            <v>0</v>
          </cell>
        </row>
        <row r="802">
          <cell r="V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T802">
            <v>0</v>
          </cell>
          <cell r="BB802">
            <v>0</v>
          </cell>
          <cell r="BJ802">
            <v>0</v>
          </cell>
        </row>
        <row r="803">
          <cell r="V803">
            <v>0</v>
          </cell>
          <cell r="Y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T803">
            <v>0</v>
          </cell>
          <cell r="BB803">
            <v>0</v>
          </cell>
          <cell r="BJ803">
            <v>0</v>
          </cell>
        </row>
        <row r="804">
          <cell r="J804" t="str">
            <v>沿環従来</v>
          </cell>
          <cell r="K804" t="str">
            <v>一般</v>
          </cell>
          <cell r="L804" t="str">
            <v>一般</v>
          </cell>
          <cell r="V804">
            <v>112</v>
          </cell>
          <cell r="Y804">
            <v>112</v>
          </cell>
          <cell r="AD804">
            <v>93</v>
          </cell>
          <cell r="AE804">
            <v>0</v>
          </cell>
          <cell r="AF804">
            <v>0</v>
          </cell>
          <cell r="AG804">
            <v>93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112</v>
          </cell>
          <cell r="AT804">
            <v>93.332999999999998</v>
          </cell>
          <cell r="BB804">
            <v>112</v>
          </cell>
          <cell r="BJ804">
            <v>93.332999999999998</v>
          </cell>
        </row>
        <row r="805">
          <cell r="J805" t="str">
            <v>二次</v>
          </cell>
          <cell r="K805" t="str">
            <v>一般</v>
          </cell>
          <cell r="L805" t="str">
            <v>一般</v>
          </cell>
          <cell r="V805">
            <v>544</v>
          </cell>
          <cell r="X805">
            <v>33</v>
          </cell>
          <cell r="Y805">
            <v>511</v>
          </cell>
          <cell r="AD805">
            <v>363</v>
          </cell>
          <cell r="AE805">
            <v>0</v>
          </cell>
          <cell r="AF805">
            <v>22</v>
          </cell>
          <cell r="AG805">
            <v>341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300</v>
          </cell>
          <cell r="AT805">
            <v>200</v>
          </cell>
          <cell r="BB805">
            <v>300</v>
          </cell>
          <cell r="BJ805">
            <v>200</v>
          </cell>
        </row>
        <row r="806">
          <cell r="J806" t="str">
            <v>地二</v>
          </cell>
          <cell r="K806" t="str">
            <v>地高</v>
          </cell>
          <cell r="L806" t="str">
            <v>地高</v>
          </cell>
          <cell r="V806">
            <v>260</v>
          </cell>
          <cell r="W806">
            <v>37</v>
          </cell>
          <cell r="Y806">
            <v>223</v>
          </cell>
          <cell r="AD806">
            <v>185</v>
          </cell>
          <cell r="AE806">
            <v>26</v>
          </cell>
          <cell r="AF806">
            <v>0</v>
          </cell>
          <cell r="AG806">
            <v>159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260</v>
          </cell>
          <cell r="AT806">
            <v>185.46700000000001</v>
          </cell>
          <cell r="BB806">
            <v>260</v>
          </cell>
          <cell r="BJ806">
            <v>185.46700000000001</v>
          </cell>
        </row>
        <row r="807">
          <cell r="J807" t="str">
            <v>新直轄</v>
          </cell>
          <cell r="K807" t="str">
            <v>高規格</v>
          </cell>
          <cell r="L807" t="str">
            <v>高規格</v>
          </cell>
          <cell r="V807">
            <v>4606</v>
          </cell>
          <cell r="X807">
            <v>4606</v>
          </cell>
          <cell r="AD807">
            <v>3973</v>
          </cell>
          <cell r="AE807">
            <v>0</v>
          </cell>
          <cell r="AF807">
            <v>3973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4510</v>
          </cell>
          <cell r="AT807">
            <v>3889.875</v>
          </cell>
          <cell r="BB807">
            <v>4606</v>
          </cell>
          <cell r="BJ807">
            <v>3972.6750000000002</v>
          </cell>
        </row>
        <row r="808">
          <cell r="J808" t="str">
            <v>新直轄</v>
          </cell>
          <cell r="K808" t="str">
            <v>高規格</v>
          </cell>
          <cell r="L808" t="str">
            <v>高規格</v>
          </cell>
          <cell r="V808">
            <v>791</v>
          </cell>
          <cell r="X808">
            <v>791</v>
          </cell>
          <cell r="AD808">
            <v>682</v>
          </cell>
          <cell r="AE808">
            <v>0</v>
          </cell>
          <cell r="AF808">
            <v>682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180</v>
          </cell>
          <cell r="AT808">
            <v>155.25</v>
          </cell>
          <cell r="BB808">
            <v>791</v>
          </cell>
          <cell r="BJ808">
            <v>682.23800000000006</v>
          </cell>
        </row>
        <row r="809">
          <cell r="J809" t="str">
            <v>新直轄</v>
          </cell>
          <cell r="K809" t="str">
            <v>高規格</v>
          </cell>
          <cell r="L809" t="str">
            <v>高規格</v>
          </cell>
          <cell r="V809">
            <v>8924</v>
          </cell>
          <cell r="X809">
            <v>8924</v>
          </cell>
          <cell r="AD809">
            <v>8366</v>
          </cell>
          <cell r="AE809">
            <v>0</v>
          </cell>
          <cell r="AF809">
            <v>8366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8220</v>
          </cell>
          <cell r="AT809">
            <v>7706.25</v>
          </cell>
          <cell r="BB809">
            <v>8924</v>
          </cell>
          <cell r="BJ809">
            <v>8366.25</v>
          </cell>
        </row>
        <row r="810">
          <cell r="J810" t="str">
            <v>新直轄</v>
          </cell>
          <cell r="K810" t="str">
            <v>高規格</v>
          </cell>
          <cell r="L810" t="str">
            <v>高規格</v>
          </cell>
          <cell r="V810">
            <v>6658</v>
          </cell>
          <cell r="X810">
            <v>6658</v>
          </cell>
          <cell r="AD810">
            <v>5343</v>
          </cell>
          <cell r="AE810">
            <v>0</v>
          </cell>
          <cell r="AF810">
            <v>5343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5600</v>
          </cell>
          <cell r="AT810">
            <v>4494</v>
          </cell>
          <cell r="BB810">
            <v>6658</v>
          </cell>
          <cell r="BJ810">
            <v>5343.0450000000001</v>
          </cell>
        </row>
        <row r="811">
          <cell r="J811" t="str">
            <v>耐震</v>
          </cell>
          <cell r="K811" t="str">
            <v>一般</v>
          </cell>
          <cell r="L811" t="str">
            <v>一般</v>
          </cell>
          <cell r="V811">
            <v>887</v>
          </cell>
          <cell r="X811">
            <v>887</v>
          </cell>
          <cell r="AD811">
            <v>680</v>
          </cell>
          <cell r="AE811">
            <v>0</v>
          </cell>
          <cell r="AF811">
            <v>680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887</v>
          </cell>
          <cell r="AT811">
            <v>680.03300000000002</v>
          </cell>
          <cell r="BB811">
            <v>887</v>
          </cell>
          <cell r="BJ811">
            <v>680.03300000000002</v>
          </cell>
        </row>
        <row r="812">
          <cell r="J812" t="str">
            <v>耐震</v>
          </cell>
          <cell r="K812" t="str">
            <v>一般</v>
          </cell>
          <cell r="L812" t="str">
            <v>一般</v>
          </cell>
          <cell r="V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T812">
            <v>0</v>
          </cell>
          <cell r="BB812">
            <v>0</v>
          </cell>
          <cell r="BJ812">
            <v>0</v>
          </cell>
        </row>
        <row r="813">
          <cell r="J813" t="str">
            <v>耐震</v>
          </cell>
          <cell r="K813" t="str">
            <v>一般</v>
          </cell>
          <cell r="L813" t="str">
            <v>一般</v>
          </cell>
          <cell r="V813">
            <v>180</v>
          </cell>
          <cell r="X813">
            <v>180</v>
          </cell>
          <cell r="AD813">
            <v>138</v>
          </cell>
          <cell r="AE813">
            <v>0</v>
          </cell>
          <cell r="AF813">
            <v>138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180</v>
          </cell>
          <cell r="AT813">
            <v>138</v>
          </cell>
          <cell r="BB813">
            <v>180</v>
          </cell>
          <cell r="BJ813">
            <v>138</v>
          </cell>
        </row>
        <row r="814">
          <cell r="J814" t="str">
            <v>耐震</v>
          </cell>
          <cell r="K814" t="str">
            <v>一般</v>
          </cell>
          <cell r="L814" t="str">
            <v>一般</v>
          </cell>
          <cell r="V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T814">
            <v>0</v>
          </cell>
          <cell r="BB814">
            <v>0</v>
          </cell>
          <cell r="BJ814">
            <v>0</v>
          </cell>
        </row>
        <row r="815">
          <cell r="J815" t="str">
            <v>耐震</v>
          </cell>
          <cell r="K815" t="str">
            <v>一般</v>
          </cell>
          <cell r="L815" t="str">
            <v>一般</v>
          </cell>
          <cell r="V815">
            <v>250</v>
          </cell>
          <cell r="X815">
            <v>250</v>
          </cell>
          <cell r="AD815">
            <v>167</v>
          </cell>
          <cell r="AE815">
            <v>0</v>
          </cell>
          <cell r="AF815">
            <v>167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250</v>
          </cell>
          <cell r="AT815">
            <v>166.667</v>
          </cell>
          <cell r="BB815">
            <v>250</v>
          </cell>
          <cell r="BJ815">
            <v>166.667</v>
          </cell>
        </row>
        <row r="816">
          <cell r="J816" t="str">
            <v>耐震</v>
          </cell>
          <cell r="K816" t="str">
            <v>一般</v>
          </cell>
          <cell r="L816" t="str">
            <v>一般</v>
          </cell>
          <cell r="V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T816">
            <v>0</v>
          </cell>
          <cell r="BB816">
            <v>0</v>
          </cell>
          <cell r="BJ816">
            <v>0</v>
          </cell>
        </row>
        <row r="817">
          <cell r="J817" t="str">
            <v>耐震</v>
          </cell>
          <cell r="K817" t="str">
            <v>一般</v>
          </cell>
          <cell r="L817" t="str">
            <v>一般</v>
          </cell>
          <cell r="V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T817">
            <v>0</v>
          </cell>
          <cell r="BB817">
            <v>0</v>
          </cell>
          <cell r="BJ817">
            <v>0</v>
          </cell>
        </row>
        <row r="818">
          <cell r="J818" t="str">
            <v>耐震</v>
          </cell>
          <cell r="K818" t="str">
            <v>一般</v>
          </cell>
          <cell r="L818" t="str">
            <v>一般</v>
          </cell>
          <cell r="V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T818">
            <v>0</v>
          </cell>
          <cell r="BB818">
            <v>0</v>
          </cell>
          <cell r="BJ818">
            <v>0</v>
          </cell>
        </row>
        <row r="819">
          <cell r="J819" t="str">
            <v>耐震</v>
          </cell>
          <cell r="K819" t="str">
            <v>一般</v>
          </cell>
          <cell r="L819" t="str">
            <v>一般</v>
          </cell>
          <cell r="V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T819">
            <v>0</v>
          </cell>
          <cell r="BB819">
            <v>0</v>
          </cell>
          <cell r="BJ819">
            <v>0</v>
          </cell>
        </row>
        <row r="820">
          <cell r="J820" t="str">
            <v>耐震</v>
          </cell>
          <cell r="K820" t="str">
            <v>一般</v>
          </cell>
          <cell r="L820" t="str">
            <v>一般</v>
          </cell>
          <cell r="V820">
            <v>110</v>
          </cell>
          <cell r="X820">
            <v>110</v>
          </cell>
          <cell r="AD820">
            <v>78</v>
          </cell>
          <cell r="AE820">
            <v>0</v>
          </cell>
          <cell r="AF820">
            <v>78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110</v>
          </cell>
          <cell r="AT820">
            <v>78.466999999999999</v>
          </cell>
          <cell r="BB820">
            <v>110</v>
          </cell>
          <cell r="BJ820">
            <v>78.466999999999999</v>
          </cell>
        </row>
        <row r="821">
          <cell r="J821" t="str">
            <v>耐震</v>
          </cell>
          <cell r="K821" t="str">
            <v>一般</v>
          </cell>
          <cell r="L821" t="str">
            <v>一般</v>
          </cell>
          <cell r="V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T821">
            <v>0</v>
          </cell>
          <cell r="BB821">
            <v>0</v>
          </cell>
          <cell r="BJ821">
            <v>0</v>
          </cell>
        </row>
        <row r="822">
          <cell r="J822" t="str">
            <v>耐震</v>
          </cell>
          <cell r="K822" t="str">
            <v>一般</v>
          </cell>
          <cell r="L822" t="str">
            <v>一般</v>
          </cell>
          <cell r="V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T822">
            <v>0</v>
          </cell>
          <cell r="BB822">
            <v>0</v>
          </cell>
          <cell r="BJ822">
            <v>0</v>
          </cell>
        </row>
        <row r="823">
          <cell r="J823" t="str">
            <v>耐震</v>
          </cell>
          <cell r="K823" t="str">
            <v>一般</v>
          </cell>
          <cell r="L823" t="str">
            <v>一般</v>
          </cell>
          <cell r="V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T823">
            <v>0</v>
          </cell>
          <cell r="BB823">
            <v>0</v>
          </cell>
          <cell r="BJ823">
            <v>0</v>
          </cell>
        </row>
        <row r="824">
          <cell r="J824" t="str">
            <v>耐震</v>
          </cell>
          <cell r="K824" t="str">
            <v>一般</v>
          </cell>
          <cell r="L824" t="str">
            <v>一般</v>
          </cell>
          <cell r="V824">
            <v>96</v>
          </cell>
          <cell r="X824">
            <v>96</v>
          </cell>
          <cell r="AD824">
            <v>80</v>
          </cell>
          <cell r="AE824">
            <v>0</v>
          </cell>
          <cell r="AF824">
            <v>80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96</v>
          </cell>
          <cell r="AT824">
            <v>80</v>
          </cell>
          <cell r="BB824">
            <v>96</v>
          </cell>
          <cell r="BJ824">
            <v>80</v>
          </cell>
        </row>
        <row r="825">
          <cell r="J825" t="str">
            <v>耐震</v>
          </cell>
          <cell r="K825" t="str">
            <v>一般</v>
          </cell>
          <cell r="L825" t="str">
            <v>一般</v>
          </cell>
          <cell r="V825">
            <v>132</v>
          </cell>
          <cell r="X825">
            <v>132</v>
          </cell>
          <cell r="AD825">
            <v>110</v>
          </cell>
          <cell r="AE825">
            <v>0</v>
          </cell>
          <cell r="AF825">
            <v>110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132</v>
          </cell>
          <cell r="AT825">
            <v>110</v>
          </cell>
          <cell r="BB825">
            <v>132</v>
          </cell>
          <cell r="BJ825">
            <v>110</v>
          </cell>
        </row>
        <row r="826">
          <cell r="J826" t="str">
            <v>耐震</v>
          </cell>
          <cell r="K826" t="str">
            <v>一般</v>
          </cell>
          <cell r="L826" t="str">
            <v>一般</v>
          </cell>
          <cell r="V826">
            <v>150</v>
          </cell>
          <cell r="X826">
            <v>150</v>
          </cell>
          <cell r="AD826">
            <v>125</v>
          </cell>
          <cell r="AE826">
            <v>0</v>
          </cell>
          <cell r="AF826">
            <v>125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150</v>
          </cell>
          <cell r="AT826">
            <v>125</v>
          </cell>
          <cell r="BB826">
            <v>150</v>
          </cell>
          <cell r="BJ826">
            <v>125</v>
          </cell>
        </row>
        <row r="827">
          <cell r="J827" t="str">
            <v>B</v>
          </cell>
          <cell r="K827" t="str">
            <v>高規格</v>
          </cell>
          <cell r="L827" t="str">
            <v>高規格</v>
          </cell>
          <cell r="V827">
            <v>1220</v>
          </cell>
          <cell r="X827">
            <v>1220</v>
          </cell>
          <cell r="AD827">
            <v>813</v>
          </cell>
          <cell r="AE827">
            <v>0</v>
          </cell>
          <cell r="AF827">
            <v>813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820</v>
          </cell>
          <cell r="AT827">
            <v>546.66700000000003</v>
          </cell>
          <cell r="BB827">
            <v>1220</v>
          </cell>
          <cell r="BJ827">
            <v>813.33299999999997</v>
          </cell>
        </row>
        <row r="828">
          <cell r="J828" t="str">
            <v>B</v>
          </cell>
          <cell r="K828" t="str">
            <v>高規格</v>
          </cell>
          <cell r="L828" t="str">
            <v>高規格</v>
          </cell>
          <cell r="V828">
            <v>1000</v>
          </cell>
          <cell r="X828">
            <v>1000</v>
          </cell>
          <cell r="AD828">
            <v>667</v>
          </cell>
          <cell r="AE828">
            <v>0</v>
          </cell>
          <cell r="AF828">
            <v>667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1000</v>
          </cell>
          <cell r="AT828">
            <v>666.66700000000003</v>
          </cell>
          <cell r="BB828">
            <v>1000</v>
          </cell>
          <cell r="BJ828">
            <v>666.66700000000003</v>
          </cell>
        </row>
        <row r="829">
          <cell r="J829" t="str">
            <v>B</v>
          </cell>
          <cell r="K829" t="str">
            <v>高規格</v>
          </cell>
          <cell r="L829" t="str">
            <v>高規格</v>
          </cell>
          <cell r="V829">
            <v>965</v>
          </cell>
          <cell r="X829">
            <v>965</v>
          </cell>
          <cell r="AD829">
            <v>643</v>
          </cell>
          <cell r="AE829">
            <v>0</v>
          </cell>
          <cell r="AF829">
            <v>643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965</v>
          </cell>
          <cell r="AT829">
            <v>643.33299999999997</v>
          </cell>
          <cell r="BB829">
            <v>965</v>
          </cell>
          <cell r="BJ829">
            <v>643.33299999999997</v>
          </cell>
        </row>
        <row r="830">
          <cell r="J830" t="str">
            <v>C</v>
          </cell>
          <cell r="K830" t="str">
            <v>高規格</v>
          </cell>
          <cell r="L830" t="str">
            <v>高規格</v>
          </cell>
          <cell r="V830">
            <v>3140</v>
          </cell>
          <cell r="X830">
            <v>3140</v>
          </cell>
          <cell r="AD830">
            <v>2093</v>
          </cell>
          <cell r="AE830">
            <v>0</v>
          </cell>
          <cell r="AF830">
            <v>2093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3140</v>
          </cell>
          <cell r="AT830">
            <v>2093.3330000000001</v>
          </cell>
          <cell r="BB830">
            <v>3140</v>
          </cell>
          <cell r="BJ830">
            <v>2093.3330000000001</v>
          </cell>
        </row>
        <row r="831">
          <cell r="J831" t="str">
            <v>ａ’</v>
          </cell>
          <cell r="K831" t="str">
            <v>高規格</v>
          </cell>
          <cell r="L831" t="str">
            <v>一般</v>
          </cell>
          <cell r="V831">
            <v>1930</v>
          </cell>
          <cell r="W831">
            <v>1930</v>
          </cell>
          <cell r="AD831">
            <v>1287</v>
          </cell>
          <cell r="AE831">
            <v>1287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1550</v>
          </cell>
          <cell r="AT831">
            <v>1033.3330000000001</v>
          </cell>
          <cell r="BB831">
            <v>1930</v>
          </cell>
          <cell r="BJ831">
            <v>1286.6669999999999</v>
          </cell>
        </row>
        <row r="832">
          <cell r="J832" t="str">
            <v>ｂ</v>
          </cell>
          <cell r="K832" t="str">
            <v>高規格</v>
          </cell>
          <cell r="L832" t="str">
            <v>一般</v>
          </cell>
          <cell r="V832">
            <v>605</v>
          </cell>
          <cell r="X832">
            <v>605</v>
          </cell>
          <cell r="AD832">
            <v>403</v>
          </cell>
          <cell r="AE832">
            <v>0</v>
          </cell>
          <cell r="AF832">
            <v>403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505</v>
          </cell>
          <cell r="AT832">
            <v>336.66699999999997</v>
          </cell>
          <cell r="BB832">
            <v>605</v>
          </cell>
          <cell r="BJ832">
            <v>403.33300000000003</v>
          </cell>
        </row>
        <row r="833">
          <cell r="J833" t="str">
            <v>地二</v>
          </cell>
          <cell r="K833" t="str">
            <v>地高</v>
          </cell>
          <cell r="L833" t="str">
            <v>地高</v>
          </cell>
          <cell r="V833">
            <v>4766</v>
          </cell>
          <cell r="W833">
            <v>4766</v>
          </cell>
          <cell r="AD833">
            <v>3177</v>
          </cell>
          <cell r="AE833">
            <v>3177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4766</v>
          </cell>
          <cell r="AT833">
            <v>3177.3330000000001</v>
          </cell>
          <cell r="BB833">
            <v>4766</v>
          </cell>
          <cell r="BJ833">
            <v>3177.3330000000001</v>
          </cell>
        </row>
        <row r="834">
          <cell r="J834" t="str">
            <v>地二</v>
          </cell>
          <cell r="K834" t="str">
            <v>地高</v>
          </cell>
          <cell r="L834" t="str">
            <v>地高</v>
          </cell>
          <cell r="V834">
            <v>3600</v>
          </cell>
          <cell r="X834">
            <v>3600</v>
          </cell>
          <cell r="AD834">
            <v>2400</v>
          </cell>
          <cell r="AE834">
            <v>0</v>
          </cell>
          <cell r="AF834">
            <v>2400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3600</v>
          </cell>
          <cell r="AT834">
            <v>2400</v>
          </cell>
          <cell r="BB834">
            <v>3600</v>
          </cell>
          <cell r="BJ834">
            <v>2400</v>
          </cell>
        </row>
        <row r="835">
          <cell r="J835" t="str">
            <v>地二</v>
          </cell>
          <cell r="K835" t="str">
            <v>地高</v>
          </cell>
          <cell r="L835" t="str">
            <v>地高</v>
          </cell>
          <cell r="V835">
            <v>4410</v>
          </cell>
          <cell r="X835">
            <v>2398</v>
          </cell>
          <cell r="Y835">
            <v>2012</v>
          </cell>
          <cell r="AD835">
            <v>2940</v>
          </cell>
          <cell r="AE835">
            <v>0</v>
          </cell>
          <cell r="AF835">
            <v>1599</v>
          </cell>
          <cell r="AG835">
            <v>1341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4410</v>
          </cell>
          <cell r="AT835">
            <v>2940</v>
          </cell>
          <cell r="BB835">
            <v>4410</v>
          </cell>
          <cell r="BJ835">
            <v>2940</v>
          </cell>
        </row>
        <row r="836">
          <cell r="J836" t="str">
            <v>地二</v>
          </cell>
          <cell r="K836" t="str">
            <v>地高</v>
          </cell>
          <cell r="L836" t="str">
            <v>地高</v>
          </cell>
          <cell r="V836">
            <v>4720</v>
          </cell>
          <cell r="X836">
            <v>851</v>
          </cell>
          <cell r="Y836">
            <v>3869</v>
          </cell>
          <cell r="AD836">
            <v>3146</v>
          </cell>
          <cell r="AE836">
            <v>0</v>
          </cell>
          <cell r="AF836">
            <v>567</v>
          </cell>
          <cell r="AG836">
            <v>2579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4620</v>
          </cell>
          <cell r="AT836">
            <v>3080</v>
          </cell>
          <cell r="BB836">
            <v>4720</v>
          </cell>
          <cell r="BJ836">
            <v>3146.6669999999999</v>
          </cell>
        </row>
        <row r="837">
          <cell r="J837" t="str">
            <v>地二</v>
          </cell>
          <cell r="K837" t="str">
            <v>地高</v>
          </cell>
          <cell r="L837" t="str">
            <v>地高</v>
          </cell>
          <cell r="V837">
            <v>500</v>
          </cell>
          <cell r="X837">
            <v>500</v>
          </cell>
          <cell r="AD837">
            <v>333</v>
          </cell>
          <cell r="AE837">
            <v>0</v>
          </cell>
          <cell r="AF837">
            <v>333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500</v>
          </cell>
          <cell r="AT837">
            <v>333.33300000000003</v>
          </cell>
          <cell r="BB837">
            <v>500</v>
          </cell>
          <cell r="BJ837">
            <v>333.33300000000003</v>
          </cell>
        </row>
        <row r="838">
          <cell r="J838" t="str">
            <v>一次</v>
          </cell>
          <cell r="K838" t="str">
            <v>一般</v>
          </cell>
          <cell r="L838" t="str">
            <v>一般</v>
          </cell>
          <cell r="V838">
            <v>1340</v>
          </cell>
          <cell r="X838">
            <v>1340</v>
          </cell>
          <cell r="AD838">
            <v>893</v>
          </cell>
          <cell r="AE838">
            <v>0</v>
          </cell>
          <cell r="AF838">
            <v>893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700</v>
          </cell>
          <cell r="AT838">
            <v>466.66699999999997</v>
          </cell>
          <cell r="BB838">
            <v>1340</v>
          </cell>
          <cell r="BJ838">
            <v>893.33299999999997</v>
          </cell>
        </row>
        <row r="839">
          <cell r="J839" t="str">
            <v>二次</v>
          </cell>
          <cell r="K839" t="str">
            <v>一般</v>
          </cell>
          <cell r="L839" t="str">
            <v>一般</v>
          </cell>
          <cell r="V839">
            <v>350</v>
          </cell>
          <cell r="X839">
            <v>350</v>
          </cell>
          <cell r="AD839">
            <v>233</v>
          </cell>
          <cell r="AE839">
            <v>0</v>
          </cell>
          <cell r="AF839">
            <v>233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350</v>
          </cell>
          <cell r="AT839">
            <v>233.333</v>
          </cell>
          <cell r="BB839">
            <v>420</v>
          </cell>
          <cell r="BJ839">
            <v>280</v>
          </cell>
        </row>
        <row r="840">
          <cell r="J840" t="str">
            <v>沿環</v>
          </cell>
          <cell r="K840" t="str">
            <v>一般</v>
          </cell>
          <cell r="L840" t="str">
            <v>一般</v>
          </cell>
          <cell r="V840">
            <v>4859</v>
          </cell>
          <cell r="Y840">
            <v>4859</v>
          </cell>
          <cell r="AD840">
            <v>3239</v>
          </cell>
          <cell r="AE840">
            <v>0</v>
          </cell>
          <cell r="AF840">
            <v>0</v>
          </cell>
          <cell r="AG840">
            <v>3239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3026</v>
          </cell>
          <cell r="AT840">
            <v>2017.3330000000001</v>
          </cell>
          <cell r="BB840">
            <v>3176</v>
          </cell>
          <cell r="BJ840">
            <v>2117.3330000000001</v>
          </cell>
        </row>
        <row r="841">
          <cell r="J841" t="str">
            <v>二次</v>
          </cell>
          <cell r="K841" t="str">
            <v>一般</v>
          </cell>
          <cell r="L841" t="str">
            <v>一般</v>
          </cell>
          <cell r="V841">
            <v>1200</v>
          </cell>
          <cell r="X841">
            <v>1200</v>
          </cell>
          <cell r="AD841">
            <v>800</v>
          </cell>
          <cell r="AE841">
            <v>0</v>
          </cell>
          <cell r="AF841">
            <v>800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1200</v>
          </cell>
          <cell r="AT841">
            <v>800</v>
          </cell>
          <cell r="BB841">
            <v>1200</v>
          </cell>
          <cell r="BJ841">
            <v>800</v>
          </cell>
        </row>
        <row r="842">
          <cell r="J842" t="str">
            <v>二次</v>
          </cell>
          <cell r="K842" t="str">
            <v>一般</v>
          </cell>
          <cell r="L842" t="str">
            <v>一般</v>
          </cell>
          <cell r="V842">
            <v>550</v>
          </cell>
          <cell r="X842">
            <v>550</v>
          </cell>
          <cell r="AD842">
            <v>367</v>
          </cell>
          <cell r="AE842">
            <v>0</v>
          </cell>
          <cell r="AF842">
            <v>367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500</v>
          </cell>
          <cell r="AT842">
            <v>333.33300000000003</v>
          </cell>
          <cell r="BB842">
            <v>550</v>
          </cell>
          <cell r="BJ842">
            <v>366.66699999999997</v>
          </cell>
        </row>
        <row r="843">
          <cell r="J843" t="str">
            <v>二次</v>
          </cell>
          <cell r="K843" t="str">
            <v>一般</v>
          </cell>
          <cell r="L843" t="str">
            <v>一般</v>
          </cell>
          <cell r="V843">
            <v>150</v>
          </cell>
          <cell r="X843">
            <v>150</v>
          </cell>
          <cell r="AD843">
            <v>100</v>
          </cell>
          <cell r="AE843">
            <v>0</v>
          </cell>
          <cell r="AF843">
            <v>100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150</v>
          </cell>
          <cell r="AT843">
            <v>100</v>
          </cell>
          <cell r="BB843">
            <v>150</v>
          </cell>
          <cell r="BJ843">
            <v>100</v>
          </cell>
        </row>
        <row r="844">
          <cell r="J844" t="str">
            <v>二次</v>
          </cell>
          <cell r="K844" t="str">
            <v>一般</v>
          </cell>
          <cell r="L844" t="str">
            <v>一般</v>
          </cell>
          <cell r="V844">
            <v>410</v>
          </cell>
          <cell r="X844">
            <v>410</v>
          </cell>
          <cell r="AD844">
            <v>273</v>
          </cell>
          <cell r="AE844">
            <v>0</v>
          </cell>
          <cell r="AF844">
            <v>273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410</v>
          </cell>
          <cell r="AT844">
            <v>273.33300000000003</v>
          </cell>
          <cell r="BB844">
            <v>410</v>
          </cell>
          <cell r="BJ844">
            <v>273.33300000000003</v>
          </cell>
        </row>
        <row r="845">
          <cell r="J845" t="str">
            <v>二次</v>
          </cell>
          <cell r="K845" t="str">
            <v>一般</v>
          </cell>
          <cell r="L845" t="str">
            <v>一般</v>
          </cell>
          <cell r="V845">
            <v>900</v>
          </cell>
          <cell r="W845">
            <v>900</v>
          </cell>
          <cell r="AD845">
            <v>600</v>
          </cell>
          <cell r="AE845">
            <v>600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900</v>
          </cell>
          <cell r="AT845">
            <v>600</v>
          </cell>
          <cell r="BB845">
            <v>1950</v>
          </cell>
          <cell r="BJ845">
            <v>1300</v>
          </cell>
        </row>
        <row r="846">
          <cell r="J846" t="str">
            <v>二次</v>
          </cell>
          <cell r="K846" t="str">
            <v>一般</v>
          </cell>
          <cell r="L846" t="str">
            <v>一般</v>
          </cell>
          <cell r="V846">
            <v>250</v>
          </cell>
          <cell r="X846">
            <v>250</v>
          </cell>
          <cell r="AD846">
            <v>167</v>
          </cell>
          <cell r="AE846">
            <v>0</v>
          </cell>
          <cell r="AF846">
            <v>167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200</v>
          </cell>
          <cell r="AT846">
            <v>133.333</v>
          </cell>
          <cell r="BB846">
            <v>250</v>
          </cell>
          <cell r="BJ846">
            <v>166.667</v>
          </cell>
        </row>
        <row r="847">
          <cell r="J847" t="str">
            <v>二次</v>
          </cell>
          <cell r="K847" t="str">
            <v>一般</v>
          </cell>
          <cell r="L847" t="str">
            <v>一般</v>
          </cell>
          <cell r="V847">
            <v>20</v>
          </cell>
          <cell r="X847">
            <v>20</v>
          </cell>
          <cell r="AD847">
            <v>13</v>
          </cell>
          <cell r="AE847">
            <v>0</v>
          </cell>
          <cell r="AF847">
            <v>13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20</v>
          </cell>
          <cell r="AT847">
            <v>13.333</v>
          </cell>
          <cell r="BB847">
            <v>50</v>
          </cell>
          <cell r="BJ847">
            <v>33.332999999999998</v>
          </cell>
        </row>
        <row r="848">
          <cell r="J848" t="str">
            <v>二次</v>
          </cell>
          <cell r="K848" t="str">
            <v>一般</v>
          </cell>
          <cell r="L848" t="str">
            <v>一般</v>
          </cell>
          <cell r="V848">
            <v>988</v>
          </cell>
          <cell r="X848">
            <v>988</v>
          </cell>
          <cell r="AD848">
            <v>659</v>
          </cell>
          <cell r="AE848">
            <v>0</v>
          </cell>
          <cell r="AF848">
            <v>659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988</v>
          </cell>
          <cell r="AT848">
            <v>658.66700000000003</v>
          </cell>
          <cell r="BB848">
            <v>1288</v>
          </cell>
          <cell r="BJ848">
            <v>858.66700000000003</v>
          </cell>
        </row>
        <row r="849">
          <cell r="J849" t="str">
            <v>沿環</v>
          </cell>
          <cell r="V849">
            <v>0</v>
          </cell>
          <cell r="Z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T849">
            <v>0</v>
          </cell>
          <cell r="BB849">
            <v>0</v>
          </cell>
          <cell r="BJ849">
            <v>0</v>
          </cell>
        </row>
        <row r="850">
          <cell r="J850" t="str">
            <v>結節</v>
          </cell>
          <cell r="V850">
            <v>0</v>
          </cell>
          <cell r="Y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T850">
            <v>0</v>
          </cell>
          <cell r="BB850">
            <v>0</v>
          </cell>
          <cell r="BJ850">
            <v>0</v>
          </cell>
        </row>
        <row r="851">
          <cell r="J851" t="str">
            <v>B</v>
          </cell>
          <cell r="K851" t="str">
            <v>高規格</v>
          </cell>
          <cell r="L851" t="str">
            <v>高規格</v>
          </cell>
          <cell r="V851">
            <v>2260</v>
          </cell>
          <cell r="X851">
            <v>2260</v>
          </cell>
          <cell r="AD851">
            <v>1718</v>
          </cell>
          <cell r="AE851">
            <v>0</v>
          </cell>
          <cell r="AF851">
            <v>1718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2260</v>
          </cell>
          <cell r="AT851">
            <v>1717.6</v>
          </cell>
          <cell r="BB851">
            <v>2260</v>
          </cell>
          <cell r="BJ851">
            <v>1717.6</v>
          </cell>
        </row>
        <row r="852">
          <cell r="J852" t="str">
            <v>B</v>
          </cell>
          <cell r="K852" t="str">
            <v>高規格</v>
          </cell>
          <cell r="L852" t="str">
            <v>高規格</v>
          </cell>
          <cell r="V852">
            <v>5677</v>
          </cell>
          <cell r="X852">
            <v>5677</v>
          </cell>
          <cell r="AD852">
            <v>4315</v>
          </cell>
          <cell r="AE852">
            <v>0</v>
          </cell>
          <cell r="AF852">
            <v>4315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4883</v>
          </cell>
          <cell r="AT852">
            <v>3711.08</v>
          </cell>
          <cell r="BB852">
            <v>5677</v>
          </cell>
          <cell r="BJ852">
            <v>4314.5200000000004</v>
          </cell>
        </row>
        <row r="853">
          <cell r="J853" t="str">
            <v>B</v>
          </cell>
          <cell r="K853" t="str">
            <v>高規格</v>
          </cell>
          <cell r="L853" t="str">
            <v>高規格</v>
          </cell>
          <cell r="V853">
            <v>150</v>
          </cell>
          <cell r="X853">
            <v>150</v>
          </cell>
          <cell r="AD853">
            <v>114</v>
          </cell>
          <cell r="AE853">
            <v>0</v>
          </cell>
          <cell r="AF853">
            <v>114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150</v>
          </cell>
          <cell r="AT853">
            <v>114</v>
          </cell>
          <cell r="BB853">
            <v>150</v>
          </cell>
          <cell r="BJ853">
            <v>114</v>
          </cell>
        </row>
        <row r="854">
          <cell r="J854" t="str">
            <v>B</v>
          </cell>
          <cell r="K854" t="str">
            <v>高規格</v>
          </cell>
          <cell r="L854" t="str">
            <v>高規格</v>
          </cell>
          <cell r="V854">
            <v>1350</v>
          </cell>
          <cell r="X854">
            <v>1350</v>
          </cell>
          <cell r="AD854">
            <v>1026</v>
          </cell>
          <cell r="AE854">
            <v>0</v>
          </cell>
          <cell r="AF854">
            <v>1026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656</v>
          </cell>
          <cell r="AT854">
            <v>498.56</v>
          </cell>
          <cell r="BB854">
            <v>1350</v>
          </cell>
          <cell r="BJ854">
            <v>1026</v>
          </cell>
        </row>
        <row r="855">
          <cell r="J855" t="str">
            <v>ｂ</v>
          </cell>
          <cell r="K855" t="str">
            <v>高規格</v>
          </cell>
          <cell r="L855" t="str">
            <v>一般</v>
          </cell>
          <cell r="V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T855">
            <v>0</v>
          </cell>
          <cell r="BB855">
            <v>0</v>
          </cell>
          <cell r="BJ855">
            <v>0</v>
          </cell>
        </row>
        <row r="856">
          <cell r="J856" t="str">
            <v>ｂ</v>
          </cell>
          <cell r="K856" t="str">
            <v>高規格</v>
          </cell>
          <cell r="L856" t="str">
            <v>一般</v>
          </cell>
          <cell r="V856">
            <v>150</v>
          </cell>
          <cell r="X856">
            <v>150</v>
          </cell>
          <cell r="AD856">
            <v>114</v>
          </cell>
          <cell r="AE856">
            <v>0</v>
          </cell>
          <cell r="AF856">
            <v>114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150</v>
          </cell>
          <cell r="AT856">
            <v>114</v>
          </cell>
          <cell r="BB856">
            <v>150</v>
          </cell>
          <cell r="BJ856">
            <v>114</v>
          </cell>
        </row>
        <row r="857">
          <cell r="J857" t="str">
            <v>二次</v>
          </cell>
          <cell r="K857" t="str">
            <v>一般</v>
          </cell>
          <cell r="L857" t="str">
            <v>一般</v>
          </cell>
          <cell r="V857">
            <v>560</v>
          </cell>
          <cell r="X857">
            <v>560</v>
          </cell>
          <cell r="AD857">
            <v>426</v>
          </cell>
          <cell r="AE857">
            <v>0</v>
          </cell>
          <cell r="AF857">
            <v>426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T857">
            <v>0</v>
          </cell>
          <cell r="BB857">
            <v>480</v>
          </cell>
          <cell r="BJ857">
            <v>364.8</v>
          </cell>
        </row>
        <row r="858">
          <cell r="J858" t="str">
            <v>地二</v>
          </cell>
          <cell r="K858" t="str">
            <v>地高</v>
          </cell>
          <cell r="L858" t="str">
            <v>地高</v>
          </cell>
          <cell r="V858">
            <v>218</v>
          </cell>
          <cell r="X858">
            <v>218</v>
          </cell>
          <cell r="AD858">
            <v>166</v>
          </cell>
          <cell r="AE858">
            <v>0</v>
          </cell>
          <cell r="AF858">
            <v>166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218</v>
          </cell>
          <cell r="AT858">
            <v>165.68</v>
          </cell>
          <cell r="BB858">
            <v>1200</v>
          </cell>
          <cell r="BJ858">
            <v>912</v>
          </cell>
        </row>
        <row r="859">
          <cell r="J859" t="str">
            <v>地二</v>
          </cell>
          <cell r="K859" t="str">
            <v>地高</v>
          </cell>
          <cell r="L859" t="str">
            <v>地高</v>
          </cell>
          <cell r="V859">
            <v>150</v>
          </cell>
          <cell r="X859">
            <v>150</v>
          </cell>
          <cell r="AD859">
            <v>114</v>
          </cell>
          <cell r="AE859">
            <v>0</v>
          </cell>
          <cell r="AF859">
            <v>114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150</v>
          </cell>
          <cell r="AT859">
            <v>114</v>
          </cell>
          <cell r="BB859">
            <v>150</v>
          </cell>
          <cell r="BJ859">
            <v>114</v>
          </cell>
        </row>
        <row r="860">
          <cell r="J860" t="str">
            <v>地二</v>
          </cell>
          <cell r="K860" t="str">
            <v>地高</v>
          </cell>
          <cell r="L860" t="str">
            <v>地高</v>
          </cell>
          <cell r="V860">
            <v>250</v>
          </cell>
          <cell r="X860">
            <v>250</v>
          </cell>
          <cell r="AD860">
            <v>190</v>
          </cell>
          <cell r="AE860">
            <v>0</v>
          </cell>
          <cell r="AF860">
            <v>190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250</v>
          </cell>
          <cell r="AT860">
            <v>190</v>
          </cell>
          <cell r="BB860">
            <v>250</v>
          </cell>
          <cell r="BJ860">
            <v>190</v>
          </cell>
        </row>
        <row r="861">
          <cell r="J861" t="str">
            <v>二次</v>
          </cell>
          <cell r="K861" t="str">
            <v>一般</v>
          </cell>
          <cell r="L861" t="str">
            <v>一般</v>
          </cell>
          <cell r="V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T861">
            <v>0</v>
          </cell>
          <cell r="BB861">
            <v>0</v>
          </cell>
          <cell r="BJ861">
            <v>0</v>
          </cell>
        </row>
        <row r="862">
          <cell r="J862" t="str">
            <v>二次</v>
          </cell>
          <cell r="K862" t="str">
            <v>一般</v>
          </cell>
          <cell r="L862" t="str">
            <v>一般</v>
          </cell>
          <cell r="V862">
            <v>50</v>
          </cell>
          <cell r="X862">
            <v>50</v>
          </cell>
          <cell r="AD862">
            <v>38</v>
          </cell>
          <cell r="AE862">
            <v>0</v>
          </cell>
          <cell r="AF862">
            <v>38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50</v>
          </cell>
          <cell r="AT862">
            <v>38</v>
          </cell>
          <cell r="BB862">
            <v>50</v>
          </cell>
          <cell r="BJ862">
            <v>38</v>
          </cell>
        </row>
        <row r="863">
          <cell r="J863" t="str">
            <v>二次</v>
          </cell>
          <cell r="K863" t="str">
            <v>一般</v>
          </cell>
          <cell r="L863" t="str">
            <v>一般</v>
          </cell>
          <cell r="V863">
            <v>150</v>
          </cell>
          <cell r="X863">
            <v>150</v>
          </cell>
          <cell r="AD863">
            <v>114</v>
          </cell>
          <cell r="AE863">
            <v>0</v>
          </cell>
          <cell r="AF863">
            <v>114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150</v>
          </cell>
          <cell r="AT863">
            <v>114</v>
          </cell>
          <cell r="BB863">
            <v>150</v>
          </cell>
          <cell r="BJ863">
            <v>114</v>
          </cell>
        </row>
        <row r="864">
          <cell r="J864" t="str">
            <v>二次</v>
          </cell>
          <cell r="K864" t="str">
            <v>一般</v>
          </cell>
          <cell r="L864" t="str">
            <v>一般</v>
          </cell>
          <cell r="V864">
            <v>490</v>
          </cell>
          <cell r="X864">
            <v>490</v>
          </cell>
          <cell r="AD864">
            <v>372</v>
          </cell>
          <cell r="AE864">
            <v>0</v>
          </cell>
          <cell r="AF864">
            <v>372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490</v>
          </cell>
          <cell r="AT864">
            <v>372.4</v>
          </cell>
          <cell r="BB864">
            <v>1113</v>
          </cell>
          <cell r="BJ864">
            <v>845.88</v>
          </cell>
        </row>
        <row r="865">
          <cell r="J865" t="str">
            <v>B</v>
          </cell>
          <cell r="K865" t="str">
            <v>高規格</v>
          </cell>
          <cell r="L865" t="str">
            <v>高規格</v>
          </cell>
          <cell r="V865">
            <v>2481</v>
          </cell>
          <cell r="X865">
            <v>2481</v>
          </cell>
          <cell r="AD865">
            <v>1985</v>
          </cell>
          <cell r="AE865">
            <v>0</v>
          </cell>
          <cell r="AF865">
            <v>1985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2481</v>
          </cell>
          <cell r="AT865">
            <v>1984.8</v>
          </cell>
          <cell r="BB865">
            <v>2481</v>
          </cell>
          <cell r="BJ865">
            <v>1984.8</v>
          </cell>
        </row>
        <row r="866">
          <cell r="J866" t="str">
            <v>B</v>
          </cell>
          <cell r="K866" t="str">
            <v>高規格</v>
          </cell>
          <cell r="L866" t="str">
            <v>高規格</v>
          </cell>
          <cell r="V866">
            <v>6404</v>
          </cell>
          <cell r="W866">
            <v>4956</v>
          </cell>
          <cell r="X866">
            <v>1448</v>
          </cell>
          <cell r="AD866">
            <v>5123</v>
          </cell>
          <cell r="AE866">
            <v>3965</v>
          </cell>
          <cell r="AF866">
            <v>1158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6404</v>
          </cell>
          <cell r="AT866">
            <v>5123.2000000000007</v>
          </cell>
          <cell r="BB866">
            <v>6404</v>
          </cell>
          <cell r="BJ866">
            <v>5123.2</v>
          </cell>
        </row>
        <row r="867">
          <cell r="J867" t="str">
            <v>B</v>
          </cell>
          <cell r="K867" t="str">
            <v>高規格</v>
          </cell>
          <cell r="L867" t="str">
            <v>高規格</v>
          </cell>
          <cell r="V867">
            <v>4376</v>
          </cell>
          <cell r="W867">
            <v>1600</v>
          </cell>
          <cell r="X867">
            <v>2776</v>
          </cell>
          <cell r="AD867">
            <v>3501</v>
          </cell>
          <cell r="AE867">
            <v>1280</v>
          </cell>
          <cell r="AF867">
            <v>2221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4376</v>
          </cell>
          <cell r="AT867">
            <v>3500.8</v>
          </cell>
          <cell r="BB867">
            <v>4376</v>
          </cell>
          <cell r="BJ867">
            <v>3500.8</v>
          </cell>
        </row>
        <row r="868">
          <cell r="J868" t="str">
            <v>ａ’</v>
          </cell>
          <cell r="K868" t="str">
            <v>高規格</v>
          </cell>
          <cell r="L868" t="str">
            <v>一般</v>
          </cell>
          <cell r="V868">
            <v>896</v>
          </cell>
          <cell r="X868">
            <v>896</v>
          </cell>
          <cell r="AD868">
            <v>717</v>
          </cell>
          <cell r="AE868">
            <v>0</v>
          </cell>
          <cell r="AF868">
            <v>717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766</v>
          </cell>
          <cell r="AT868">
            <v>612.79999999999995</v>
          </cell>
          <cell r="BB868">
            <v>896</v>
          </cell>
          <cell r="BJ868">
            <v>716.8</v>
          </cell>
        </row>
        <row r="869">
          <cell r="J869" t="str">
            <v>ａ’</v>
          </cell>
          <cell r="K869" t="str">
            <v>高規格</v>
          </cell>
          <cell r="L869" t="str">
            <v>一般</v>
          </cell>
          <cell r="V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T869">
            <v>0</v>
          </cell>
          <cell r="BB869">
            <v>0</v>
          </cell>
          <cell r="BJ869">
            <v>0</v>
          </cell>
        </row>
        <row r="870">
          <cell r="J870" t="str">
            <v>地二</v>
          </cell>
          <cell r="K870" t="str">
            <v>地高</v>
          </cell>
          <cell r="L870" t="str">
            <v>地高</v>
          </cell>
          <cell r="V870">
            <v>1006</v>
          </cell>
          <cell r="W870">
            <v>957</v>
          </cell>
          <cell r="X870">
            <v>49</v>
          </cell>
          <cell r="AD870">
            <v>805</v>
          </cell>
          <cell r="AE870">
            <v>766</v>
          </cell>
          <cell r="AF870">
            <v>39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1006</v>
          </cell>
          <cell r="AT870">
            <v>804.8</v>
          </cell>
          <cell r="BB870">
            <v>1006</v>
          </cell>
          <cell r="BJ870">
            <v>804.8</v>
          </cell>
        </row>
        <row r="871">
          <cell r="J871" t="str">
            <v>二次</v>
          </cell>
          <cell r="K871" t="str">
            <v>一般</v>
          </cell>
          <cell r="L871" t="str">
            <v>一般</v>
          </cell>
          <cell r="V871">
            <v>192</v>
          </cell>
          <cell r="X871">
            <v>192</v>
          </cell>
          <cell r="AD871">
            <v>154</v>
          </cell>
          <cell r="AE871">
            <v>0</v>
          </cell>
          <cell r="AF871">
            <v>154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192</v>
          </cell>
          <cell r="AT871">
            <v>153.6</v>
          </cell>
          <cell r="BB871">
            <v>492</v>
          </cell>
          <cell r="BJ871">
            <v>393.6</v>
          </cell>
        </row>
        <row r="872">
          <cell r="J872" t="str">
            <v>地二</v>
          </cell>
          <cell r="K872" t="str">
            <v>地高</v>
          </cell>
          <cell r="L872" t="str">
            <v>地高</v>
          </cell>
          <cell r="V872">
            <v>2415</v>
          </cell>
          <cell r="X872">
            <v>2415</v>
          </cell>
          <cell r="AD872">
            <v>1932</v>
          </cell>
          <cell r="AE872">
            <v>0</v>
          </cell>
          <cell r="AF872">
            <v>1932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2415</v>
          </cell>
          <cell r="AT872">
            <v>1932</v>
          </cell>
          <cell r="BB872">
            <v>3248</v>
          </cell>
          <cell r="BJ872">
            <v>2598.4</v>
          </cell>
        </row>
        <row r="873">
          <cell r="J873" t="str">
            <v>地二</v>
          </cell>
          <cell r="K873" t="str">
            <v>地高</v>
          </cell>
          <cell r="L873" t="str">
            <v>地高</v>
          </cell>
          <cell r="V873">
            <v>1597</v>
          </cell>
          <cell r="X873">
            <v>1597</v>
          </cell>
          <cell r="AD873">
            <v>1160</v>
          </cell>
          <cell r="AE873">
            <v>0</v>
          </cell>
          <cell r="AF873">
            <v>1160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1597</v>
          </cell>
          <cell r="AT873">
            <v>1160.4870000000001</v>
          </cell>
          <cell r="BB873">
            <v>1597</v>
          </cell>
          <cell r="BJ873">
            <v>1160.4870000000001</v>
          </cell>
        </row>
        <row r="874">
          <cell r="J874" t="str">
            <v>地二</v>
          </cell>
          <cell r="K874" t="str">
            <v>地高</v>
          </cell>
          <cell r="L874" t="str">
            <v>地高</v>
          </cell>
          <cell r="V874">
            <v>1696</v>
          </cell>
          <cell r="W874">
            <v>1696</v>
          </cell>
          <cell r="AD874">
            <v>1232</v>
          </cell>
          <cell r="AE874">
            <v>1232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1696</v>
          </cell>
          <cell r="AT874">
            <v>1232.4269999999999</v>
          </cell>
          <cell r="BB874">
            <v>1696</v>
          </cell>
          <cell r="BJ874">
            <v>1232.4269999999999</v>
          </cell>
        </row>
        <row r="875">
          <cell r="J875" t="str">
            <v>二次</v>
          </cell>
          <cell r="K875" t="str">
            <v>一般</v>
          </cell>
          <cell r="L875" t="str">
            <v>一般</v>
          </cell>
          <cell r="V875">
            <v>90</v>
          </cell>
          <cell r="X875">
            <v>90</v>
          </cell>
          <cell r="AD875">
            <v>65</v>
          </cell>
          <cell r="AE875">
            <v>0</v>
          </cell>
          <cell r="AF875">
            <v>65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90</v>
          </cell>
          <cell r="AT875">
            <v>65.400000000000006</v>
          </cell>
          <cell r="BB875">
            <v>190</v>
          </cell>
          <cell r="BJ875">
            <v>138.06700000000001</v>
          </cell>
        </row>
        <row r="876">
          <cell r="J876" t="str">
            <v>地二</v>
          </cell>
          <cell r="K876" t="str">
            <v>地高</v>
          </cell>
          <cell r="L876" t="str">
            <v>地高</v>
          </cell>
          <cell r="V876">
            <v>10</v>
          </cell>
          <cell r="X876">
            <v>10</v>
          </cell>
          <cell r="AD876">
            <v>7</v>
          </cell>
          <cell r="AE876">
            <v>0</v>
          </cell>
          <cell r="AF876">
            <v>7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10</v>
          </cell>
          <cell r="AT876">
            <v>7.2670000000000003</v>
          </cell>
          <cell r="BB876">
            <v>10</v>
          </cell>
          <cell r="BJ876">
            <v>7.2670000000000003</v>
          </cell>
        </row>
        <row r="877">
          <cell r="J877" t="str">
            <v>地二</v>
          </cell>
          <cell r="K877" t="str">
            <v>地高</v>
          </cell>
          <cell r="L877" t="str">
            <v>地高</v>
          </cell>
          <cell r="V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T877">
            <v>0</v>
          </cell>
          <cell r="BB877">
            <v>0</v>
          </cell>
          <cell r="BJ877">
            <v>0</v>
          </cell>
        </row>
        <row r="878">
          <cell r="J878" t="str">
            <v>地二</v>
          </cell>
          <cell r="K878" t="str">
            <v>地高</v>
          </cell>
          <cell r="L878" t="str">
            <v>地高</v>
          </cell>
          <cell r="V878">
            <v>881</v>
          </cell>
          <cell r="X878">
            <v>881</v>
          </cell>
          <cell r="AD878">
            <v>640</v>
          </cell>
          <cell r="AE878">
            <v>0</v>
          </cell>
          <cell r="AF878">
            <v>640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881</v>
          </cell>
          <cell r="AT878">
            <v>640.19299999999998</v>
          </cell>
          <cell r="BB878">
            <v>3351</v>
          </cell>
          <cell r="BJ878">
            <v>2435.06</v>
          </cell>
        </row>
        <row r="879">
          <cell r="J879" t="str">
            <v>二次</v>
          </cell>
          <cell r="K879" t="str">
            <v>一般</v>
          </cell>
          <cell r="L879" t="str">
            <v>一般</v>
          </cell>
          <cell r="V879">
            <v>423</v>
          </cell>
          <cell r="W879">
            <v>423</v>
          </cell>
          <cell r="AD879">
            <v>307</v>
          </cell>
          <cell r="AE879">
            <v>307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243</v>
          </cell>
          <cell r="AT879">
            <v>176.58</v>
          </cell>
          <cell r="BB879">
            <v>423</v>
          </cell>
          <cell r="BJ879">
            <v>307.38</v>
          </cell>
        </row>
        <row r="880">
          <cell r="J880" t="str">
            <v>二次</v>
          </cell>
          <cell r="K880" t="str">
            <v>一般</v>
          </cell>
          <cell r="L880" t="str">
            <v>一般</v>
          </cell>
          <cell r="V880">
            <v>1834</v>
          </cell>
          <cell r="W880">
            <v>1834</v>
          </cell>
          <cell r="AD880">
            <v>1333</v>
          </cell>
          <cell r="AE880">
            <v>1333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1834</v>
          </cell>
          <cell r="AT880">
            <v>1332.7070000000001</v>
          </cell>
          <cell r="BB880">
            <v>1834</v>
          </cell>
          <cell r="BJ880">
            <v>1332.7070000000001</v>
          </cell>
        </row>
        <row r="881">
          <cell r="J881" t="str">
            <v>二次</v>
          </cell>
          <cell r="K881" t="str">
            <v>一般</v>
          </cell>
          <cell r="L881" t="str">
            <v>一般</v>
          </cell>
          <cell r="V881">
            <v>1811</v>
          </cell>
          <cell r="X881">
            <v>1811</v>
          </cell>
          <cell r="AD881">
            <v>1316</v>
          </cell>
          <cell r="AE881">
            <v>0</v>
          </cell>
          <cell r="AF881">
            <v>1316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1811</v>
          </cell>
          <cell r="AT881">
            <v>1315.9929999999999</v>
          </cell>
          <cell r="BB881">
            <v>1811</v>
          </cell>
          <cell r="BJ881">
            <v>1315.9929999999999</v>
          </cell>
        </row>
        <row r="882">
          <cell r="J882" t="str">
            <v>B</v>
          </cell>
          <cell r="K882" t="str">
            <v>高規格</v>
          </cell>
          <cell r="L882" t="str">
            <v>高規格</v>
          </cell>
          <cell r="V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T882">
            <v>0</v>
          </cell>
          <cell r="BB882">
            <v>0</v>
          </cell>
          <cell r="BJ882">
            <v>0</v>
          </cell>
        </row>
        <row r="883">
          <cell r="J883" t="str">
            <v>B</v>
          </cell>
          <cell r="K883" t="str">
            <v>高規格</v>
          </cell>
          <cell r="L883" t="str">
            <v>高規格</v>
          </cell>
          <cell r="V883">
            <v>6462</v>
          </cell>
          <cell r="X883">
            <v>6462</v>
          </cell>
          <cell r="AD883">
            <v>4931</v>
          </cell>
          <cell r="AE883">
            <v>0</v>
          </cell>
          <cell r="AF883">
            <v>4931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6204</v>
          </cell>
          <cell r="AT883">
            <v>4733.652</v>
          </cell>
          <cell r="BB883">
            <v>6462</v>
          </cell>
          <cell r="BJ883">
            <v>4930.5060000000003</v>
          </cell>
        </row>
        <row r="884">
          <cell r="J884" t="str">
            <v>地二</v>
          </cell>
          <cell r="K884" t="str">
            <v>地高</v>
          </cell>
          <cell r="L884" t="str">
            <v>地高</v>
          </cell>
          <cell r="V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T884">
            <v>0</v>
          </cell>
          <cell r="BB884">
            <v>0</v>
          </cell>
          <cell r="BJ884">
            <v>0</v>
          </cell>
        </row>
        <row r="885">
          <cell r="J885" t="str">
            <v>地二</v>
          </cell>
          <cell r="K885" t="str">
            <v>地高</v>
          </cell>
          <cell r="L885" t="str">
            <v>地高</v>
          </cell>
          <cell r="V885">
            <v>4540</v>
          </cell>
          <cell r="X885">
            <v>4540</v>
          </cell>
          <cell r="AD885">
            <v>3390</v>
          </cell>
          <cell r="AE885">
            <v>0</v>
          </cell>
          <cell r="AF885">
            <v>3390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4540</v>
          </cell>
          <cell r="AT885">
            <v>3389.8670000000002</v>
          </cell>
          <cell r="BB885">
            <v>5130</v>
          </cell>
          <cell r="BJ885">
            <v>3830.4</v>
          </cell>
        </row>
        <row r="886">
          <cell r="J886" t="str">
            <v>地二</v>
          </cell>
          <cell r="K886" t="str">
            <v>地高</v>
          </cell>
          <cell r="L886" t="str">
            <v>地高</v>
          </cell>
          <cell r="V886">
            <v>2040</v>
          </cell>
          <cell r="X886">
            <v>2040</v>
          </cell>
          <cell r="AD886">
            <v>1523</v>
          </cell>
          <cell r="AE886">
            <v>0</v>
          </cell>
          <cell r="AF886">
            <v>1523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2040</v>
          </cell>
          <cell r="AT886">
            <v>1523.2</v>
          </cell>
          <cell r="BB886">
            <v>3090</v>
          </cell>
          <cell r="BJ886">
            <v>2307.1999999999998</v>
          </cell>
        </row>
        <row r="887">
          <cell r="J887" t="str">
            <v>二次</v>
          </cell>
          <cell r="K887" t="str">
            <v>一般</v>
          </cell>
          <cell r="L887" t="str">
            <v>一般</v>
          </cell>
          <cell r="V887">
            <v>580</v>
          </cell>
          <cell r="X887">
            <v>580</v>
          </cell>
          <cell r="AD887">
            <v>433</v>
          </cell>
          <cell r="AE887">
            <v>0</v>
          </cell>
          <cell r="AF887">
            <v>433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580</v>
          </cell>
          <cell r="AT887">
            <v>433.06700000000001</v>
          </cell>
          <cell r="BB887">
            <v>580</v>
          </cell>
          <cell r="BJ887">
            <v>433.06700000000001</v>
          </cell>
        </row>
        <row r="888">
          <cell r="J888" t="str">
            <v>二次</v>
          </cell>
          <cell r="K888" t="str">
            <v>一般</v>
          </cell>
          <cell r="L888" t="str">
            <v>一般</v>
          </cell>
          <cell r="V888">
            <v>2320</v>
          </cell>
          <cell r="X888">
            <v>2320</v>
          </cell>
          <cell r="AD888">
            <v>1732</v>
          </cell>
          <cell r="AE888">
            <v>0</v>
          </cell>
          <cell r="AF888">
            <v>1732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2320</v>
          </cell>
          <cell r="AT888">
            <v>1732.2670000000001</v>
          </cell>
          <cell r="BB888">
            <v>2320</v>
          </cell>
          <cell r="BJ888">
            <v>1732.2670000000001</v>
          </cell>
        </row>
        <row r="889">
          <cell r="J889" t="str">
            <v>二次</v>
          </cell>
          <cell r="K889" t="str">
            <v>一般</v>
          </cell>
          <cell r="L889" t="str">
            <v>一般</v>
          </cell>
          <cell r="V889">
            <v>310</v>
          </cell>
          <cell r="W889">
            <v>310</v>
          </cell>
          <cell r="AD889">
            <v>231</v>
          </cell>
          <cell r="AE889">
            <v>231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310</v>
          </cell>
          <cell r="AT889">
            <v>231.46700000000001</v>
          </cell>
          <cell r="BB889">
            <v>310</v>
          </cell>
          <cell r="BJ889">
            <v>231.46700000000001</v>
          </cell>
        </row>
        <row r="890">
          <cell r="J890" t="str">
            <v>二次</v>
          </cell>
          <cell r="K890" t="str">
            <v>一般</v>
          </cell>
          <cell r="L890" t="str">
            <v>一般</v>
          </cell>
          <cell r="V890">
            <v>680</v>
          </cell>
          <cell r="X890">
            <v>680</v>
          </cell>
          <cell r="AD890">
            <v>508</v>
          </cell>
          <cell r="AE890">
            <v>0</v>
          </cell>
          <cell r="AF890">
            <v>508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680</v>
          </cell>
          <cell r="AT890">
            <v>507.733</v>
          </cell>
          <cell r="BB890">
            <v>680</v>
          </cell>
          <cell r="BJ890">
            <v>507.733</v>
          </cell>
        </row>
        <row r="891">
          <cell r="J891" t="str">
            <v>二次</v>
          </cell>
          <cell r="K891" t="str">
            <v>一般</v>
          </cell>
          <cell r="L891" t="str">
            <v>一般</v>
          </cell>
          <cell r="V891">
            <v>350</v>
          </cell>
          <cell r="X891">
            <v>350</v>
          </cell>
          <cell r="AD891">
            <v>261</v>
          </cell>
          <cell r="AE891">
            <v>0</v>
          </cell>
          <cell r="AF891">
            <v>261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350</v>
          </cell>
          <cell r="AT891">
            <v>261.33300000000003</v>
          </cell>
          <cell r="BB891">
            <v>560</v>
          </cell>
          <cell r="BJ891">
            <v>418.13299999999998</v>
          </cell>
        </row>
        <row r="892">
          <cell r="J892" t="str">
            <v>二次</v>
          </cell>
          <cell r="K892" t="str">
            <v>一般</v>
          </cell>
          <cell r="L892" t="str">
            <v>一般</v>
          </cell>
          <cell r="V892">
            <v>800</v>
          </cell>
          <cell r="X892">
            <v>800</v>
          </cell>
          <cell r="AD892">
            <v>597</v>
          </cell>
          <cell r="AE892">
            <v>0</v>
          </cell>
          <cell r="AF892">
            <v>597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800</v>
          </cell>
          <cell r="AT892">
            <v>597.33299999999997</v>
          </cell>
          <cell r="BB892">
            <v>800</v>
          </cell>
          <cell r="BJ892">
            <v>597.33299999999997</v>
          </cell>
        </row>
        <row r="893">
          <cell r="J893" t="str">
            <v>A'</v>
          </cell>
          <cell r="K893" t="str">
            <v>高規格</v>
          </cell>
          <cell r="L893" t="str">
            <v>高規格</v>
          </cell>
          <cell r="V893">
            <v>8153</v>
          </cell>
          <cell r="X893">
            <v>8153</v>
          </cell>
          <cell r="AD893">
            <v>6414</v>
          </cell>
          <cell r="AE893">
            <v>0</v>
          </cell>
          <cell r="AF893">
            <v>6414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7753</v>
          </cell>
          <cell r="AT893">
            <v>6099.027</v>
          </cell>
          <cell r="BB893">
            <v>8153</v>
          </cell>
          <cell r="BJ893">
            <v>6413.6930000000002</v>
          </cell>
        </row>
        <row r="894">
          <cell r="J894" t="str">
            <v>A'</v>
          </cell>
          <cell r="K894" t="str">
            <v>高規格</v>
          </cell>
          <cell r="L894" t="str">
            <v>高規格</v>
          </cell>
          <cell r="V894">
            <v>695</v>
          </cell>
          <cell r="X894">
            <v>695</v>
          </cell>
          <cell r="AD894">
            <v>547</v>
          </cell>
          <cell r="AE894">
            <v>0</v>
          </cell>
          <cell r="AF894">
            <v>547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695</v>
          </cell>
          <cell r="AT894">
            <v>546.73299999999995</v>
          </cell>
          <cell r="BB894">
            <v>695</v>
          </cell>
          <cell r="BJ894">
            <v>546.73299999999995</v>
          </cell>
        </row>
        <row r="895">
          <cell r="J895" t="str">
            <v>ａ’</v>
          </cell>
          <cell r="K895" t="str">
            <v>高規格</v>
          </cell>
          <cell r="L895" t="str">
            <v>一般</v>
          </cell>
          <cell r="V895">
            <v>897</v>
          </cell>
          <cell r="X895">
            <v>897</v>
          </cell>
          <cell r="AD895">
            <v>706</v>
          </cell>
          <cell r="AE895">
            <v>0</v>
          </cell>
          <cell r="AF895">
            <v>706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897</v>
          </cell>
          <cell r="AT895">
            <v>705.64</v>
          </cell>
          <cell r="BB895">
            <v>897</v>
          </cell>
          <cell r="BJ895">
            <v>705.64</v>
          </cell>
        </row>
        <row r="896">
          <cell r="J896" t="str">
            <v>地二</v>
          </cell>
          <cell r="K896" t="str">
            <v>地高</v>
          </cell>
          <cell r="L896" t="str">
            <v>地高</v>
          </cell>
          <cell r="V896">
            <v>3353</v>
          </cell>
          <cell r="X896">
            <v>3353</v>
          </cell>
          <cell r="AD896">
            <v>2638</v>
          </cell>
          <cell r="AE896">
            <v>0</v>
          </cell>
          <cell r="AF896">
            <v>2638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3353</v>
          </cell>
          <cell r="AT896">
            <v>2637.6930000000002</v>
          </cell>
          <cell r="BB896">
            <v>3353</v>
          </cell>
          <cell r="BJ896">
            <v>2637.6930000000002</v>
          </cell>
        </row>
        <row r="897">
          <cell r="J897" t="str">
            <v>地二</v>
          </cell>
          <cell r="K897" t="str">
            <v>地高</v>
          </cell>
          <cell r="L897" t="str">
            <v>地高</v>
          </cell>
          <cell r="V897">
            <v>126</v>
          </cell>
          <cell r="X897">
            <v>126</v>
          </cell>
          <cell r="AD897">
            <v>99</v>
          </cell>
          <cell r="AE897">
            <v>0</v>
          </cell>
          <cell r="AF897">
            <v>99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126</v>
          </cell>
          <cell r="AT897">
            <v>99.12</v>
          </cell>
          <cell r="BB897">
            <v>126</v>
          </cell>
          <cell r="BJ897">
            <v>99.12</v>
          </cell>
        </row>
        <row r="898">
          <cell r="J898" t="str">
            <v>二次</v>
          </cell>
          <cell r="K898" t="str">
            <v>一般</v>
          </cell>
          <cell r="L898" t="str">
            <v>一般</v>
          </cell>
          <cell r="V898">
            <v>907</v>
          </cell>
          <cell r="X898">
            <v>907</v>
          </cell>
          <cell r="AD898">
            <v>714</v>
          </cell>
          <cell r="AE898">
            <v>0</v>
          </cell>
          <cell r="AF898">
            <v>714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907</v>
          </cell>
          <cell r="AT898">
            <v>713.50699999999995</v>
          </cell>
          <cell r="BB898">
            <v>927</v>
          </cell>
          <cell r="BJ898">
            <v>729.24</v>
          </cell>
        </row>
        <row r="899">
          <cell r="J899" t="str">
            <v>二次</v>
          </cell>
          <cell r="K899" t="str">
            <v>一般</v>
          </cell>
          <cell r="L899" t="str">
            <v>一般</v>
          </cell>
          <cell r="V899">
            <v>106</v>
          </cell>
          <cell r="X899">
            <v>106</v>
          </cell>
          <cell r="AD899">
            <v>83</v>
          </cell>
          <cell r="AE899">
            <v>0</v>
          </cell>
          <cell r="AF899">
            <v>83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106</v>
          </cell>
          <cell r="AT899">
            <v>83.387</v>
          </cell>
          <cell r="BB899">
            <v>106</v>
          </cell>
          <cell r="BJ899">
            <v>83.387</v>
          </cell>
        </row>
        <row r="900">
          <cell r="J900" t="str">
            <v>B</v>
          </cell>
          <cell r="K900" t="str">
            <v>高規格</v>
          </cell>
          <cell r="L900" t="str">
            <v>高規格</v>
          </cell>
          <cell r="V900">
            <v>300</v>
          </cell>
          <cell r="X900">
            <v>300</v>
          </cell>
          <cell r="AD900">
            <v>246</v>
          </cell>
          <cell r="AE900">
            <v>0</v>
          </cell>
          <cell r="AF900">
            <v>246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300</v>
          </cell>
          <cell r="AT900">
            <v>245.7</v>
          </cell>
          <cell r="BB900">
            <v>300</v>
          </cell>
          <cell r="BJ900">
            <v>245.7</v>
          </cell>
        </row>
        <row r="901">
          <cell r="J901" t="str">
            <v>B</v>
          </cell>
          <cell r="K901" t="str">
            <v>高規格</v>
          </cell>
          <cell r="L901" t="str">
            <v>高規格</v>
          </cell>
          <cell r="V901">
            <v>3100</v>
          </cell>
          <cell r="X901">
            <v>3100</v>
          </cell>
          <cell r="AD901">
            <v>2539</v>
          </cell>
          <cell r="AE901">
            <v>0</v>
          </cell>
          <cell r="AF901">
            <v>2539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2800</v>
          </cell>
          <cell r="AT901">
            <v>2293.1999999999998</v>
          </cell>
          <cell r="BB901">
            <v>3100</v>
          </cell>
          <cell r="BJ901">
            <v>2538.9</v>
          </cell>
        </row>
        <row r="902">
          <cell r="J902" t="str">
            <v>B</v>
          </cell>
          <cell r="K902" t="str">
            <v>高規格</v>
          </cell>
          <cell r="L902" t="str">
            <v>高規格</v>
          </cell>
          <cell r="V902">
            <v>4900</v>
          </cell>
          <cell r="X902">
            <v>4900</v>
          </cell>
          <cell r="AD902">
            <v>4013</v>
          </cell>
          <cell r="AE902">
            <v>0</v>
          </cell>
          <cell r="AF902">
            <v>4013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4400</v>
          </cell>
          <cell r="AT902">
            <v>3603.6</v>
          </cell>
          <cell r="BB902">
            <v>4900</v>
          </cell>
          <cell r="BJ902">
            <v>4013.1</v>
          </cell>
        </row>
        <row r="903">
          <cell r="J903" t="str">
            <v>地二</v>
          </cell>
          <cell r="K903" t="str">
            <v>地高</v>
          </cell>
          <cell r="L903" t="str">
            <v>地高</v>
          </cell>
          <cell r="V903">
            <v>1600</v>
          </cell>
          <cell r="W903">
            <v>1600</v>
          </cell>
          <cell r="AD903">
            <v>1248</v>
          </cell>
          <cell r="AE903">
            <v>1248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1600</v>
          </cell>
          <cell r="AT903">
            <v>1248</v>
          </cell>
          <cell r="BB903">
            <v>1600</v>
          </cell>
          <cell r="BJ903">
            <v>1248</v>
          </cell>
        </row>
        <row r="904">
          <cell r="J904" t="str">
            <v>二次</v>
          </cell>
          <cell r="K904" t="str">
            <v>一般</v>
          </cell>
          <cell r="L904" t="str">
            <v>一般</v>
          </cell>
          <cell r="V904">
            <v>660</v>
          </cell>
          <cell r="X904">
            <v>660</v>
          </cell>
          <cell r="AD904">
            <v>515</v>
          </cell>
          <cell r="AE904">
            <v>0</v>
          </cell>
          <cell r="AF904">
            <v>515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660</v>
          </cell>
          <cell r="AT904">
            <v>514.79999999999995</v>
          </cell>
          <cell r="BB904">
            <v>660</v>
          </cell>
          <cell r="BJ904">
            <v>514.79999999999995</v>
          </cell>
        </row>
        <row r="905">
          <cell r="J905" t="str">
            <v>二次</v>
          </cell>
          <cell r="K905" t="str">
            <v>一般</v>
          </cell>
          <cell r="L905" t="str">
            <v>一般</v>
          </cell>
          <cell r="V905">
            <v>100</v>
          </cell>
          <cell r="X905">
            <v>100</v>
          </cell>
          <cell r="AD905">
            <v>78</v>
          </cell>
          <cell r="AE905">
            <v>0</v>
          </cell>
          <cell r="AF905">
            <v>78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100</v>
          </cell>
          <cell r="AT905">
            <v>78</v>
          </cell>
          <cell r="BB905">
            <v>100</v>
          </cell>
          <cell r="BJ905">
            <v>78</v>
          </cell>
        </row>
        <row r="906">
          <cell r="J906" t="str">
            <v>沿環</v>
          </cell>
          <cell r="K906" t="str">
            <v>一般</v>
          </cell>
          <cell r="L906" t="str">
            <v>一般</v>
          </cell>
          <cell r="V906">
            <v>363</v>
          </cell>
          <cell r="Y906">
            <v>363</v>
          </cell>
          <cell r="AD906">
            <v>283</v>
          </cell>
          <cell r="AE906">
            <v>0</v>
          </cell>
          <cell r="AF906">
            <v>0</v>
          </cell>
          <cell r="AG906">
            <v>283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200</v>
          </cell>
          <cell r="AT906">
            <v>156</v>
          </cell>
          <cell r="BB906">
            <v>200</v>
          </cell>
          <cell r="BJ906">
            <v>156</v>
          </cell>
        </row>
        <row r="907">
          <cell r="J907" t="str">
            <v>二次</v>
          </cell>
          <cell r="K907" t="str">
            <v>一般</v>
          </cell>
          <cell r="L907" t="str">
            <v>一般</v>
          </cell>
          <cell r="V907">
            <v>1300</v>
          </cell>
          <cell r="X907">
            <v>1300</v>
          </cell>
          <cell r="AD907">
            <v>1014</v>
          </cell>
          <cell r="AE907">
            <v>0</v>
          </cell>
          <cell r="AF907">
            <v>1014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1300</v>
          </cell>
          <cell r="AT907">
            <v>1014</v>
          </cell>
          <cell r="BB907">
            <v>1300</v>
          </cell>
          <cell r="BJ907">
            <v>1014</v>
          </cell>
        </row>
        <row r="908">
          <cell r="J908" t="str">
            <v>二次</v>
          </cell>
          <cell r="K908" t="str">
            <v>一般</v>
          </cell>
          <cell r="L908" t="str">
            <v>一般</v>
          </cell>
          <cell r="V908">
            <v>520</v>
          </cell>
          <cell r="X908">
            <v>520</v>
          </cell>
          <cell r="AD908">
            <v>406</v>
          </cell>
          <cell r="AE908">
            <v>0</v>
          </cell>
          <cell r="AF908">
            <v>406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520</v>
          </cell>
          <cell r="AT908">
            <v>405.6</v>
          </cell>
          <cell r="BB908">
            <v>520</v>
          </cell>
          <cell r="BJ908">
            <v>405.6</v>
          </cell>
        </row>
        <row r="909">
          <cell r="J909" t="str">
            <v>二次</v>
          </cell>
          <cell r="K909" t="str">
            <v>一般</v>
          </cell>
          <cell r="L909" t="str">
            <v>一般</v>
          </cell>
          <cell r="V909">
            <v>400</v>
          </cell>
          <cell r="AC909">
            <v>400</v>
          </cell>
          <cell r="AD909">
            <v>312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312</v>
          </cell>
          <cell r="AL909">
            <v>400</v>
          </cell>
          <cell r="AT909">
            <v>312</v>
          </cell>
          <cell r="BB909">
            <v>400</v>
          </cell>
          <cell r="BJ909">
            <v>312</v>
          </cell>
        </row>
        <row r="910">
          <cell r="J910" t="str">
            <v>二次</v>
          </cell>
          <cell r="K910" t="str">
            <v>一般</v>
          </cell>
          <cell r="L910" t="str">
            <v>一般</v>
          </cell>
          <cell r="V910">
            <v>100</v>
          </cell>
          <cell r="AC910">
            <v>100</v>
          </cell>
          <cell r="AD910">
            <v>78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78</v>
          </cell>
          <cell r="AL910">
            <v>100</v>
          </cell>
          <cell r="AT910">
            <v>78</v>
          </cell>
          <cell r="BB910">
            <v>100</v>
          </cell>
          <cell r="BJ910">
            <v>78</v>
          </cell>
        </row>
        <row r="911">
          <cell r="J911" t="str">
            <v>二次</v>
          </cell>
          <cell r="K911" t="str">
            <v>一般</v>
          </cell>
          <cell r="L911" t="str">
            <v>一般</v>
          </cell>
          <cell r="V911">
            <v>75</v>
          </cell>
          <cell r="X911">
            <v>75</v>
          </cell>
          <cell r="AD911">
            <v>59</v>
          </cell>
          <cell r="AE911">
            <v>0</v>
          </cell>
          <cell r="AF911">
            <v>59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75</v>
          </cell>
          <cell r="AT911">
            <v>58.5</v>
          </cell>
          <cell r="BB911">
            <v>75</v>
          </cell>
          <cell r="BJ911">
            <v>58.5</v>
          </cell>
        </row>
        <row r="912">
          <cell r="J912" t="str">
            <v>バス</v>
          </cell>
          <cell r="K912" t="str">
            <v>一般</v>
          </cell>
          <cell r="L912" t="str">
            <v>一般</v>
          </cell>
          <cell r="V912">
            <v>280</v>
          </cell>
          <cell r="AA912">
            <v>280</v>
          </cell>
          <cell r="AD912">
            <v>218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218</v>
          </cell>
          <cell r="AJ912">
            <v>0</v>
          </cell>
          <cell r="AK912">
            <v>0</v>
          </cell>
          <cell r="AL912">
            <v>280</v>
          </cell>
          <cell r="AT912">
            <v>218.4</v>
          </cell>
          <cell r="BB912">
            <v>280</v>
          </cell>
          <cell r="BJ912">
            <v>218.4</v>
          </cell>
        </row>
        <row r="913">
          <cell r="J913" t="str">
            <v>二次</v>
          </cell>
          <cell r="K913" t="str">
            <v>一般</v>
          </cell>
          <cell r="L913" t="str">
            <v>一般</v>
          </cell>
          <cell r="V913">
            <v>677</v>
          </cell>
          <cell r="W913">
            <v>677</v>
          </cell>
          <cell r="AD913">
            <v>528</v>
          </cell>
          <cell r="AE913">
            <v>528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677</v>
          </cell>
          <cell r="AT913">
            <v>528.05999999999995</v>
          </cell>
          <cell r="BB913">
            <v>677</v>
          </cell>
          <cell r="BJ913">
            <v>528.05999999999995</v>
          </cell>
        </row>
        <row r="914">
          <cell r="J914" t="str">
            <v>新直轄</v>
          </cell>
          <cell r="K914" t="str">
            <v>高規格</v>
          </cell>
          <cell r="L914" t="str">
            <v>高規格</v>
          </cell>
          <cell r="V914">
            <v>5600</v>
          </cell>
          <cell r="X914">
            <v>5600</v>
          </cell>
          <cell r="AD914">
            <v>4578</v>
          </cell>
          <cell r="AE914">
            <v>0</v>
          </cell>
          <cell r="AF914">
            <v>4578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5600</v>
          </cell>
          <cell r="AT914">
            <v>4578</v>
          </cell>
          <cell r="BB914">
            <v>5600</v>
          </cell>
          <cell r="BJ914">
            <v>4578</v>
          </cell>
        </row>
        <row r="915">
          <cell r="J915" t="str">
            <v>新直轄</v>
          </cell>
          <cell r="K915" t="str">
            <v>高規格</v>
          </cell>
          <cell r="L915" t="str">
            <v>高規格</v>
          </cell>
          <cell r="V915">
            <v>10673</v>
          </cell>
          <cell r="X915">
            <v>10673</v>
          </cell>
          <cell r="AD915">
            <v>8965</v>
          </cell>
          <cell r="AE915">
            <v>0</v>
          </cell>
          <cell r="AF915">
            <v>8965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10673</v>
          </cell>
          <cell r="AT915">
            <v>8965.32</v>
          </cell>
          <cell r="BB915">
            <v>10673</v>
          </cell>
          <cell r="BJ915">
            <v>8965.32</v>
          </cell>
        </row>
        <row r="916">
          <cell r="J916" t="str">
            <v>新直轄</v>
          </cell>
          <cell r="K916" t="str">
            <v>高規格</v>
          </cell>
          <cell r="L916" t="str">
            <v>高規格</v>
          </cell>
          <cell r="V916">
            <v>5345</v>
          </cell>
          <cell r="X916">
            <v>5345</v>
          </cell>
          <cell r="AD916">
            <v>4490</v>
          </cell>
          <cell r="AE916">
            <v>0</v>
          </cell>
          <cell r="AF916">
            <v>4490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5345</v>
          </cell>
          <cell r="AT916">
            <v>4489.8</v>
          </cell>
          <cell r="BB916">
            <v>5345</v>
          </cell>
          <cell r="BJ916">
            <v>4489.8</v>
          </cell>
        </row>
        <row r="917">
          <cell r="J917" t="str">
            <v>新直轄</v>
          </cell>
          <cell r="K917" t="str">
            <v>高規格</v>
          </cell>
          <cell r="L917" t="str">
            <v>高規格</v>
          </cell>
          <cell r="V917">
            <v>10245.040000000001</v>
          </cell>
          <cell r="X917">
            <v>10245.040000000001</v>
          </cell>
          <cell r="AD917">
            <v>9067</v>
          </cell>
          <cell r="AE917">
            <v>0</v>
          </cell>
          <cell r="AF917">
            <v>9067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10245.040000000001</v>
          </cell>
          <cell r="AT917">
            <v>9066.86</v>
          </cell>
          <cell r="BB917">
            <v>10245.040000000001</v>
          </cell>
          <cell r="BJ917">
            <v>9066.86</v>
          </cell>
        </row>
        <row r="918">
          <cell r="J918" t="str">
            <v>新直轄</v>
          </cell>
          <cell r="K918" t="str">
            <v>高規格</v>
          </cell>
          <cell r="L918" t="str">
            <v>高規格</v>
          </cell>
          <cell r="V918">
            <v>13957</v>
          </cell>
          <cell r="X918">
            <v>13957</v>
          </cell>
          <cell r="AD918">
            <v>12352</v>
          </cell>
          <cell r="AE918">
            <v>0</v>
          </cell>
          <cell r="AF918">
            <v>12352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13957</v>
          </cell>
          <cell r="AT918">
            <v>12351.945</v>
          </cell>
          <cell r="BB918">
            <v>13957</v>
          </cell>
          <cell r="BJ918">
            <v>12351.945</v>
          </cell>
        </row>
        <row r="919">
          <cell r="J919" t="str">
            <v>新直轄</v>
          </cell>
          <cell r="K919" t="str">
            <v>高規格</v>
          </cell>
          <cell r="L919" t="str">
            <v>高規格</v>
          </cell>
          <cell r="V919">
            <v>2703</v>
          </cell>
          <cell r="X919">
            <v>2703</v>
          </cell>
          <cell r="AD919">
            <v>2392</v>
          </cell>
          <cell r="AE919">
            <v>0</v>
          </cell>
          <cell r="AF919">
            <v>2392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2703</v>
          </cell>
          <cell r="AT919">
            <v>2392.1550000000002</v>
          </cell>
          <cell r="BB919">
            <v>2703</v>
          </cell>
          <cell r="BJ919">
            <v>2392.1550000000002</v>
          </cell>
        </row>
        <row r="920">
          <cell r="J920" t="str">
            <v>新直轄</v>
          </cell>
          <cell r="K920" t="str">
            <v>高規格</v>
          </cell>
          <cell r="L920" t="str">
            <v>高規格</v>
          </cell>
          <cell r="V920">
            <v>6800</v>
          </cell>
          <cell r="X920">
            <v>6800</v>
          </cell>
          <cell r="AD920">
            <v>5967</v>
          </cell>
          <cell r="AE920">
            <v>0</v>
          </cell>
          <cell r="AF920">
            <v>5967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6800</v>
          </cell>
          <cell r="AT920">
            <v>5967</v>
          </cell>
          <cell r="BB920">
            <v>6800</v>
          </cell>
          <cell r="BJ920">
            <v>5967</v>
          </cell>
        </row>
        <row r="921">
          <cell r="J921" t="str">
            <v>耐震</v>
          </cell>
          <cell r="K921" t="str">
            <v>一般</v>
          </cell>
          <cell r="L921" t="str">
            <v>一般</v>
          </cell>
          <cell r="V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T921">
            <v>0</v>
          </cell>
          <cell r="BB921">
            <v>0</v>
          </cell>
          <cell r="BJ921">
            <v>0</v>
          </cell>
        </row>
        <row r="922">
          <cell r="J922" t="str">
            <v>耐震</v>
          </cell>
          <cell r="K922" t="str">
            <v>一般</v>
          </cell>
          <cell r="L922" t="str">
            <v>一般</v>
          </cell>
          <cell r="V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T922">
            <v>0</v>
          </cell>
          <cell r="BB922">
            <v>0</v>
          </cell>
          <cell r="BJ922">
            <v>0</v>
          </cell>
        </row>
        <row r="923">
          <cell r="J923" t="str">
            <v>耐震</v>
          </cell>
          <cell r="K923" t="str">
            <v>一般</v>
          </cell>
          <cell r="L923" t="str">
            <v>一般</v>
          </cell>
          <cell r="V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T923">
            <v>0</v>
          </cell>
          <cell r="BB923">
            <v>0</v>
          </cell>
          <cell r="BJ923">
            <v>0</v>
          </cell>
        </row>
        <row r="924">
          <cell r="J924" t="str">
            <v>耐震</v>
          </cell>
          <cell r="K924" t="str">
            <v>一般</v>
          </cell>
          <cell r="L924" t="str">
            <v>一般</v>
          </cell>
          <cell r="V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T924">
            <v>0</v>
          </cell>
          <cell r="BB924">
            <v>0</v>
          </cell>
          <cell r="BJ924">
            <v>0</v>
          </cell>
        </row>
        <row r="925">
          <cell r="J925" t="str">
            <v>耐震</v>
          </cell>
          <cell r="K925" t="str">
            <v>一般</v>
          </cell>
          <cell r="L925" t="str">
            <v>一般</v>
          </cell>
          <cell r="V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T925">
            <v>0</v>
          </cell>
          <cell r="BB925">
            <v>0</v>
          </cell>
          <cell r="BJ925">
            <v>0</v>
          </cell>
        </row>
        <row r="926">
          <cell r="J926" t="str">
            <v>耐震</v>
          </cell>
          <cell r="K926" t="str">
            <v>一般</v>
          </cell>
          <cell r="L926" t="str">
            <v>一般</v>
          </cell>
          <cell r="V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T926">
            <v>0</v>
          </cell>
          <cell r="BB926">
            <v>0</v>
          </cell>
          <cell r="BJ926">
            <v>0</v>
          </cell>
        </row>
        <row r="927">
          <cell r="J927" t="str">
            <v>耐震</v>
          </cell>
          <cell r="K927" t="str">
            <v>一般</v>
          </cell>
          <cell r="L927" t="str">
            <v>一般</v>
          </cell>
          <cell r="V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T927">
            <v>0</v>
          </cell>
          <cell r="BB927">
            <v>0</v>
          </cell>
          <cell r="BJ927">
            <v>0</v>
          </cell>
        </row>
        <row r="928">
          <cell r="J928" t="str">
            <v>耐震</v>
          </cell>
          <cell r="K928" t="str">
            <v>一般</v>
          </cell>
          <cell r="L928" t="str">
            <v>一般</v>
          </cell>
          <cell r="V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T928">
            <v>0</v>
          </cell>
          <cell r="BB928">
            <v>0</v>
          </cell>
          <cell r="BJ928">
            <v>0</v>
          </cell>
        </row>
        <row r="929">
          <cell r="J929" t="str">
            <v>耐震</v>
          </cell>
          <cell r="K929" t="str">
            <v>一般</v>
          </cell>
          <cell r="L929" t="str">
            <v>一般</v>
          </cell>
          <cell r="V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T929">
            <v>0</v>
          </cell>
          <cell r="BB929">
            <v>0</v>
          </cell>
          <cell r="BJ929">
            <v>0</v>
          </cell>
        </row>
        <row r="930">
          <cell r="J930" t="str">
            <v>耐震</v>
          </cell>
          <cell r="K930" t="str">
            <v>一般</v>
          </cell>
          <cell r="L930" t="str">
            <v>一般</v>
          </cell>
          <cell r="V930">
            <v>660</v>
          </cell>
          <cell r="X930">
            <v>660</v>
          </cell>
          <cell r="AD930">
            <v>440</v>
          </cell>
          <cell r="AE930">
            <v>0</v>
          </cell>
          <cell r="AF930">
            <v>440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660</v>
          </cell>
          <cell r="AT930">
            <v>440</v>
          </cell>
          <cell r="BB930">
            <v>660</v>
          </cell>
          <cell r="BJ930">
            <v>440</v>
          </cell>
        </row>
        <row r="931">
          <cell r="J931" t="str">
            <v>耐震</v>
          </cell>
          <cell r="K931" t="str">
            <v>一般</v>
          </cell>
          <cell r="L931" t="str">
            <v>一般</v>
          </cell>
          <cell r="V931">
            <v>30</v>
          </cell>
          <cell r="X931">
            <v>30</v>
          </cell>
          <cell r="AD931">
            <v>20</v>
          </cell>
          <cell r="AE931">
            <v>0</v>
          </cell>
          <cell r="AF931">
            <v>20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30</v>
          </cell>
          <cell r="AT931">
            <v>20</v>
          </cell>
          <cell r="BB931">
            <v>30</v>
          </cell>
          <cell r="BJ931">
            <v>20</v>
          </cell>
        </row>
        <row r="932">
          <cell r="J932" t="str">
            <v>耐震</v>
          </cell>
          <cell r="K932" t="str">
            <v>一般</v>
          </cell>
          <cell r="L932" t="str">
            <v>一般</v>
          </cell>
          <cell r="V932">
            <v>10</v>
          </cell>
          <cell r="X932">
            <v>10</v>
          </cell>
          <cell r="AD932">
            <v>7</v>
          </cell>
          <cell r="AE932">
            <v>0</v>
          </cell>
          <cell r="AF932">
            <v>7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10</v>
          </cell>
          <cell r="AT932">
            <v>6.6669999999999998</v>
          </cell>
          <cell r="BB932">
            <v>10</v>
          </cell>
          <cell r="BJ932">
            <v>6.6669999999999998</v>
          </cell>
        </row>
        <row r="933">
          <cell r="J933" t="str">
            <v>耐震</v>
          </cell>
          <cell r="K933" t="str">
            <v>一般</v>
          </cell>
          <cell r="L933" t="str">
            <v>一般</v>
          </cell>
          <cell r="V933">
            <v>100</v>
          </cell>
          <cell r="X933">
            <v>100</v>
          </cell>
          <cell r="AD933">
            <v>67</v>
          </cell>
          <cell r="AE933">
            <v>0</v>
          </cell>
          <cell r="AF933">
            <v>67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100</v>
          </cell>
          <cell r="AT933">
            <v>66.667000000000002</v>
          </cell>
          <cell r="BB933">
            <v>100</v>
          </cell>
          <cell r="BJ933">
            <v>66.667000000000002</v>
          </cell>
        </row>
        <row r="934">
          <cell r="J934" t="str">
            <v>耐震</v>
          </cell>
          <cell r="K934" t="str">
            <v>一般</v>
          </cell>
          <cell r="L934" t="str">
            <v>一般</v>
          </cell>
          <cell r="V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T934">
            <v>0</v>
          </cell>
          <cell r="BB934">
            <v>0</v>
          </cell>
          <cell r="BJ934">
            <v>0</v>
          </cell>
        </row>
        <row r="935">
          <cell r="J935" t="str">
            <v>耐震</v>
          </cell>
          <cell r="K935" t="str">
            <v>一般</v>
          </cell>
          <cell r="L935" t="str">
            <v>一般</v>
          </cell>
          <cell r="V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T935">
            <v>0</v>
          </cell>
          <cell r="BB935">
            <v>0</v>
          </cell>
          <cell r="BJ935">
            <v>0</v>
          </cell>
        </row>
        <row r="936">
          <cell r="J936" t="str">
            <v>耐震</v>
          </cell>
          <cell r="K936" t="str">
            <v>一般</v>
          </cell>
          <cell r="L936" t="str">
            <v>一般</v>
          </cell>
          <cell r="V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T936">
            <v>0</v>
          </cell>
          <cell r="BB936">
            <v>0</v>
          </cell>
          <cell r="BJ936">
            <v>0</v>
          </cell>
        </row>
        <row r="937">
          <cell r="J937" t="str">
            <v>耐震</v>
          </cell>
          <cell r="K937" t="str">
            <v>一般</v>
          </cell>
          <cell r="L937" t="str">
            <v>一般</v>
          </cell>
          <cell r="V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T937">
            <v>0</v>
          </cell>
          <cell r="BB937">
            <v>0</v>
          </cell>
          <cell r="BJ937">
            <v>0</v>
          </cell>
        </row>
        <row r="938">
          <cell r="J938" t="str">
            <v>耐震</v>
          </cell>
          <cell r="K938" t="str">
            <v>一般</v>
          </cell>
          <cell r="L938" t="str">
            <v>一般</v>
          </cell>
          <cell r="V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T938">
            <v>0</v>
          </cell>
          <cell r="BB938">
            <v>0</v>
          </cell>
          <cell r="BJ938">
            <v>0</v>
          </cell>
        </row>
        <row r="939">
          <cell r="J939" t="str">
            <v>耐震</v>
          </cell>
          <cell r="K939" t="str">
            <v>一般</v>
          </cell>
          <cell r="L939" t="str">
            <v>一般</v>
          </cell>
          <cell r="V939">
            <v>90</v>
          </cell>
          <cell r="X939">
            <v>90</v>
          </cell>
          <cell r="AD939">
            <v>60</v>
          </cell>
          <cell r="AE939">
            <v>0</v>
          </cell>
          <cell r="AF939">
            <v>60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90</v>
          </cell>
          <cell r="AT939">
            <v>60</v>
          </cell>
          <cell r="BB939">
            <v>90</v>
          </cell>
          <cell r="BJ939">
            <v>60</v>
          </cell>
        </row>
        <row r="940">
          <cell r="J940" t="str">
            <v>耐震</v>
          </cell>
          <cell r="K940" t="str">
            <v>一般</v>
          </cell>
          <cell r="L940" t="str">
            <v>一般</v>
          </cell>
          <cell r="V940">
            <v>10</v>
          </cell>
          <cell r="X940">
            <v>10</v>
          </cell>
          <cell r="AD940">
            <v>7</v>
          </cell>
          <cell r="AE940">
            <v>0</v>
          </cell>
          <cell r="AF940">
            <v>7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10</v>
          </cell>
          <cell r="AT940">
            <v>6.6669999999999998</v>
          </cell>
          <cell r="BB940">
            <v>10</v>
          </cell>
          <cell r="BJ940">
            <v>6.6669999999999998</v>
          </cell>
        </row>
        <row r="941">
          <cell r="J941" t="str">
            <v>耐震</v>
          </cell>
          <cell r="K941" t="str">
            <v>一般</v>
          </cell>
          <cell r="L941" t="str">
            <v>一般</v>
          </cell>
          <cell r="V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T941">
            <v>0</v>
          </cell>
          <cell r="BB941">
            <v>0</v>
          </cell>
          <cell r="BJ941">
            <v>0</v>
          </cell>
        </row>
        <row r="942">
          <cell r="J942" t="str">
            <v>耐震</v>
          </cell>
          <cell r="K942" t="str">
            <v>一般</v>
          </cell>
          <cell r="L942" t="str">
            <v>一般</v>
          </cell>
          <cell r="V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T942">
            <v>0</v>
          </cell>
          <cell r="BB942">
            <v>0</v>
          </cell>
          <cell r="BJ942">
            <v>0</v>
          </cell>
        </row>
        <row r="943">
          <cell r="J943" t="str">
            <v>耐震</v>
          </cell>
          <cell r="K943" t="str">
            <v>一般</v>
          </cell>
          <cell r="L943" t="str">
            <v>一般</v>
          </cell>
          <cell r="V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T943">
            <v>0</v>
          </cell>
          <cell r="BB943">
            <v>0</v>
          </cell>
          <cell r="BJ943">
            <v>0</v>
          </cell>
        </row>
        <row r="944">
          <cell r="J944" t="str">
            <v>耐震</v>
          </cell>
          <cell r="K944" t="str">
            <v>一般</v>
          </cell>
          <cell r="L944" t="str">
            <v>一般</v>
          </cell>
          <cell r="V944">
            <v>38</v>
          </cell>
          <cell r="X944">
            <v>38</v>
          </cell>
          <cell r="AD944">
            <v>30</v>
          </cell>
          <cell r="AE944">
            <v>0</v>
          </cell>
          <cell r="AF944">
            <v>30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38</v>
          </cell>
          <cell r="AT944">
            <v>30.4</v>
          </cell>
          <cell r="BB944">
            <v>38</v>
          </cell>
          <cell r="BJ944">
            <v>30.4</v>
          </cell>
        </row>
        <row r="945">
          <cell r="J945" t="str">
            <v>耐震</v>
          </cell>
          <cell r="K945" t="str">
            <v>一般</v>
          </cell>
          <cell r="L945" t="str">
            <v>一般</v>
          </cell>
          <cell r="V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T945">
            <v>0</v>
          </cell>
          <cell r="BB945">
            <v>0</v>
          </cell>
          <cell r="BJ945">
            <v>0</v>
          </cell>
        </row>
        <row r="946">
          <cell r="J946" t="str">
            <v>耐震</v>
          </cell>
          <cell r="K946" t="str">
            <v>一般</v>
          </cell>
          <cell r="L946" t="str">
            <v>一般</v>
          </cell>
          <cell r="V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T946">
            <v>0</v>
          </cell>
          <cell r="BB946">
            <v>0</v>
          </cell>
          <cell r="BJ946">
            <v>0</v>
          </cell>
        </row>
        <row r="947">
          <cell r="J947" t="str">
            <v>耐震</v>
          </cell>
          <cell r="K947" t="str">
            <v>一般</v>
          </cell>
          <cell r="L947" t="str">
            <v>一般</v>
          </cell>
          <cell r="V947">
            <v>600</v>
          </cell>
          <cell r="X947">
            <v>600</v>
          </cell>
          <cell r="AD947">
            <v>448</v>
          </cell>
          <cell r="AE947">
            <v>0</v>
          </cell>
          <cell r="AF947">
            <v>448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600</v>
          </cell>
          <cell r="AT947">
            <v>448</v>
          </cell>
          <cell r="BB947">
            <v>700</v>
          </cell>
          <cell r="BJ947">
            <v>522.66700000000003</v>
          </cell>
        </row>
        <row r="948">
          <cell r="J948" t="str">
            <v>耐震</v>
          </cell>
          <cell r="K948" t="str">
            <v>一般</v>
          </cell>
          <cell r="L948" t="str">
            <v>一般</v>
          </cell>
          <cell r="V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T948">
            <v>0</v>
          </cell>
          <cell r="BB948">
            <v>0</v>
          </cell>
          <cell r="BJ948">
            <v>0</v>
          </cell>
        </row>
        <row r="949">
          <cell r="J949" t="str">
            <v>耐震</v>
          </cell>
          <cell r="K949" t="str">
            <v>一般</v>
          </cell>
          <cell r="L949" t="str">
            <v>一般</v>
          </cell>
          <cell r="V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T949">
            <v>0</v>
          </cell>
          <cell r="BB949">
            <v>0</v>
          </cell>
          <cell r="BJ949">
            <v>0</v>
          </cell>
        </row>
        <row r="950">
          <cell r="J950" t="str">
            <v>耐震</v>
          </cell>
          <cell r="K950" t="str">
            <v>一般</v>
          </cell>
          <cell r="L950" t="str">
            <v>一般</v>
          </cell>
          <cell r="V950">
            <v>90</v>
          </cell>
          <cell r="X950">
            <v>90</v>
          </cell>
          <cell r="AD950">
            <v>71</v>
          </cell>
          <cell r="AE950">
            <v>0</v>
          </cell>
          <cell r="AF950">
            <v>71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90</v>
          </cell>
          <cell r="AT950">
            <v>70.8</v>
          </cell>
          <cell r="BB950">
            <v>90</v>
          </cell>
          <cell r="BJ950">
            <v>70.8</v>
          </cell>
        </row>
        <row r="951">
          <cell r="J951" t="str">
            <v>耐震</v>
          </cell>
          <cell r="K951" t="str">
            <v>一般</v>
          </cell>
          <cell r="L951" t="str">
            <v>一般</v>
          </cell>
          <cell r="V951">
            <v>160</v>
          </cell>
          <cell r="X951">
            <v>160</v>
          </cell>
          <cell r="AD951">
            <v>126</v>
          </cell>
          <cell r="AE951">
            <v>0</v>
          </cell>
          <cell r="AF951">
            <v>126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160</v>
          </cell>
          <cell r="AT951">
            <v>125.867</v>
          </cell>
          <cell r="BB951">
            <v>160</v>
          </cell>
          <cell r="BJ951">
            <v>125.867</v>
          </cell>
        </row>
        <row r="952">
          <cell r="J952" t="str">
            <v>耐震</v>
          </cell>
          <cell r="K952" t="str">
            <v>一般</v>
          </cell>
          <cell r="L952" t="str">
            <v>一般</v>
          </cell>
          <cell r="V952">
            <v>183</v>
          </cell>
          <cell r="X952">
            <v>183</v>
          </cell>
          <cell r="AD952">
            <v>143</v>
          </cell>
          <cell r="AE952">
            <v>0</v>
          </cell>
          <cell r="AF952">
            <v>143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183</v>
          </cell>
          <cell r="AT952">
            <v>142.74</v>
          </cell>
          <cell r="BB952">
            <v>583</v>
          </cell>
          <cell r="BJ952">
            <v>454.74</v>
          </cell>
        </row>
        <row r="953">
          <cell r="J953" t="str">
            <v>耐震</v>
          </cell>
          <cell r="K953" t="str">
            <v>一般</v>
          </cell>
          <cell r="L953" t="str">
            <v>一般</v>
          </cell>
          <cell r="V953">
            <v>235</v>
          </cell>
          <cell r="X953">
            <v>235</v>
          </cell>
          <cell r="AD953">
            <v>183</v>
          </cell>
          <cell r="AE953">
            <v>0</v>
          </cell>
          <cell r="AF953">
            <v>183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T953">
            <v>0</v>
          </cell>
          <cell r="BB953">
            <v>235</v>
          </cell>
          <cell r="BJ953">
            <v>183.3</v>
          </cell>
        </row>
        <row r="954">
          <cell r="J954" t="str">
            <v>二次</v>
          </cell>
          <cell r="K954" t="str">
            <v>一般</v>
          </cell>
          <cell r="L954" t="str">
            <v>一般</v>
          </cell>
          <cell r="V954">
            <v>100</v>
          </cell>
          <cell r="X954">
            <v>100</v>
          </cell>
          <cell r="AD954">
            <v>75</v>
          </cell>
          <cell r="AE954">
            <v>0</v>
          </cell>
          <cell r="AF954">
            <v>75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100</v>
          </cell>
          <cell r="AT954">
            <v>74.667000000000002</v>
          </cell>
          <cell r="BB954">
            <v>100</v>
          </cell>
          <cell r="BJ954">
            <v>74.667000000000002</v>
          </cell>
        </row>
        <row r="955">
          <cell r="J955" t="str">
            <v>二次</v>
          </cell>
          <cell r="K955" t="str">
            <v>一般</v>
          </cell>
          <cell r="L955" t="str">
            <v>一般</v>
          </cell>
          <cell r="V955">
            <v>20</v>
          </cell>
          <cell r="X955">
            <v>20</v>
          </cell>
          <cell r="AD955">
            <v>16</v>
          </cell>
          <cell r="AE955">
            <v>0</v>
          </cell>
          <cell r="AF955">
            <v>16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20</v>
          </cell>
          <cell r="AT955">
            <v>15.6</v>
          </cell>
          <cell r="BB955">
            <v>20</v>
          </cell>
          <cell r="BJ955">
            <v>15.6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点化枠用（没）"/>
      <sheetName val="経済戦略（没）"/>
      <sheetName val="総括コントロール"/>
      <sheetName val="JK用"/>
      <sheetName val="全体"/>
      <sheetName val="←"/>
      <sheetName val="沿環(入力)"/>
      <sheetName val="結節点(入力)"/>
      <sheetName val="改築（改築入力）＋沿環・結節点"/>
    </sheetNames>
    <sheetDataSet>
      <sheetData sheetId="0"/>
      <sheetData sheetId="1"/>
      <sheetData sheetId="2"/>
      <sheetData sheetId="3">
        <row r="5">
          <cell r="I5" t="str">
            <v>B</v>
          </cell>
          <cell r="K5" t="str">
            <v>高規格</v>
          </cell>
        </row>
        <row r="6">
          <cell r="I6" t="str">
            <v>B</v>
          </cell>
          <cell r="K6" t="str">
            <v>高規格</v>
          </cell>
        </row>
        <row r="7">
          <cell r="I7" t="str">
            <v>B</v>
          </cell>
          <cell r="K7" t="str">
            <v>高規格</v>
          </cell>
        </row>
        <row r="8">
          <cell r="I8" t="str">
            <v>B</v>
          </cell>
          <cell r="K8" t="str">
            <v>高規格</v>
          </cell>
        </row>
        <row r="9">
          <cell r="I9" t="str">
            <v>A'</v>
          </cell>
          <cell r="K9" t="str">
            <v>高規格</v>
          </cell>
        </row>
        <row r="10">
          <cell r="I10" t="str">
            <v>ａ’</v>
          </cell>
          <cell r="K10" t="str">
            <v>一般</v>
          </cell>
        </row>
        <row r="11">
          <cell r="I11" t="str">
            <v>ａ’</v>
          </cell>
          <cell r="K11" t="str">
            <v>一般</v>
          </cell>
        </row>
        <row r="12">
          <cell r="I12" t="str">
            <v>ｂ</v>
          </cell>
          <cell r="K12" t="str">
            <v>一般</v>
          </cell>
        </row>
        <row r="13">
          <cell r="I13" t="str">
            <v>二次</v>
          </cell>
          <cell r="K13" t="str">
            <v>一般</v>
          </cell>
        </row>
        <row r="14">
          <cell r="I14" t="str">
            <v>二次</v>
          </cell>
          <cell r="K14" t="str">
            <v>一般</v>
          </cell>
        </row>
        <row r="15">
          <cell r="I15" t="str">
            <v>二次</v>
          </cell>
          <cell r="K15" t="str">
            <v>一般</v>
          </cell>
        </row>
        <row r="16">
          <cell r="I16" t="str">
            <v>二次</v>
          </cell>
          <cell r="K16" t="str">
            <v>一般</v>
          </cell>
        </row>
        <row r="17">
          <cell r="I17" t="str">
            <v>二次</v>
          </cell>
          <cell r="K17" t="str">
            <v>一般</v>
          </cell>
        </row>
        <row r="18">
          <cell r="I18" t="str">
            <v>ｂ</v>
          </cell>
          <cell r="K18" t="str">
            <v>一般</v>
          </cell>
        </row>
        <row r="19">
          <cell r="I19" t="str">
            <v>A'</v>
          </cell>
          <cell r="K19" t="str">
            <v>高規格</v>
          </cell>
        </row>
        <row r="20">
          <cell r="I20" t="str">
            <v>B</v>
          </cell>
          <cell r="K20" t="str">
            <v>高規格</v>
          </cell>
        </row>
        <row r="21">
          <cell r="I21" t="str">
            <v>B</v>
          </cell>
          <cell r="K21" t="str">
            <v>高規格</v>
          </cell>
        </row>
        <row r="22">
          <cell r="I22" t="str">
            <v>B</v>
          </cell>
          <cell r="K22" t="str">
            <v>高規格</v>
          </cell>
        </row>
        <row r="23">
          <cell r="I23" t="str">
            <v>B</v>
          </cell>
          <cell r="K23" t="str">
            <v>高規格</v>
          </cell>
        </row>
        <row r="24">
          <cell r="I24" t="str">
            <v>ａ’</v>
          </cell>
          <cell r="K24" t="str">
            <v>一般</v>
          </cell>
        </row>
        <row r="25">
          <cell r="I25" t="str">
            <v>ａ’</v>
          </cell>
          <cell r="K25" t="str">
            <v>一般</v>
          </cell>
        </row>
        <row r="26">
          <cell r="I26" t="str">
            <v>ａ’</v>
          </cell>
          <cell r="K26" t="str">
            <v>一般</v>
          </cell>
        </row>
        <row r="27">
          <cell r="I27" t="str">
            <v>地二</v>
          </cell>
          <cell r="K27" t="str">
            <v>地高</v>
          </cell>
        </row>
        <row r="28">
          <cell r="I28" t="str">
            <v>地二</v>
          </cell>
          <cell r="K28" t="str">
            <v>地高</v>
          </cell>
        </row>
        <row r="29">
          <cell r="I29" t="str">
            <v>地二</v>
          </cell>
          <cell r="K29" t="str">
            <v>地高</v>
          </cell>
        </row>
        <row r="30">
          <cell r="I30" t="str">
            <v>地二</v>
          </cell>
          <cell r="K30" t="str">
            <v>地高</v>
          </cell>
        </row>
        <row r="31">
          <cell r="I31" t="str">
            <v>二次</v>
          </cell>
          <cell r="K31" t="str">
            <v>一般</v>
          </cell>
        </row>
        <row r="32">
          <cell r="I32" t="str">
            <v>二次</v>
          </cell>
          <cell r="K32" t="str">
            <v>一般</v>
          </cell>
        </row>
        <row r="33">
          <cell r="I33" t="str">
            <v>二次</v>
          </cell>
          <cell r="K33" t="str">
            <v>一般</v>
          </cell>
        </row>
        <row r="34">
          <cell r="I34" t="str">
            <v>ａ’</v>
          </cell>
          <cell r="K34" t="str">
            <v>一般</v>
          </cell>
        </row>
        <row r="35">
          <cell r="I35" t="str">
            <v>ａ’</v>
          </cell>
          <cell r="K35" t="str">
            <v>一般</v>
          </cell>
        </row>
        <row r="36">
          <cell r="I36" t="str">
            <v>耐震</v>
          </cell>
          <cell r="K36" t="str">
            <v>耐震</v>
          </cell>
        </row>
        <row r="37">
          <cell r="I37" t="str">
            <v>A'</v>
          </cell>
          <cell r="K37" t="str">
            <v>高規格</v>
          </cell>
        </row>
        <row r="38">
          <cell r="I38" t="str">
            <v>A'</v>
          </cell>
          <cell r="K38" t="str">
            <v>高規格</v>
          </cell>
        </row>
        <row r="39">
          <cell r="I39" t="str">
            <v>B</v>
          </cell>
        </row>
        <row r="40">
          <cell r="I40" t="str">
            <v>B</v>
          </cell>
          <cell r="K40" t="str">
            <v>高規格</v>
          </cell>
        </row>
        <row r="41">
          <cell r="I41" t="str">
            <v>B</v>
          </cell>
          <cell r="K41" t="str">
            <v>高規格</v>
          </cell>
        </row>
        <row r="42">
          <cell r="I42" t="str">
            <v>B</v>
          </cell>
          <cell r="K42" t="str">
            <v>高規格</v>
          </cell>
        </row>
        <row r="43">
          <cell r="I43" t="str">
            <v>B</v>
          </cell>
          <cell r="K43" t="str">
            <v>高規格</v>
          </cell>
        </row>
        <row r="44">
          <cell r="I44" t="str">
            <v>ａ’</v>
          </cell>
          <cell r="K44" t="str">
            <v>一般</v>
          </cell>
        </row>
        <row r="45">
          <cell r="I45" t="str">
            <v>ａ’</v>
          </cell>
          <cell r="K45" t="str">
            <v>一般</v>
          </cell>
        </row>
        <row r="46">
          <cell r="I46" t="str">
            <v>二次</v>
          </cell>
          <cell r="K46" t="str">
            <v>一般</v>
          </cell>
        </row>
        <row r="47">
          <cell r="I47" t="str">
            <v>二次</v>
          </cell>
          <cell r="K47" t="str">
            <v>一般</v>
          </cell>
        </row>
        <row r="48">
          <cell r="I48" t="str">
            <v>二次</v>
          </cell>
          <cell r="K48" t="str">
            <v>一般</v>
          </cell>
        </row>
        <row r="49">
          <cell r="I49" t="str">
            <v>二次</v>
          </cell>
          <cell r="K49" t="str">
            <v>一般</v>
          </cell>
        </row>
        <row r="50">
          <cell r="I50" t="str">
            <v>二次</v>
          </cell>
          <cell r="K50" t="str">
            <v>一般</v>
          </cell>
        </row>
        <row r="51">
          <cell r="I51" t="str">
            <v>耐震</v>
          </cell>
          <cell r="K51" t="str">
            <v>耐震</v>
          </cell>
        </row>
        <row r="52">
          <cell r="I52" t="str">
            <v>A'</v>
          </cell>
          <cell r="K52" t="str">
            <v>高規格</v>
          </cell>
        </row>
        <row r="53">
          <cell r="I53" t="str">
            <v>A'</v>
          </cell>
          <cell r="K53" t="str">
            <v>高規格</v>
          </cell>
        </row>
        <row r="54">
          <cell r="I54" t="str">
            <v>A'</v>
          </cell>
          <cell r="K54" t="str">
            <v>高規格</v>
          </cell>
        </row>
        <row r="55">
          <cell r="I55" t="str">
            <v>A'</v>
          </cell>
          <cell r="K55" t="str">
            <v>高規格</v>
          </cell>
        </row>
        <row r="56">
          <cell r="I56" t="str">
            <v>A'</v>
          </cell>
          <cell r="K56" t="str">
            <v>高規格</v>
          </cell>
        </row>
        <row r="57">
          <cell r="I57" t="str">
            <v>ａ’</v>
          </cell>
          <cell r="K57" t="str">
            <v>一般</v>
          </cell>
        </row>
        <row r="58">
          <cell r="I58" t="str">
            <v>ａ’</v>
          </cell>
          <cell r="K58" t="str">
            <v>一般</v>
          </cell>
        </row>
        <row r="59">
          <cell r="I59" t="str">
            <v>地二</v>
          </cell>
          <cell r="K59" t="str">
            <v>地高</v>
          </cell>
        </row>
        <row r="60">
          <cell r="I60" t="str">
            <v>二次</v>
          </cell>
          <cell r="K60" t="str">
            <v>一般</v>
          </cell>
        </row>
        <row r="61">
          <cell r="I61" t="str">
            <v>二次</v>
          </cell>
          <cell r="K61" t="str">
            <v>一般</v>
          </cell>
        </row>
        <row r="62">
          <cell r="I62" t="str">
            <v>二次</v>
          </cell>
          <cell r="K62" t="str">
            <v>一般</v>
          </cell>
        </row>
        <row r="63">
          <cell r="I63" t="str">
            <v>二次</v>
          </cell>
          <cell r="K63" t="str">
            <v>一般</v>
          </cell>
        </row>
        <row r="64">
          <cell r="I64" t="str">
            <v>A'</v>
          </cell>
          <cell r="K64" t="str">
            <v>高規格</v>
          </cell>
        </row>
        <row r="65">
          <cell r="I65" t="str">
            <v>A'</v>
          </cell>
          <cell r="K65" t="str">
            <v>高規格</v>
          </cell>
        </row>
        <row r="66">
          <cell r="I66" t="str">
            <v>A'</v>
          </cell>
          <cell r="K66" t="str">
            <v>高規格</v>
          </cell>
        </row>
        <row r="67">
          <cell r="I67" t="str">
            <v>耐震</v>
          </cell>
          <cell r="K67" t="str">
            <v>耐震</v>
          </cell>
        </row>
        <row r="68">
          <cell r="I68" t="str">
            <v>A'</v>
          </cell>
          <cell r="K68" t="str">
            <v>高規格</v>
          </cell>
        </row>
        <row r="69">
          <cell r="I69" t="str">
            <v>A'</v>
          </cell>
          <cell r="K69" t="str">
            <v>高規格</v>
          </cell>
        </row>
        <row r="70">
          <cell r="I70" t="str">
            <v>A'</v>
          </cell>
          <cell r="K70" t="str">
            <v>高規格</v>
          </cell>
        </row>
        <row r="71">
          <cell r="I71" t="str">
            <v>A'</v>
          </cell>
          <cell r="K71" t="str">
            <v>高規格</v>
          </cell>
        </row>
        <row r="72">
          <cell r="I72" t="str">
            <v>ａ’</v>
          </cell>
          <cell r="K72" t="str">
            <v>一般</v>
          </cell>
        </row>
        <row r="73">
          <cell r="I73" t="str">
            <v>ａ’</v>
          </cell>
          <cell r="K73" t="str">
            <v>一般</v>
          </cell>
        </row>
        <row r="74">
          <cell r="I74" t="str">
            <v>ａ’</v>
          </cell>
          <cell r="K74" t="str">
            <v>一般</v>
          </cell>
        </row>
        <row r="75">
          <cell r="I75" t="str">
            <v>ａ’</v>
          </cell>
          <cell r="K75" t="str">
            <v>一般</v>
          </cell>
        </row>
        <row r="76">
          <cell r="I76" t="str">
            <v>ａ’</v>
          </cell>
          <cell r="K76" t="str">
            <v>一般</v>
          </cell>
        </row>
        <row r="77">
          <cell r="I77" t="str">
            <v>ａ’</v>
          </cell>
          <cell r="K77" t="str">
            <v>一般</v>
          </cell>
        </row>
        <row r="78">
          <cell r="I78" t="str">
            <v>地二</v>
          </cell>
          <cell r="K78" t="str">
            <v>地高</v>
          </cell>
        </row>
        <row r="79">
          <cell r="I79" t="str">
            <v>地二</v>
          </cell>
          <cell r="K79" t="str">
            <v>地高</v>
          </cell>
        </row>
        <row r="80">
          <cell r="I80" t="str">
            <v>地二</v>
          </cell>
          <cell r="K80" t="str">
            <v>地高</v>
          </cell>
        </row>
        <row r="81">
          <cell r="I81" t="str">
            <v>地二</v>
          </cell>
          <cell r="K81" t="str">
            <v>地高</v>
          </cell>
        </row>
        <row r="82">
          <cell r="I82" t="str">
            <v>二次</v>
          </cell>
          <cell r="K82" t="str">
            <v>一般</v>
          </cell>
        </row>
        <row r="83">
          <cell r="I83" t="str">
            <v>耐震</v>
          </cell>
          <cell r="K83" t="str">
            <v>耐震</v>
          </cell>
        </row>
        <row r="86">
          <cell r="I86" t="str">
            <v>A'</v>
          </cell>
          <cell r="K86" t="str">
            <v>高規格</v>
          </cell>
        </row>
        <row r="87">
          <cell r="I87" t="str">
            <v>A'</v>
          </cell>
          <cell r="K87" t="str">
            <v>高規格</v>
          </cell>
        </row>
        <row r="88">
          <cell r="I88" t="str">
            <v>ａ’</v>
          </cell>
          <cell r="K88" t="str">
            <v>一般</v>
          </cell>
        </row>
        <row r="89">
          <cell r="I89" t="str">
            <v>ａ’</v>
          </cell>
          <cell r="K89" t="str">
            <v>一般</v>
          </cell>
        </row>
        <row r="90">
          <cell r="I90" t="str">
            <v>ａ’</v>
          </cell>
          <cell r="K90" t="str">
            <v>一般</v>
          </cell>
        </row>
        <row r="91">
          <cell r="I91" t="str">
            <v>ａ’</v>
          </cell>
          <cell r="K91" t="str">
            <v>一般</v>
          </cell>
        </row>
        <row r="92">
          <cell r="I92" t="str">
            <v>ａ’</v>
          </cell>
          <cell r="K92" t="str">
            <v>一般</v>
          </cell>
        </row>
        <row r="93">
          <cell r="I93" t="str">
            <v>ａ’</v>
          </cell>
          <cell r="K93" t="str">
            <v>一般</v>
          </cell>
        </row>
        <row r="94">
          <cell r="I94" t="str">
            <v>地二</v>
          </cell>
          <cell r="K94" t="str">
            <v>地高</v>
          </cell>
        </row>
        <row r="95">
          <cell r="I95" t="str">
            <v>地二</v>
          </cell>
          <cell r="K95" t="str">
            <v>地高</v>
          </cell>
        </row>
        <row r="96">
          <cell r="I96" t="str">
            <v>一次</v>
          </cell>
          <cell r="K96" t="str">
            <v>一般</v>
          </cell>
        </row>
        <row r="97">
          <cell r="I97" t="str">
            <v>ａ’</v>
          </cell>
          <cell r="K97" t="str">
            <v>一般</v>
          </cell>
        </row>
        <row r="98">
          <cell r="I98" t="str">
            <v>ａ’</v>
          </cell>
          <cell r="K98" t="str">
            <v>一般</v>
          </cell>
        </row>
        <row r="99">
          <cell r="I99" t="str">
            <v>ａ’</v>
          </cell>
          <cell r="K99" t="str">
            <v>一般</v>
          </cell>
        </row>
        <row r="100">
          <cell r="I100" t="str">
            <v>二次</v>
          </cell>
          <cell r="K100" t="str">
            <v>一般</v>
          </cell>
        </row>
        <row r="101">
          <cell r="I101" t="str">
            <v>ａ’</v>
          </cell>
          <cell r="K101" t="str">
            <v>一般</v>
          </cell>
        </row>
        <row r="102">
          <cell r="I102" t="str">
            <v>二次</v>
          </cell>
          <cell r="K102" t="str">
            <v>一般</v>
          </cell>
        </row>
        <row r="103">
          <cell r="I103" t="str">
            <v>耐震</v>
          </cell>
          <cell r="K103" t="str">
            <v>耐震</v>
          </cell>
        </row>
        <row r="105">
          <cell r="I105" t="str">
            <v>耐震</v>
          </cell>
          <cell r="K105" t="str">
            <v>耐震</v>
          </cell>
        </row>
        <row r="106">
          <cell r="I106" t="str">
            <v>結節点</v>
          </cell>
        </row>
        <row r="107">
          <cell r="I107" t="str">
            <v>沿環従来</v>
          </cell>
        </row>
        <row r="108">
          <cell r="I108" t="str">
            <v>三B</v>
          </cell>
          <cell r="K108" t="str">
            <v>高規格</v>
          </cell>
        </row>
        <row r="109">
          <cell r="I109" t="str">
            <v>三B</v>
          </cell>
          <cell r="K109" t="str">
            <v>高規格</v>
          </cell>
        </row>
        <row r="110">
          <cell r="I110" t="str">
            <v>三B</v>
          </cell>
          <cell r="K110" t="str">
            <v>高規格</v>
          </cell>
        </row>
        <row r="111">
          <cell r="I111" t="str">
            <v>ａ’</v>
          </cell>
          <cell r="K111" t="str">
            <v>一般</v>
          </cell>
        </row>
        <row r="112">
          <cell r="I112" t="str">
            <v>三ｂ</v>
          </cell>
          <cell r="K112" t="str">
            <v>一般</v>
          </cell>
        </row>
        <row r="113">
          <cell r="I113" t="str">
            <v>三ｂ</v>
          </cell>
          <cell r="K113" t="str">
            <v>一般</v>
          </cell>
        </row>
        <row r="114">
          <cell r="I114" t="str">
            <v>地二</v>
          </cell>
          <cell r="K114" t="str">
            <v>地高</v>
          </cell>
        </row>
        <row r="115">
          <cell r="I115" t="str">
            <v>地二</v>
          </cell>
          <cell r="K115" t="str">
            <v>地高</v>
          </cell>
        </row>
        <row r="116">
          <cell r="I116" t="str">
            <v>地二</v>
          </cell>
          <cell r="K116" t="str">
            <v>地高</v>
          </cell>
        </row>
        <row r="117">
          <cell r="I117" t="str">
            <v>地二</v>
          </cell>
          <cell r="K117" t="str">
            <v>地高</v>
          </cell>
        </row>
        <row r="118">
          <cell r="I118" t="str">
            <v>二次</v>
          </cell>
          <cell r="K118" t="str">
            <v>一般</v>
          </cell>
        </row>
        <row r="119">
          <cell r="I119" t="str">
            <v>ａ’</v>
          </cell>
          <cell r="K119" t="str">
            <v>一般</v>
          </cell>
        </row>
        <row r="120">
          <cell r="I120" t="str">
            <v>ａ’</v>
          </cell>
          <cell r="K120" t="str">
            <v>一般</v>
          </cell>
        </row>
        <row r="121">
          <cell r="I121" t="str">
            <v>二次</v>
          </cell>
          <cell r="K121" t="str">
            <v>一般</v>
          </cell>
        </row>
        <row r="122">
          <cell r="I122" t="str">
            <v>二次</v>
          </cell>
          <cell r="K122" t="str">
            <v>一般</v>
          </cell>
        </row>
        <row r="123">
          <cell r="I123" t="str">
            <v>二次</v>
          </cell>
          <cell r="K123" t="str">
            <v>一般</v>
          </cell>
        </row>
        <row r="124">
          <cell r="I124" t="str">
            <v>ａ’</v>
          </cell>
          <cell r="K124" t="str">
            <v>一般</v>
          </cell>
        </row>
        <row r="125">
          <cell r="I125" t="str">
            <v>耐震</v>
          </cell>
          <cell r="K125" t="str">
            <v>耐震</v>
          </cell>
        </row>
        <row r="126">
          <cell r="I126" t="str">
            <v>耐震</v>
          </cell>
          <cell r="K126" t="str">
            <v>耐震</v>
          </cell>
        </row>
        <row r="127">
          <cell r="I127" t="str">
            <v>ａ’</v>
          </cell>
          <cell r="K127" t="str">
            <v>一般</v>
          </cell>
        </row>
        <row r="128">
          <cell r="I128" t="str">
            <v>地二</v>
          </cell>
          <cell r="K128" t="str">
            <v>地高</v>
          </cell>
        </row>
        <row r="129">
          <cell r="I129" t="str">
            <v>地二</v>
          </cell>
          <cell r="K129" t="str">
            <v>地高</v>
          </cell>
        </row>
        <row r="130">
          <cell r="I130" t="str">
            <v>地二</v>
          </cell>
          <cell r="K130" t="str">
            <v>地高</v>
          </cell>
        </row>
        <row r="131">
          <cell r="I131" t="str">
            <v>バス</v>
          </cell>
          <cell r="K131" t="str">
            <v>一般</v>
          </cell>
        </row>
        <row r="132">
          <cell r="I132" t="str">
            <v>二次</v>
          </cell>
          <cell r="K132" t="str">
            <v>一般</v>
          </cell>
        </row>
        <row r="133">
          <cell r="I133" t="str">
            <v>二次</v>
          </cell>
          <cell r="K133" t="str">
            <v>一般</v>
          </cell>
        </row>
        <row r="134">
          <cell r="I134" t="str">
            <v>耐震</v>
          </cell>
          <cell r="K134" t="str">
            <v>耐震</v>
          </cell>
        </row>
        <row r="135">
          <cell r="I135" t="str">
            <v>二次</v>
          </cell>
          <cell r="K135" t="str">
            <v>一般</v>
          </cell>
        </row>
        <row r="136">
          <cell r="I136" t="str">
            <v>地二</v>
          </cell>
          <cell r="K136" t="str">
            <v>地高</v>
          </cell>
        </row>
        <row r="137">
          <cell r="I137" t="str">
            <v>地二</v>
          </cell>
          <cell r="K137" t="str">
            <v>地高</v>
          </cell>
        </row>
        <row r="138">
          <cell r="I138" t="str">
            <v>地二</v>
          </cell>
          <cell r="K138" t="str">
            <v>地高</v>
          </cell>
        </row>
        <row r="139">
          <cell r="I139" t="str">
            <v>二次</v>
          </cell>
          <cell r="K139" t="str">
            <v>一般</v>
          </cell>
        </row>
        <row r="140">
          <cell r="I140" t="str">
            <v>二次</v>
          </cell>
          <cell r="K140" t="str">
            <v>一般</v>
          </cell>
        </row>
        <row r="141">
          <cell r="I141" t="str">
            <v>二次</v>
          </cell>
          <cell r="K141" t="str">
            <v>一般</v>
          </cell>
        </row>
        <row r="142">
          <cell r="I142" t="str">
            <v>二次</v>
          </cell>
          <cell r="K142" t="str">
            <v>一般</v>
          </cell>
        </row>
        <row r="143">
          <cell r="I143" t="str">
            <v>二次</v>
          </cell>
          <cell r="K143" t="str">
            <v>一般</v>
          </cell>
        </row>
        <row r="144">
          <cell r="I144" t="str">
            <v>二次</v>
          </cell>
          <cell r="K144" t="str">
            <v>一般</v>
          </cell>
        </row>
        <row r="145">
          <cell r="I145" t="str">
            <v>二次</v>
          </cell>
          <cell r="K145" t="str">
            <v>一般</v>
          </cell>
        </row>
        <row r="146">
          <cell r="I146" t="str">
            <v>三B</v>
          </cell>
          <cell r="K146" t="str">
            <v>高規格</v>
          </cell>
        </row>
        <row r="147">
          <cell r="I147" t="str">
            <v>三B</v>
          </cell>
          <cell r="K147" t="str">
            <v>高規格</v>
          </cell>
        </row>
        <row r="148">
          <cell r="I148" t="str">
            <v>三B</v>
          </cell>
          <cell r="K148" t="str">
            <v>高規格</v>
          </cell>
        </row>
        <row r="149">
          <cell r="I149" t="str">
            <v>三C</v>
          </cell>
          <cell r="K149" t="str">
            <v>高規格</v>
          </cell>
        </row>
        <row r="150">
          <cell r="I150" t="str">
            <v>三ｂ</v>
          </cell>
          <cell r="K150" t="str">
            <v>一般</v>
          </cell>
        </row>
        <row r="151">
          <cell r="I151" t="str">
            <v>三ｂ</v>
          </cell>
          <cell r="K151" t="str">
            <v>一般</v>
          </cell>
        </row>
        <row r="152">
          <cell r="I152" t="str">
            <v>地二</v>
          </cell>
          <cell r="K152" t="str">
            <v>地高</v>
          </cell>
        </row>
        <row r="153">
          <cell r="I153" t="str">
            <v>三ｃ</v>
          </cell>
          <cell r="K153" t="str">
            <v>一般</v>
          </cell>
        </row>
        <row r="154">
          <cell r="I154" t="str">
            <v>地二</v>
          </cell>
          <cell r="K154" t="str">
            <v>地高</v>
          </cell>
        </row>
        <row r="155">
          <cell r="I155" t="str">
            <v>二次</v>
          </cell>
          <cell r="K155" t="str">
            <v>一般</v>
          </cell>
        </row>
        <row r="156">
          <cell r="I156" t="str">
            <v>二次</v>
          </cell>
          <cell r="K156" t="str">
            <v>一般</v>
          </cell>
        </row>
        <row r="157">
          <cell r="I157" t="str">
            <v>二次</v>
          </cell>
          <cell r="K157" t="str">
            <v>一般</v>
          </cell>
        </row>
        <row r="158">
          <cell r="I158" t="str">
            <v>三ｂ</v>
          </cell>
          <cell r="K158" t="str">
            <v>一般</v>
          </cell>
        </row>
        <row r="159">
          <cell r="I159" t="str">
            <v>二次</v>
          </cell>
          <cell r="K159" t="str">
            <v>一般</v>
          </cell>
        </row>
        <row r="160">
          <cell r="I160" t="str">
            <v>沿環従来</v>
          </cell>
          <cell r="K160" t="str">
            <v>一般</v>
          </cell>
        </row>
        <row r="161">
          <cell r="I161" t="str">
            <v>沿環従来</v>
          </cell>
          <cell r="K161" t="str">
            <v>一般</v>
          </cell>
        </row>
        <row r="162">
          <cell r="I162" t="str">
            <v>沿環従来</v>
          </cell>
          <cell r="K162" t="str">
            <v>一般</v>
          </cell>
        </row>
        <row r="163">
          <cell r="I163" t="str">
            <v>沿環従来</v>
          </cell>
          <cell r="K163" t="str">
            <v>一般</v>
          </cell>
        </row>
        <row r="164">
          <cell r="I164" t="str">
            <v>耐震</v>
          </cell>
          <cell r="K164" t="str">
            <v>耐震</v>
          </cell>
        </row>
        <row r="165">
          <cell r="I165" t="str">
            <v>耐震</v>
          </cell>
          <cell r="K165" t="str">
            <v>耐震</v>
          </cell>
        </row>
        <row r="166">
          <cell r="I166" t="str">
            <v>A'</v>
          </cell>
          <cell r="K166" t="str">
            <v>高規格</v>
          </cell>
        </row>
        <row r="167">
          <cell r="I167" t="str">
            <v>三B</v>
          </cell>
          <cell r="K167" t="str">
            <v>高規格</v>
          </cell>
        </row>
        <row r="168">
          <cell r="I168" t="str">
            <v>三B</v>
          </cell>
          <cell r="K168" t="str">
            <v>高規格</v>
          </cell>
        </row>
        <row r="169">
          <cell r="I169" t="str">
            <v>三B</v>
          </cell>
          <cell r="K169" t="str">
            <v>高規格</v>
          </cell>
        </row>
        <row r="170">
          <cell r="I170" t="str">
            <v>三B</v>
          </cell>
          <cell r="K170" t="str">
            <v>高規格</v>
          </cell>
        </row>
        <row r="171">
          <cell r="I171" t="str">
            <v>三B</v>
          </cell>
          <cell r="K171" t="str">
            <v>高規格</v>
          </cell>
        </row>
        <row r="172">
          <cell r="I172" t="str">
            <v>三C</v>
          </cell>
          <cell r="K172" t="str">
            <v>高規格</v>
          </cell>
        </row>
        <row r="173">
          <cell r="I173" t="str">
            <v>沿環従来</v>
          </cell>
          <cell r="K173" t="str">
            <v>一般</v>
          </cell>
        </row>
        <row r="174">
          <cell r="I174" t="str">
            <v>C</v>
          </cell>
          <cell r="K174" t="str">
            <v>高規格</v>
          </cell>
        </row>
        <row r="175">
          <cell r="I175" t="str">
            <v>ａ’</v>
          </cell>
          <cell r="K175" t="str">
            <v>一般</v>
          </cell>
        </row>
        <row r="176">
          <cell r="I176" t="str">
            <v>ａ’</v>
          </cell>
          <cell r="K176" t="str">
            <v>一般</v>
          </cell>
        </row>
        <row r="177">
          <cell r="I177" t="str">
            <v>ａ’</v>
          </cell>
          <cell r="K177" t="str">
            <v>一般</v>
          </cell>
        </row>
        <row r="178">
          <cell r="I178" t="str">
            <v>ａ’</v>
          </cell>
          <cell r="K178" t="str">
            <v>一般</v>
          </cell>
        </row>
        <row r="179">
          <cell r="I179" t="str">
            <v>ａ’</v>
          </cell>
          <cell r="K179" t="str">
            <v>一般</v>
          </cell>
        </row>
        <row r="180">
          <cell r="I180" t="str">
            <v>ａ’</v>
          </cell>
          <cell r="K180" t="str">
            <v>一般</v>
          </cell>
        </row>
        <row r="181">
          <cell r="I181" t="str">
            <v>地二</v>
          </cell>
          <cell r="K181" t="str">
            <v>地高</v>
          </cell>
        </row>
        <row r="182">
          <cell r="I182" t="str">
            <v>二次</v>
          </cell>
          <cell r="K182" t="str">
            <v>一般</v>
          </cell>
        </row>
        <row r="183">
          <cell r="I183" t="str">
            <v>沿環従来</v>
          </cell>
          <cell r="K183" t="str">
            <v>一般</v>
          </cell>
        </row>
        <row r="184">
          <cell r="I184" t="str">
            <v>沿環従来</v>
          </cell>
          <cell r="K184" t="str">
            <v>一般</v>
          </cell>
        </row>
        <row r="185">
          <cell r="I185" t="str">
            <v>沿環従来</v>
          </cell>
          <cell r="K185" t="str">
            <v>一般</v>
          </cell>
        </row>
        <row r="186">
          <cell r="I186" t="str">
            <v>沿環従来</v>
          </cell>
          <cell r="K186" t="str">
            <v>一般</v>
          </cell>
        </row>
        <row r="187">
          <cell r="I187" t="str">
            <v>二次</v>
          </cell>
          <cell r="K187" t="str">
            <v>一般</v>
          </cell>
        </row>
        <row r="188">
          <cell r="I188" t="str">
            <v>地二</v>
          </cell>
          <cell r="K188" t="str">
            <v>地高</v>
          </cell>
        </row>
        <row r="189">
          <cell r="I189" t="str">
            <v>耐震</v>
          </cell>
          <cell r="K189" t="str">
            <v>耐震</v>
          </cell>
        </row>
        <row r="190">
          <cell r="I190" t="str">
            <v>三B</v>
          </cell>
          <cell r="K190" t="str">
            <v>高規格</v>
          </cell>
        </row>
        <row r="191">
          <cell r="I191" t="str">
            <v>三B</v>
          </cell>
          <cell r="K191" t="str">
            <v>高規格</v>
          </cell>
        </row>
        <row r="192">
          <cell r="I192" t="str">
            <v>三C</v>
          </cell>
          <cell r="K192" t="str">
            <v>高規格</v>
          </cell>
        </row>
        <row r="193">
          <cell r="I193" t="str">
            <v>C</v>
          </cell>
          <cell r="K193" t="str">
            <v>高規格</v>
          </cell>
        </row>
        <row r="194">
          <cell r="I194" t="str">
            <v>C</v>
          </cell>
          <cell r="K194" t="str">
            <v>高規格</v>
          </cell>
        </row>
        <row r="195">
          <cell r="I195" t="str">
            <v>三ｂ</v>
          </cell>
          <cell r="K195" t="str">
            <v>高規格</v>
          </cell>
        </row>
        <row r="196">
          <cell r="I196" t="str">
            <v>三ｂ</v>
          </cell>
          <cell r="K196" t="str">
            <v>一般</v>
          </cell>
        </row>
        <row r="197">
          <cell r="I197" t="str">
            <v>三ｂ</v>
          </cell>
          <cell r="K197" t="str">
            <v>一般</v>
          </cell>
        </row>
        <row r="198">
          <cell r="I198" t="str">
            <v>ｃ</v>
          </cell>
          <cell r="K198" t="str">
            <v>一般</v>
          </cell>
        </row>
        <row r="199">
          <cell r="I199" t="str">
            <v>地二</v>
          </cell>
          <cell r="K199" t="str">
            <v>地高</v>
          </cell>
        </row>
        <row r="200">
          <cell r="I200" t="str">
            <v>二次</v>
          </cell>
          <cell r="K200" t="str">
            <v>一般</v>
          </cell>
        </row>
        <row r="201">
          <cell r="I201" t="str">
            <v>三ｂ</v>
          </cell>
          <cell r="K201" t="str">
            <v>一般</v>
          </cell>
        </row>
        <row r="202">
          <cell r="I202" t="str">
            <v>三ｂ</v>
          </cell>
          <cell r="K202" t="str">
            <v>一般</v>
          </cell>
        </row>
        <row r="203">
          <cell r="I203" t="str">
            <v>二次</v>
          </cell>
          <cell r="K203" t="str">
            <v>一般</v>
          </cell>
        </row>
        <row r="204">
          <cell r="I204" t="str">
            <v>二次</v>
          </cell>
          <cell r="K204" t="str">
            <v>一般</v>
          </cell>
        </row>
        <row r="205">
          <cell r="I205" t="str">
            <v>二次</v>
          </cell>
          <cell r="K205" t="str">
            <v>一般</v>
          </cell>
        </row>
        <row r="206">
          <cell r="I206" t="str">
            <v>C</v>
          </cell>
          <cell r="K206" t="str">
            <v>高規格</v>
          </cell>
        </row>
        <row r="207">
          <cell r="I207" t="str">
            <v>沿環従来</v>
          </cell>
          <cell r="K207" t="str">
            <v>一般</v>
          </cell>
        </row>
        <row r="208">
          <cell r="I208" t="str">
            <v>沿環従来</v>
          </cell>
          <cell r="K208" t="str">
            <v>一般</v>
          </cell>
        </row>
        <row r="209">
          <cell r="I209" t="str">
            <v>沿環従来</v>
          </cell>
          <cell r="K209" t="str">
            <v>一般</v>
          </cell>
        </row>
        <row r="210">
          <cell r="I210" t="str">
            <v>沿環従来</v>
          </cell>
          <cell r="K210" t="str">
            <v>一般</v>
          </cell>
        </row>
        <row r="211">
          <cell r="I211" t="str">
            <v>沿環従来</v>
          </cell>
          <cell r="K211" t="str">
            <v>一般</v>
          </cell>
        </row>
        <row r="212">
          <cell r="I212" t="str">
            <v>沿環従来</v>
          </cell>
          <cell r="K212" t="str">
            <v>一般</v>
          </cell>
        </row>
        <row r="213">
          <cell r="I213" t="str">
            <v>沿環従来</v>
          </cell>
          <cell r="K213" t="str">
            <v>一般</v>
          </cell>
        </row>
        <row r="214">
          <cell r="I214" t="str">
            <v>沿環従来</v>
          </cell>
          <cell r="K214" t="str">
            <v>一般</v>
          </cell>
        </row>
        <row r="215">
          <cell r="I215" t="str">
            <v>沿環従来</v>
          </cell>
          <cell r="K215" t="str">
            <v>一般</v>
          </cell>
        </row>
        <row r="216">
          <cell r="I216" t="str">
            <v>沿環従来</v>
          </cell>
          <cell r="K216" t="str">
            <v>一般</v>
          </cell>
        </row>
        <row r="217">
          <cell r="I217" t="str">
            <v>沿環従来</v>
          </cell>
          <cell r="K217" t="str">
            <v>一般</v>
          </cell>
        </row>
        <row r="218">
          <cell r="I218" t="str">
            <v>結節点</v>
          </cell>
          <cell r="K218" t="str">
            <v>一般</v>
          </cell>
        </row>
        <row r="219">
          <cell r="I219" t="str">
            <v>結節点</v>
          </cell>
          <cell r="K219" t="str">
            <v>一般</v>
          </cell>
        </row>
        <row r="220">
          <cell r="I220" t="str">
            <v>沿環従来</v>
          </cell>
          <cell r="K220" t="str">
            <v>一般</v>
          </cell>
        </row>
        <row r="221">
          <cell r="I221" t="str">
            <v>結節点</v>
          </cell>
          <cell r="K221" t="str">
            <v>一般</v>
          </cell>
        </row>
        <row r="222">
          <cell r="I222" t="str">
            <v>結節点</v>
          </cell>
          <cell r="K222" t="str">
            <v>一般</v>
          </cell>
        </row>
        <row r="223">
          <cell r="I223" t="str">
            <v>結節点</v>
          </cell>
          <cell r="K223" t="str">
            <v>一般</v>
          </cell>
        </row>
        <row r="224">
          <cell r="I224" t="str">
            <v>耐震</v>
          </cell>
          <cell r="K224" t="str">
            <v>耐震</v>
          </cell>
        </row>
        <row r="225">
          <cell r="I225" t="str">
            <v>耐震</v>
          </cell>
          <cell r="K225" t="str">
            <v>耐震</v>
          </cell>
        </row>
        <row r="226">
          <cell r="I226" t="str">
            <v>耐震</v>
          </cell>
          <cell r="K226" t="str">
            <v>耐震</v>
          </cell>
        </row>
        <row r="227">
          <cell r="I227" t="str">
            <v>三B</v>
          </cell>
          <cell r="K227" t="str">
            <v>高規格</v>
          </cell>
        </row>
        <row r="228">
          <cell r="I228" t="str">
            <v>三B</v>
          </cell>
          <cell r="K228" t="str">
            <v>高規格</v>
          </cell>
        </row>
        <row r="229">
          <cell r="I229" t="str">
            <v>三B</v>
          </cell>
          <cell r="K229" t="str">
            <v>高規格</v>
          </cell>
        </row>
        <row r="230">
          <cell r="I230" t="str">
            <v>三B</v>
          </cell>
          <cell r="K230" t="str">
            <v>高規格</v>
          </cell>
        </row>
        <row r="231">
          <cell r="I231" t="str">
            <v>三B</v>
          </cell>
          <cell r="K231" t="str">
            <v>高規格</v>
          </cell>
        </row>
        <row r="232">
          <cell r="I232" t="str">
            <v>三B</v>
          </cell>
          <cell r="K232" t="str">
            <v>高規格</v>
          </cell>
        </row>
        <row r="233">
          <cell r="I233" t="str">
            <v>三B</v>
          </cell>
          <cell r="K233" t="str">
            <v>高規格</v>
          </cell>
        </row>
        <row r="234">
          <cell r="I234" t="str">
            <v>C</v>
          </cell>
          <cell r="K234" t="str">
            <v>高規格</v>
          </cell>
        </row>
        <row r="235">
          <cell r="I235" t="str">
            <v>C</v>
          </cell>
          <cell r="K235" t="str">
            <v>高規格</v>
          </cell>
        </row>
        <row r="236">
          <cell r="I236" t="str">
            <v>C</v>
          </cell>
          <cell r="K236" t="str">
            <v>高規格</v>
          </cell>
        </row>
        <row r="237">
          <cell r="I237" t="str">
            <v>C</v>
          </cell>
          <cell r="K237" t="str">
            <v>高規格</v>
          </cell>
        </row>
        <row r="238">
          <cell r="I238" t="str">
            <v>ａ’</v>
          </cell>
          <cell r="K238" t="str">
            <v>一般</v>
          </cell>
        </row>
        <row r="239">
          <cell r="I239" t="str">
            <v>三ｂ</v>
          </cell>
          <cell r="K239" t="str">
            <v>一般</v>
          </cell>
        </row>
        <row r="240">
          <cell r="I240" t="str">
            <v>ｃ</v>
          </cell>
          <cell r="K240" t="str">
            <v>一般</v>
          </cell>
        </row>
        <row r="241">
          <cell r="I241" t="str">
            <v>地二</v>
          </cell>
          <cell r="K241" t="str">
            <v>地高</v>
          </cell>
        </row>
        <row r="242">
          <cell r="I242" t="str">
            <v>三ｂ</v>
          </cell>
          <cell r="K242" t="str">
            <v>一般</v>
          </cell>
        </row>
        <row r="243">
          <cell r="I243" t="str">
            <v>地二</v>
          </cell>
          <cell r="K243" t="str">
            <v>地高</v>
          </cell>
        </row>
        <row r="244">
          <cell r="I244" t="str">
            <v>二次</v>
          </cell>
          <cell r="K244" t="str">
            <v>一般</v>
          </cell>
        </row>
        <row r="245">
          <cell r="I245" t="str">
            <v>二次</v>
          </cell>
          <cell r="K245" t="str">
            <v>一般</v>
          </cell>
        </row>
        <row r="246">
          <cell r="I246" t="str">
            <v>二次</v>
          </cell>
          <cell r="K246" t="str">
            <v>一般</v>
          </cell>
        </row>
        <row r="247">
          <cell r="I247" t="str">
            <v>二次</v>
          </cell>
          <cell r="K247" t="str">
            <v>一般</v>
          </cell>
        </row>
        <row r="248">
          <cell r="I248" t="str">
            <v>沿環従来</v>
          </cell>
          <cell r="K248" t="str">
            <v>一般</v>
          </cell>
        </row>
        <row r="249">
          <cell r="I249" t="str">
            <v>沿環従来</v>
          </cell>
          <cell r="K249" t="str">
            <v>一般</v>
          </cell>
        </row>
        <row r="250">
          <cell r="I250" t="str">
            <v>沿環従来</v>
          </cell>
          <cell r="K250" t="str">
            <v>一般</v>
          </cell>
        </row>
        <row r="251">
          <cell r="I251" t="str">
            <v>沿環従来</v>
          </cell>
          <cell r="K251" t="str">
            <v>一般</v>
          </cell>
        </row>
        <row r="252">
          <cell r="I252" t="str">
            <v>沿環従来</v>
          </cell>
          <cell r="K252" t="str">
            <v>一般</v>
          </cell>
        </row>
        <row r="253">
          <cell r="I253" t="str">
            <v>沿環従来</v>
          </cell>
          <cell r="K253" t="str">
            <v>一般</v>
          </cell>
        </row>
        <row r="254">
          <cell r="I254" t="str">
            <v>沿環従来</v>
          </cell>
          <cell r="K254" t="str">
            <v>一般</v>
          </cell>
        </row>
        <row r="255">
          <cell r="I255" t="str">
            <v>沿環従来</v>
          </cell>
          <cell r="K255" t="str">
            <v>一般</v>
          </cell>
        </row>
        <row r="256">
          <cell r="I256" t="str">
            <v>結節点</v>
          </cell>
          <cell r="K256" t="str">
            <v>一般</v>
          </cell>
        </row>
        <row r="257">
          <cell r="I257" t="str">
            <v>C</v>
          </cell>
          <cell r="K257" t="str">
            <v>高規格</v>
          </cell>
        </row>
        <row r="258">
          <cell r="I258" t="str">
            <v>ａ’</v>
          </cell>
          <cell r="K258" t="str">
            <v>一般</v>
          </cell>
        </row>
        <row r="259">
          <cell r="I259" t="str">
            <v>ｃ</v>
          </cell>
          <cell r="K259" t="str">
            <v>一般</v>
          </cell>
        </row>
        <row r="260">
          <cell r="I260" t="str">
            <v>地二</v>
          </cell>
          <cell r="K260" t="str">
            <v>地高</v>
          </cell>
        </row>
        <row r="261">
          <cell r="I261" t="str">
            <v>二次</v>
          </cell>
          <cell r="K261" t="str">
            <v>一般</v>
          </cell>
        </row>
        <row r="262">
          <cell r="I262" t="str">
            <v>二次</v>
          </cell>
          <cell r="K262" t="str">
            <v>一般</v>
          </cell>
        </row>
        <row r="263">
          <cell r="I263" t="str">
            <v>二次</v>
          </cell>
          <cell r="K263" t="str">
            <v>一般</v>
          </cell>
        </row>
        <row r="264">
          <cell r="I264" t="str">
            <v>二次</v>
          </cell>
          <cell r="K264" t="str">
            <v>一般</v>
          </cell>
        </row>
        <row r="265">
          <cell r="I265" t="str">
            <v>ａ’</v>
          </cell>
          <cell r="K265" t="str">
            <v>一般</v>
          </cell>
        </row>
        <row r="266">
          <cell r="I266" t="str">
            <v>二次</v>
          </cell>
          <cell r="K266" t="str">
            <v>一般</v>
          </cell>
        </row>
        <row r="267">
          <cell r="I267" t="str">
            <v>B</v>
          </cell>
          <cell r="K267" t="str">
            <v>高規格</v>
          </cell>
        </row>
        <row r="268">
          <cell r="I268" t="str">
            <v>ａ’</v>
          </cell>
          <cell r="K268" t="str">
            <v>一般</v>
          </cell>
        </row>
        <row r="269">
          <cell r="I269" t="str">
            <v>ａ’</v>
          </cell>
          <cell r="K269" t="str">
            <v>一般</v>
          </cell>
        </row>
        <row r="270">
          <cell r="I270" t="str">
            <v>二次</v>
          </cell>
          <cell r="K270" t="str">
            <v>一般</v>
          </cell>
        </row>
        <row r="271">
          <cell r="I271" t="str">
            <v>二次</v>
          </cell>
          <cell r="K271" t="str">
            <v>一般</v>
          </cell>
        </row>
        <row r="272">
          <cell r="I272" t="str">
            <v>二次</v>
          </cell>
          <cell r="K272" t="str">
            <v>一般</v>
          </cell>
        </row>
        <row r="273">
          <cell r="I273" t="str">
            <v>二次</v>
          </cell>
          <cell r="K273" t="str">
            <v>一般</v>
          </cell>
        </row>
        <row r="274">
          <cell r="I274" t="str">
            <v>二次</v>
          </cell>
          <cell r="K274" t="str">
            <v>一般</v>
          </cell>
        </row>
        <row r="275">
          <cell r="I275" t="str">
            <v>二次</v>
          </cell>
          <cell r="K275" t="str">
            <v>一般</v>
          </cell>
        </row>
        <row r="276">
          <cell r="I276" t="str">
            <v>二次</v>
          </cell>
          <cell r="K276" t="str">
            <v>一般</v>
          </cell>
        </row>
        <row r="277">
          <cell r="I277" t="str">
            <v>ａ’</v>
          </cell>
          <cell r="K277" t="str">
            <v>一般</v>
          </cell>
        </row>
        <row r="278">
          <cell r="I278" t="str">
            <v>二次</v>
          </cell>
          <cell r="K278" t="str">
            <v>一般</v>
          </cell>
        </row>
        <row r="279">
          <cell r="I279" t="str">
            <v>二次</v>
          </cell>
          <cell r="K279" t="str">
            <v>一般</v>
          </cell>
        </row>
        <row r="280">
          <cell r="I280" t="str">
            <v>B</v>
          </cell>
          <cell r="K280" t="str">
            <v>高規格</v>
          </cell>
        </row>
        <row r="281">
          <cell r="I281" t="str">
            <v>B</v>
          </cell>
          <cell r="K281" t="str">
            <v>高規格</v>
          </cell>
        </row>
        <row r="282">
          <cell r="I282" t="str">
            <v>B</v>
          </cell>
          <cell r="K282" t="str">
            <v>高規格</v>
          </cell>
        </row>
        <row r="283">
          <cell r="I283" t="str">
            <v>B</v>
          </cell>
          <cell r="K283" t="str">
            <v>高規格</v>
          </cell>
        </row>
        <row r="285">
          <cell r="I285" t="str">
            <v>ａ’</v>
          </cell>
          <cell r="K285" t="str">
            <v>一般</v>
          </cell>
        </row>
        <row r="287">
          <cell r="I287" t="str">
            <v>ａ’</v>
          </cell>
          <cell r="K287" t="str">
            <v>一般</v>
          </cell>
        </row>
        <row r="288">
          <cell r="I288" t="str">
            <v>ａ’</v>
          </cell>
          <cell r="K288" t="str">
            <v>一般</v>
          </cell>
        </row>
        <row r="289">
          <cell r="I289" t="str">
            <v>ａ’</v>
          </cell>
          <cell r="K289" t="str">
            <v>一般</v>
          </cell>
        </row>
        <row r="290">
          <cell r="I290" t="str">
            <v>ａ’</v>
          </cell>
          <cell r="K290" t="str">
            <v>一般</v>
          </cell>
        </row>
        <row r="291">
          <cell r="I291" t="str">
            <v>ａ’</v>
          </cell>
          <cell r="K291" t="str">
            <v>一般</v>
          </cell>
        </row>
        <row r="292">
          <cell r="I292" t="str">
            <v>ａ’</v>
          </cell>
          <cell r="K292" t="str">
            <v>一般</v>
          </cell>
        </row>
        <row r="293">
          <cell r="I293" t="str">
            <v>ａ’</v>
          </cell>
          <cell r="K293" t="str">
            <v>一般</v>
          </cell>
        </row>
        <row r="295">
          <cell r="I295" t="str">
            <v>ａ’</v>
          </cell>
          <cell r="K295" t="str">
            <v>一般</v>
          </cell>
        </row>
        <row r="296">
          <cell r="I296" t="str">
            <v>ｂ</v>
          </cell>
          <cell r="K296" t="str">
            <v>一般</v>
          </cell>
        </row>
        <row r="297">
          <cell r="I297" t="str">
            <v>ｂ</v>
          </cell>
          <cell r="K297" t="str">
            <v>一般</v>
          </cell>
        </row>
        <row r="298">
          <cell r="I298" t="str">
            <v>ｂ</v>
          </cell>
          <cell r="K298" t="str">
            <v>一般</v>
          </cell>
        </row>
        <row r="299">
          <cell r="I299" t="str">
            <v>ｂ</v>
          </cell>
          <cell r="K299" t="str">
            <v>一般</v>
          </cell>
        </row>
        <row r="300">
          <cell r="I300" t="str">
            <v>地二</v>
          </cell>
          <cell r="K300" t="str">
            <v>地高</v>
          </cell>
        </row>
        <row r="301">
          <cell r="I301" t="str">
            <v>地二</v>
          </cell>
          <cell r="K301" t="str">
            <v>地高</v>
          </cell>
        </row>
        <row r="302">
          <cell r="I302" t="str">
            <v>地二</v>
          </cell>
          <cell r="K302" t="str">
            <v>地高</v>
          </cell>
        </row>
        <row r="303">
          <cell r="I303" t="str">
            <v>地二</v>
          </cell>
          <cell r="K303" t="str">
            <v>地高</v>
          </cell>
        </row>
        <row r="304">
          <cell r="I304" t="str">
            <v>地二</v>
          </cell>
          <cell r="K304" t="str">
            <v>地高</v>
          </cell>
        </row>
        <row r="305">
          <cell r="I305" t="str">
            <v>地二</v>
          </cell>
          <cell r="K305" t="str">
            <v>地高</v>
          </cell>
        </row>
        <row r="306">
          <cell r="I306" t="str">
            <v>地二</v>
          </cell>
          <cell r="K306" t="str">
            <v>地高</v>
          </cell>
        </row>
        <row r="307">
          <cell r="I307" t="str">
            <v>地二</v>
          </cell>
          <cell r="K307" t="str">
            <v>地高</v>
          </cell>
        </row>
        <row r="308">
          <cell r="I308" t="str">
            <v>地二</v>
          </cell>
          <cell r="K308" t="str">
            <v>地高</v>
          </cell>
        </row>
        <row r="309">
          <cell r="I309" t="str">
            <v>地二</v>
          </cell>
          <cell r="K309" t="str">
            <v>地高</v>
          </cell>
        </row>
        <row r="310">
          <cell r="I310" t="str">
            <v>地二</v>
          </cell>
          <cell r="K310" t="str">
            <v>地高</v>
          </cell>
        </row>
        <row r="311">
          <cell r="I311" t="str">
            <v>地二</v>
          </cell>
          <cell r="K311" t="str">
            <v>地高</v>
          </cell>
        </row>
        <row r="312">
          <cell r="I312" t="str">
            <v>地二</v>
          </cell>
          <cell r="K312" t="str">
            <v>地高</v>
          </cell>
        </row>
        <row r="313">
          <cell r="I313" t="str">
            <v>地二</v>
          </cell>
          <cell r="K313" t="str">
            <v>地高</v>
          </cell>
        </row>
        <row r="314">
          <cell r="I314" t="str">
            <v>地二</v>
          </cell>
          <cell r="K314" t="str">
            <v>地高</v>
          </cell>
        </row>
        <row r="315">
          <cell r="I315" t="str">
            <v>地二</v>
          </cell>
          <cell r="K315" t="str">
            <v>地高</v>
          </cell>
        </row>
        <row r="316">
          <cell r="I316" t="str">
            <v>一次</v>
          </cell>
          <cell r="K316" t="str">
            <v>一般</v>
          </cell>
        </row>
        <row r="317">
          <cell r="I317" t="str">
            <v>一次</v>
          </cell>
          <cell r="K317" t="str">
            <v>一般</v>
          </cell>
        </row>
        <row r="318">
          <cell r="I318" t="str">
            <v>一次</v>
          </cell>
          <cell r="K318" t="str">
            <v>一般</v>
          </cell>
        </row>
        <row r="320">
          <cell r="I320" t="str">
            <v>二次</v>
          </cell>
          <cell r="K320" t="str">
            <v>一般</v>
          </cell>
        </row>
        <row r="321">
          <cell r="I321" t="str">
            <v>二次</v>
          </cell>
          <cell r="K321" t="str">
            <v>一般</v>
          </cell>
        </row>
        <row r="322">
          <cell r="I322" t="str">
            <v>バス</v>
          </cell>
          <cell r="K322" t="str">
            <v>一般</v>
          </cell>
        </row>
        <row r="323">
          <cell r="I323" t="str">
            <v>踏切</v>
          </cell>
          <cell r="K323" t="str">
            <v>一般</v>
          </cell>
        </row>
        <row r="324">
          <cell r="I324" t="str">
            <v>二次</v>
          </cell>
          <cell r="K324" t="str">
            <v>一般</v>
          </cell>
        </row>
        <row r="325">
          <cell r="I325" t="str">
            <v>二次</v>
          </cell>
          <cell r="K325" t="str">
            <v>一般</v>
          </cell>
        </row>
        <row r="326">
          <cell r="I326" t="str">
            <v>二次</v>
          </cell>
          <cell r="K326" t="str">
            <v>一般</v>
          </cell>
        </row>
        <row r="327">
          <cell r="I327" t="str">
            <v>二次</v>
          </cell>
          <cell r="K327" t="str">
            <v>一般</v>
          </cell>
        </row>
        <row r="328">
          <cell r="I328" t="str">
            <v>二次</v>
          </cell>
          <cell r="K328" t="str">
            <v>一般</v>
          </cell>
        </row>
        <row r="329">
          <cell r="I329" t="str">
            <v>バス</v>
          </cell>
          <cell r="K329" t="str">
            <v>一般</v>
          </cell>
        </row>
        <row r="330">
          <cell r="I330" t="str">
            <v>バス</v>
          </cell>
          <cell r="K330" t="str">
            <v>一般</v>
          </cell>
        </row>
        <row r="331">
          <cell r="I331" t="str">
            <v>バス</v>
          </cell>
          <cell r="K331" t="str">
            <v>一般</v>
          </cell>
        </row>
        <row r="332">
          <cell r="I332" t="str">
            <v>二次</v>
          </cell>
          <cell r="K332" t="str">
            <v>一般</v>
          </cell>
        </row>
        <row r="335">
          <cell r="I335" t="str">
            <v>バス</v>
          </cell>
          <cell r="K335" t="str">
            <v>一般</v>
          </cell>
        </row>
        <row r="336">
          <cell r="I336" t="str">
            <v>二次</v>
          </cell>
          <cell r="K336" t="str">
            <v>一般</v>
          </cell>
        </row>
        <row r="337">
          <cell r="I337" t="str">
            <v>沿環従来</v>
          </cell>
          <cell r="K337" t="str">
            <v>一般</v>
          </cell>
        </row>
        <row r="338">
          <cell r="I338" t="str">
            <v>耐震</v>
          </cell>
          <cell r="K338" t="str">
            <v>耐震</v>
          </cell>
        </row>
        <row r="339">
          <cell r="I339" t="str">
            <v>耐震</v>
          </cell>
          <cell r="K339" t="str">
            <v>耐震</v>
          </cell>
        </row>
        <row r="341">
          <cell r="I341" t="str">
            <v>二次</v>
          </cell>
          <cell r="K341" t="str">
            <v>一般</v>
          </cell>
        </row>
        <row r="342">
          <cell r="I342" t="str">
            <v>B</v>
          </cell>
          <cell r="K342" t="str">
            <v>高規格</v>
          </cell>
        </row>
        <row r="343">
          <cell r="I343" t="str">
            <v>B</v>
          </cell>
          <cell r="K343" t="str">
            <v>高規格</v>
          </cell>
        </row>
        <row r="344">
          <cell r="I344" t="str">
            <v>地一</v>
          </cell>
          <cell r="K344" t="str">
            <v>地高</v>
          </cell>
        </row>
        <row r="345">
          <cell r="I345" t="str">
            <v>二次</v>
          </cell>
          <cell r="K345" t="str">
            <v>一般</v>
          </cell>
        </row>
        <row r="346">
          <cell r="I346" t="str">
            <v>二次</v>
          </cell>
          <cell r="K346" t="str">
            <v>一般</v>
          </cell>
        </row>
        <row r="347">
          <cell r="I347" t="str">
            <v>二次</v>
          </cell>
          <cell r="K347" t="str">
            <v>一般</v>
          </cell>
        </row>
        <row r="348">
          <cell r="I348" t="str">
            <v>二次</v>
          </cell>
          <cell r="K348" t="str">
            <v>一般</v>
          </cell>
        </row>
        <row r="349">
          <cell r="I349" t="str">
            <v>B</v>
          </cell>
          <cell r="K349" t="str">
            <v>高規格</v>
          </cell>
        </row>
        <row r="350">
          <cell r="I350" t="str">
            <v>三B</v>
          </cell>
          <cell r="K350" t="str">
            <v>高規格</v>
          </cell>
        </row>
        <row r="351">
          <cell r="I351" t="str">
            <v>三B</v>
          </cell>
          <cell r="K351" t="str">
            <v>高規格</v>
          </cell>
        </row>
        <row r="352">
          <cell r="I352" t="str">
            <v>三B</v>
          </cell>
          <cell r="K352" t="str">
            <v>高規格</v>
          </cell>
        </row>
        <row r="353">
          <cell r="I353" t="str">
            <v>三B</v>
          </cell>
          <cell r="K353" t="str">
            <v>高規格</v>
          </cell>
        </row>
        <row r="354">
          <cell r="I354" t="str">
            <v>三ｂ</v>
          </cell>
          <cell r="K354" t="str">
            <v>一般</v>
          </cell>
        </row>
        <row r="355">
          <cell r="I355" t="str">
            <v>ｂ</v>
          </cell>
          <cell r="K355" t="str">
            <v>一般</v>
          </cell>
        </row>
        <row r="356">
          <cell r="I356" t="str">
            <v>バス</v>
          </cell>
          <cell r="K356" t="str">
            <v>一般</v>
          </cell>
        </row>
        <row r="357">
          <cell r="I357" t="str">
            <v>踏切</v>
          </cell>
          <cell r="K357" t="str">
            <v>一般</v>
          </cell>
        </row>
        <row r="358">
          <cell r="I358" t="str">
            <v>二次</v>
          </cell>
          <cell r="K358" t="str">
            <v>一般</v>
          </cell>
        </row>
        <row r="359">
          <cell r="I359" t="str">
            <v>二次</v>
          </cell>
          <cell r="K359" t="str">
            <v>一般</v>
          </cell>
        </row>
        <row r="360">
          <cell r="I360" t="str">
            <v>三ｂ</v>
          </cell>
          <cell r="K360" t="str">
            <v>一般</v>
          </cell>
        </row>
        <row r="361">
          <cell r="I361" t="str">
            <v>三ｂ</v>
          </cell>
          <cell r="K361" t="str">
            <v>一般</v>
          </cell>
        </row>
        <row r="362">
          <cell r="I362" t="str">
            <v>ｃ</v>
          </cell>
          <cell r="K362" t="str">
            <v>一般</v>
          </cell>
        </row>
        <row r="363">
          <cell r="I363" t="str">
            <v>地二</v>
          </cell>
          <cell r="K363" t="str">
            <v>地高</v>
          </cell>
        </row>
        <row r="364">
          <cell r="I364" t="str">
            <v>地二</v>
          </cell>
          <cell r="K364" t="str">
            <v>地高</v>
          </cell>
        </row>
        <row r="365">
          <cell r="I365" t="str">
            <v>地二</v>
          </cell>
          <cell r="K365" t="str">
            <v>地高</v>
          </cell>
        </row>
        <row r="366">
          <cell r="I366" t="str">
            <v>一次</v>
          </cell>
          <cell r="K366" t="str">
            <v>一般</v>
          </cell>
        </row>
        <row r="367">
          <cell r="I367" t="str">
            <v>二次</v>
          </cell>
          <cell r="K367" t="str">
            <v>一般</v>
          </cell>
        </row>
        <row r="368">
          <cell r="I368" t="str">
            <v>二次</v>
          </cell>
          <cell r="K368" t="str">
            <v>一般</v>
          </cell>
        </row>
        <row r="369">
          <cell r="I369" t="str">
            <v>二次</v>
          </cell>
          <cell r="K369" t="str">
            <v>一般</v>
          </cell>
        </row>
        <row r="370">
          <cell r="I370" t="str">
            <v>二次</v>
          </cell>
          <cell r="K370" t="str">
            <v>一般</v>
          </cell>
        </row>
        <row r="371">
          <cell r="I371" t="str">
            <v>二次</v>
          </cell>
          <cell r="K371" t="str">
            <v>一般</v>
          </cell>
        </row>
        <row r="372">
          <cell r="I372" t="str">
            <v>二次</v>
          </cell>
          <cell r="K372" t="str">
            <v>一般</v>
          </cell>
        </row>
        <row r="373">
          <cell r="I373" t="str">
            <v>耐震</v>
          </cell>
          <cell r="K373" t="str">
            <v>耐震</v>
          </cell>
        </row>
        <row r="374">
          <cell r="I374" t="str">
            <v>耐震</v>
          </cell>
          <cell r="K374" t="str">
            <v>耐震</v>
          </cell>
        </row>
        <row r="375">
          <cell r="I375" t="str">
            <v>沿環従来</v>
          </cell>
          <cell r="K375" t="str">
            <v>一般</v>
          </cell>
        </row>
        <row r="376">
          <cell r="I376" t="str">
            <v>B</v>
          </cell>
          <cell r="K376" t="str">
            <v>高規格</v>
          </cell>
        </row>
        <row r="377">
          <cell r="I377" t="str">
            <v>B</v>
          </cell>
          <cell r="K377" t="str">
            <v>高規格</v>
          </cell>
        </row>
        <row r="378">
          <cell r="I378" t="str">
            <v>B</v>
          </cell>
          <cell r="K378" t="str">
            <v>高規格</v>
          </cell>
        </row>
        <row r="379">
          <cell r="I379" t="str">
            <v>B</v>
          </cell>
          <cell r="K379" t="str">
            <v>高規格</v>
          </cell>
        </row>
        <row r="380">
          <cell r="I380" t="str">
            <v>B</v>
          </cell>
          <cell r="K380" t="str">
            <v>高規格</v>
          </cell>
        </row>
        <row r="381">
          <cell r="I381" t="str">
            <v>B</v>
          </cell>
          <cell r="K381" t="str">
            <v>高規格</v>
          </cell>
        </row>
        <row r="382">
          <cell r="I382" t="str">
            <v>ａ’</v>
          </cell>
          <cell r="K382" t="str">
            <v>一般</v>
          </cell>
        </row>
        <row r="383">
          <cell r="I383" t="str">
            <v>ａ’</v>
          </cell>
          <cell r="K383" t="str">
            <v>一般</v>
          </cell>
        </row>
        <row r="384">
          <cell r="I384" t="str">
            <v>ａ’</v>
          </cell>
          <cell r="K384" t="str">
            <v>一般</v>
          </cell>
        </row>
        <row r="385">
          <cell r="I385" t="str">
            <v>ａ’</v>
          </cell>
          <cell r="K385" t="str">
            <v>一般</v>
          </cell>
        </row>
        <row r="386">
          <cell r="I386" t="str">
            <v>ａ’</v>
          </cell>
          <cell r="K386" t="str">
            <v>一般</v>
          </cell>
        </row>
        <row r="387">
          <cell r="I387" t="str">
            <v>地二</v>
          </cell>
          <cell r="K387" t="str">
            <v>地高</v>
          </cell>
        </row>
        <row r="388">
          <cell r="I388" t="str">
            <v>二次</v>
          </cell>
          <cell r="K388" t="str">
            <v>一般</v>
          </cell>
        </row>
        <row r="389">
          <cell r="I389" t="str">
            <v>二次</v>
          </cell>
          <cell r="K389" t="str">
            <v>一般</v>
          </cell>
        </row>
        <row r="390">
          <cell r="I390" t="str">
            <v>二次</v>
          </cell>
          <cell r="K390" t="str">
            <v>一般</v>
          </cell>
        </row>
        <row r="391">
          <cell r="I391" t="str">
            <v>二次</v>
          </cell>
          <cell r="K391" t="str">
            <v>一般</v>
          </cell>
        </row>
        <row r="392">
          <cell r="I392" t="str">
            <v>二次</v>
          </cell>
          <cell r="K392" t="str">
            <v>一般</v>
          </cell>
        </row>
        <row r="393">
          <cell r="I393" t="str">
            <v>二次</v>
          </cell>
          <cell r="K393" t="str">
            <v>一般</v>
          </cell>
        </row>
        <row r="394">
          <cell r="I394" t="str">
            <v>結節点</v>
          </cell>
          <cell r="K394" t="str">
            <v>一般</v>
          </cell>
        </row>
        <row r="395">
          <cell r="I395" t="str">
            <v>耐震</v>
          </cell>
          <cell r="K395" t="str">
            <v>耐震</v>
          </cell>
        </row>
        <row r="396">
          <cell r="I396" t="str">
            <v>耐震</v>
          </cell>
          <cell r="K396" t="str">
            <v>耐震</v>
          </cell>
        </row>
        <row r="397">
          <cell r="I397" t="str">
            <v>沿環従来</v>
          </cell>
          <cell r="K397" t="str">
            <v>一般</v>
          </cell>
        </row>
        <row r="398">
          <cell r="I398" t="str">
            <v>沿環従来</v>
          </cell>
          <cell r="K398" t="str">
            <v>一般</v>
          </cell>
        </row>
        <row r="399">
          <cell r="I399" t="str">
            <v>B</v>
          </cell>
          <cell r="K399" t="str">
            <v>高規格</v>
          </cell>
        </row>
        <row r="400">
          <cell r="I400" t="str">
            <v>B</v>
          </cell>
          <cell r="K400" t="str">
            <v>高規格</v>
          </cell>
        </row>
        <row r="401">
          <cell r="I401" t="str">
            <v>三B</v>
          </cell>
          <cell r="K401" t="str">
            <v>高規格</v>
          </cell>
        </row>
        <row r="402">
          <cell r="I402" t="str">
            <v>三B</v>
          </cell>
          <cell r="K402" t="str">
            <v>高規格</v>
          </cell>
        </row>
        <row r="403">
          <cell r="I403" t="str">
            <v>三C</v>
          </cell>
          <cell r="K403" t="str">
            <v>高規格</v>
          </cell>
        </row>
        <row r="404">
          <cell r="I404" t="str">
            <v>三C</v>
          </cell>
          <cell r="K404" t="str">
            <v>高規格</v>
          </cell>
        </row>
        <row r="405">
          <cell r="I405" t="str">
            <v>ａ’</v>
          </cell>
          <cell r="K405" t="str">
            <v>一般</v>
          </cell>
        </row>
        <row r="406">
          <cell r="I406" t="str">
            <v>ａ’</v>
          </cell>
          <cell r="K406" t="str">
            <v>一般</v>
          </cell>
        </row>
        <row r="407">
          <cell r="I407" t="str">
            <v>三ｂ</v>
          </cell>
          <cell r="K407" t="str">
            <v>地高</v>
          </cell>
        </row>
        <row r="408">
          <cell r="I408" t="str">
            <v>地二</v>
          </cell>
          <cell r="K408" t="str">
            <v>地高</v>
          </cell>
        </row>
        <row r="409">
          <cell r="I409" t="str">
            <v>三ｂ</v>
          </cell>
          <cell r="K409" t="str">
            <v>地高</v>
          </cell>
        </row>
        <row r="410">
          <cell r="I410" t="str">
            <v>地二</v>
          </cell>
          <cell r="K410" t="str">
            <v>地高</v>
          </cell>
        </row>
        <row r="411">
          <cell r="I411" t="str">
            <v>三ｂ</v>
          </cell>
          <cell r="K411" t="str">
            <v>地高</v>
          </cell>
        </row>
        <row r="412">
          <cell r="I412" t="str">
            <v>地二</v>
          </cell>
          <cell r="K412" t="str">
            <v>地高</v>
          </cell>
        </row>
        <row r="413">
          <cell r="I413" t="str">
            <v>三ｂ</v>
          </cell>
          <cell r="K413" t="str">
            <v>地高</v>
          </cell>
        </row>
        <row r="414">
          <cell r="I414" t="str">
            <v>地二</v>
          </cell>
          <cell r="K414" t="str">
            <v>高規格</v>
          </cell>
        </row>
        <row r="415">
          <cell r="I415" t="str">
            <v>三ｂ</v>
          </cell>
          <cell r="K415" t="str">
            <v>地高</v>
          </cell>
        </row>
        <row r="416">
          <cell r="I416" t="str">
            <v>地二</v>
          </cell>
          <cell r="K416" t="str">
            <v>地高</v>
          </cell>
        </row>
        <row r="417">
          <cell r="I417" t="str">
            <v>三ｂ</v>
          </cell>
          <cell r="K417" t="str">
            <v>地高</v>
          </cell>
        </row>
        <row r="418">
          <cell r="I418" t="str">
            <v>ｃ</v>
          </cell>
          <cell r="K418" t="str">
            <v>一般</v>
          </cell>
        </row>
        <row r="419">
          <cell r="I419" t="str">
            <v>ｃ</v>
          </cell>
          <cell r="K419" t="str">
            <v>一般</v>
          </cell>
        </row>
        <row r="420">
          <cell r="I420" t="str">
            <v>二次</v>
          </cell>
          <cell r="K420" t="str">
            <v>一般</v>
          </cell>
        </row>
        <row r="421">
          <cell r="I421" t="str">
            <v>二次</v>
          </cell>
          <cell r="K421" t="str">
            <v>一般</v>
          </cell>
        </row>
        <row r="422">
          <cell r="I422" t="str">
            <v>二次</v>
          </cell>
          <cell r="K422" t="str">
            <v>一般</v>
          </cell>
        </row>
        <row r="423">
          <cell r="I423" t="str">
            <v>バス</v>
          </cell>
          <cell r="K423" t="str">
            <v>一般</v>
          </cell>
        </row>
        <row r="424">
          <cell r="I424" t="str">
            <v>バス</v>
          </cell>
          <cell r="K424" t="str">
            <v>一般</v>
          </cell>
        </row>
        <row r="425">
          <cell r="I425" t="str">
            <v>二次</v>
          </cell>
          <cell r="K425" t="str">
            <v>一般</v>
          </cell>
        </row>
        <row r="426">
          <cell r="I426" t="str">
            <v>沿環従来</v>
          </cell>
          <cell r="K426" t="str">
            <v>一般</v>
          </cell>
        </row>
        <row r="427">
          <cell r="I427" t="str">
            <v>沿環従来</v>
          </cell>
          <cell r="K427" t="str">
            <v>一般</v>
          </cell>
        </row>
        <row r="428">
          <cell r="I428" t="str">
            <v>沿環従来</v>
          </cell>
          <cell r="K428" t="str">
            <v>一般</v>
          </cell>
        </row>
        <row r="429">
          <cell r="I429" t="str">
            <v>沿環従来</v>
          </cell>
          <cell r="K429" t="str">
            <v>一般</v>
          </cell>
        </row>
        <row r="430">
          <cell r="I430" t="str">
            <v>沿環従来</v>
          </cell>
          <cell r="K430" t="str">
            <v>一般</v>
          </cell>
        </row>
        <row r="431">
          <cell r="I431" t="str">
            <v>沿環従来</v>
          </cell>
          <cell r="K431" t="str">
            <v>一般</v>
          </cell>
        </row>
        <row r="432">
          <cell r="I432" t="str">
            <v>沿環従来</v>
          </cell>
          <cell r="K432" t="str">
            <v>一般</v>
          </cell>
        </row>
        <row r="433">
          <cell r="I433" t="str">
            <v>沿環</v>
          </cell>
          <cell r="K433" t="str">
            <v>一般</v>
          </cell>
        </row>
        <row r="434">
          <cell r="I434" t="str">
            <v>沿環従来</v>
          </cell>
          <cell r="K434" t="str">
            <v>一般</v>
          </cell>
        </row>
        <row r="435">
          <cell r="I435" t="str">
            <v>沿環従来</v>
          </cell>
          <cell r="K435" t="str">
            <v>一般</v>
          </cell>
        </row>
        <row r="436">
          <cell r="I436" t="str">
            <v>三B</v>
          </cell>
          <cell r="K436" t="str">
            <v>高規格</v>
          </cell>
        </row>
        <row r="437">
          <cell r="I437" t="str">
            <v>三B</v>
          </cell>
          <cell r="K437" t="str">
            <v>高規格</v>
          </cell>
        </row>
        <row r="438">
          <cell r="I438" t="str">
            <v>三ｂ</v>
          </cell>
          <cell r="K438" t="str">
            <v>高規格</v>
          </cell>
        </row>
        <row r="439">
          <cell r="I439" t="str">
            <v>C</v>
          </cell>
          <cell r="K439" t="str">
            <v>高規格</v>
          </cell>
        </row>
        <row r="440">
          <cell r="I440" t="str">
            <v>ａ’</v>
          </cell>
          <cell r="K440" t="str">
            <v>一般</v>
          </cell>
        </row>
        <row r="441">
          <cell r="I441" t="str">
            <v>ａ’</v>
          </cell>
          <cell r="K441" t="str">
            <v>一般</v>
          </cell>
        </row>
        <row r="442">
          <cell r="I442" t="str">
            <v>ａ’</v>
          </cell>
          <cell r="K442" t="str">
            <v>一般</v>
          </cell>
        </row>
        <row r="443">
          <cell r="I443" t="str">
            <v>ａ’</v>
          </cell>
          <cell r="K443" t="str">
            <v>一般</v>
          </cell>
        </row>
        <row r="444">
          <cell r="I444" t="str">
            <v>ａ’</v>
          </cell>
          <cell r="K444" t="str">
            <v>一般</v>
          </cell>
        </row>
        <row r="445">
          <cell r="I445" t="str">
            <v>二次</v>
          </cell>
          <cell r="K445" t="str">
            <v>一般</v>
          </cell>
        </row>
        <row r="446">
          <cell r="I446" t="str">
            <v>二次</v>
          </cell>
          <cell r="K446" t="str">
            <v>一般</v>
          </cell>
        </row>
        <row r="447">
          <cell r="I447" t="str">
            <v>二次</v>
          </cell>
          <cell r="K447" t="str">
            <v>一般</v>
          </cell>
        </row>
        <row r="448">
          <cell r="I448" t="str">
            <v>二次</v>
          </cell>
          <cell r="K448" t="str">
            <v>一般</v>
          </cell>
        </row>
        <row r="449">
          <cell r="I449" t="str">
            <v>A'</v>
          </cell>
          <cell r="K449" t="str">
            <v>高規格</v>
          </cell>
        </row>
        <row r="450">
          <cell r="I450" t="str">
            <v>A'</v>
          </cell>
          <cell r="K450" t="str">
            <v>高規格</v>
          </cell>
        </row>
        <row r="451">
          <cell r="I451" t="str">
            <v>二次</v>
          </cell>
          <cell r="K451" t="str">
            <v>一般</v>
          </cell>
        </row>
        <row r="452">
          <cell r="I452" t="str">
            <v>沿環従来</v>
          </cell>
          <cell r="K452" t="str">
            <v>一般</v>
          </cell>
        </row>
        <row r="453">
          <cell r="I453" t="str">
            <v>沿環従来</v>
          </cell>
          <cell r="K453" t="str">
            <v>一般</v>
          </cell>
        </row>
        <row r="454">
          <cell r="I454" t="str">
            <v>耐震</v>
          </cell>
          <cell r="K454" t="str">
            <v>耐震</v>
          </cell>
        </row>
        <row r="455">
          <cell r="I455" t="str">
            <v>一次</v>
          </cell>
          <cell r="K455" t="str">
            <v>一般</v>
          </cell>
        </row>
        <row r="456">
          <cell r="I456" t="str">
            <v>一次</v>
          </cell>
          <cell r="K456" t="str">
            <v>一般</v>
          </cell>
        </row>
        <row r="457">
          <cell r="I457" t="str">
            <v>B</v>
          </cell>
          <cell r="K457" t="str">
            <v>高規格</v>
          </cell>
        </row>
        <row r="458">
          <cell r="I458" t="str">
            <v>ａ’</v>
          </cell>
          <cell r="K458" t="str">
            <v>一般</v>
          </cell>
        </row>
        <row r="459">
          <cell r="I459" t="str">
            <v>ａ’</v>
          </cell>
          <cell r="K459" t="str">
            <v>一般</v>
          </cell>
        </row>
        <row r="460">
          <cell r="I460" t="str">
            <v>二次</v>
          </cell>
          <cell r="K460" t="str">
            <v>一般</v>
          </cell>
        </row>
        <row r="461">
          <cell r="I461" t="str">
            <v>二次</v>
          </cell>
          <cell r="K461" t="str">
            <v>一般</v>
          </cell>
        </row>
        <row r="462">
          <cell r="I462" t="str">
            <v>一次</v>
          </cell>
          <cell r="K462" t="str">
            <v>一般</v>
          </cell>
        </row>
        <row r="463">
          <cell r="I463" t="str">
            <v>二次</v>
          </cell>
          <cell r="K463" t="str">
            <v>一般</v>
          </cell>
        </row>
        <row r="464">
          <cell r="I464" t="str">
            <v>二次</v>
          </cell>
          <cell r="K464" t="str">
            <v>一般</v>
          </cell>
        </row>
        <row r="465">
          <cell r="I465" t="str">
            <v>沿環従来</v>
          </cell>
          <cell r="K465" t="str">
            <v>一般</v>
          </cell>
        </row>
        <row r="466">
          <cell r="I466" t="str">
            <v>沿環従来</v>
          </cell>
          <cell r="K466" t="str">
            <v>一般</v>
          </cell>
        </row>
        <row r="467">
          <cell r="I467" t="str">
            <v>ａ’</v>
          </cell>
          <cell r="K467" t="str">
            <v>一般</v>
          </cell>
        </row>
        <row r="468">
          <cell r="I468" t="str">
            <v>地二</v>
          </cell>
          <cell r="K468" t="str">
            <v>地高</v>
          </cell>
        </row>
        <row r="469">
          <cell r="I469" t="str">
            <v>地二</v>
          </cell>
          <cell r="K469" t="str">
            <v>地高</v>
          </cell>
        </row>
        <row r="470">
          <cell r="I470" t="str">
            <v>地二</v>
          </cell>
          <cell r="K470" t="str">
            <v>地高</v>
          </cell>
        </row>
        <row r="471">
          <cell r="I471" t="str">
            <v>地二</v>
          </cell>
          <cell r="K471" t="str">
            <v>地高</v>
          </cell>
        </row>
        <row r="472">
          <cell r="I472" t="str">
            <v>地二</v>
          </cell>
          <cell r="K472" t="str">
            <v>地高</v>
          </cell>
        </row>
        <row r="473">
          <cell r="I473" t="str">
            <v>地二</v>
          </cell>
          <cell r="K473" t="str">
            <v>地高</v>
          </cell>
        </row>
        <row r="474">
          <cell r="I474" t="str">
            <v>地二</v>
          </cell>
          <cell r="K474" t="str">
            <v>一般</v>
          </cell>
        </row>
        <row r="475">
          <cell r="I475" t="str">
            <v>二次</v>
          </cell>
          <cell r="K475" t="str">
            <v>一般</v>
          </cell>
        </row>
        <row r="476">
          <cell r="I476" t="str">
            <v>二次</v>
          </cell>
          <cell r="K476" t="str">
            <v>一般</v>
          </cell>
        </row>
        <row r="477">
          <cell r="I477" t="str">
            <v>二次</v>
          </cell>
          <cell r="K477" t="str">
            <v>一般</v>
          </cell>
        </row>
        <row r="478">
          <cell r="I478" t="str">
            <v>二次</v>
          </cell>
          <cell r="K478" t="str">
            <v>一般</v>
          </cell>
        </row>
        <row r="479">
          <cell r="I479" t="str">
            <v>結節点</v>
          </cell>
          <cell r="K479" t="str">
            <v>一般</v>
          </cell>
        </row>
        <row r="481">
          <cell r="I481" t="str">
            <v>一次</v>
          </cell>
          <cell r="K481" t="str">
            <v>一般</v>
          </cell>
        </row>
        <row r="482">
          <cell r="I482" t="str">
            <v>沿環従来</v>
          </cell>
          <cell r="K482" t="str">
            <v>一般</v>
          </cell>
        </row>
        <row r="483">
          <cell r="I483" t="str">
            <v>沿環従来</v>
          </cell>
          <cell r="K483" t="str">
            <v>一般</v>
          </cell>
        </row>
        <row r="484">
          <cell r="I484" t="str">
            <v>沿環従来</v>
          </cell>
          <cell r="K484" t="str">
            <v>一般</v>
          </cell>
        </row>
        <row r="485">
          <cell r="I485" t="str">
            <v>C</v>
          </cell>
          <cell r="K485" t="str">
            <v>高規格</v>
          </cell>
        </row>
        <row r="486">
          <cell r="I486" t="str">
            <v>C</v>
          </cell>
          <cell r="K486" t="str">
            <v>高規格</v>
          </cell>
        </row>
        <row r="487">
          <cell r="I487" t="str">
            <v>三ｂ</v>
          </cell>
          <cell r="K487" t="str">
            <v>高規格</v>
          </cell>
        </row>
        <row r="488">
          <cell r="I488" t="str">
            <v>B</v>
          </cell>
          <cell r="K488" t="str">
            <v>高規格</v>
          </cell>
        </row>
        <row r="489">
          <cell r="I489" t="str">
            <v>B</v>
          </cell>
          <cell r="K489" t="str">
            <v>高規格</v>
          </cell>
        </row>
        <row r="490">
          <cell r="I490" t="str">
            <v>地二</v>
          </cell>
          <cell r="K490" t="str">
            <v>一般</v>
          </cell>
        </row>
        <row r="491">
          <cell r="I491" t="str">
            <v>二次</v>
          </cell>
          <cell r="K491" t="str">
            <v>一般</v>
          </cell>
        </row>
        <row r="492">
          <cell r="I492" t="str">
            <v>二次</v>
          </cell>
          <cell r="K492" t="str">
            <v>一般</v>
          </cell>
        </row>
        <row r="493">
          <cell r="I493" t="str">
            <v>二次</v>
          </cell>
          <cell r="K493" t="str">
            <v>一般</v>
          </cell>
        </row>
        <row r="494">
          <cell r="I494" t="str">
            <v>C</v>
          </cell>
          <cell r="K494" t="str">
            <v>高規格</v>
          </cell>
        </row>
        <row r="495">
          <cell r="I495" t="str">
            <v>三ｂ</v>
          </cell>
          <cell r="K495" t="str">
            <v>高規格</v>
          </cell>
        </row>
        <row r="497">
          <cell r="I497" t="str">
            <v>沿環従来</v>
          </cell>
          <cell r="K497" t="str">
            <v>一般</v>
          </cell>
        </row>
        <row r="498">
          <cell r="I498" t="str">
            <v>沿環従来</v>
          </cell>
          <cell r="K498" t="str">
            <v>一般</v>
          </cell>
        </row>
        <row r="499">
          <cell r="I499" t="str">
            <v>沿環従来</v>
          </cell>
          <cell r="K499" t="str">
            <v>一般</v>
          </cell>
        </row>
        <row r="500">
          <cell r="I500" t="str">
            <v>沿環従来</v>
          </cell>
          <cell r="K500" t="str">
            <v>一般</v>
          </cell>
        </row>
        <row r="501">
          <cell r="I501" t="str">
            <v>沿環従来</v>
          </cell>
          <cell r="K501" t="str">
            <v>一般</v>
          </cell>
        </row>
        <row r="502">
          <cell r="I502" t="str">
            <v>沿環従来</v>
          </cell>
          <cell r="K502" t="str">
            <v>一般</v>
          </cell>
        </row>
        <row r="503">
          <cell r="I503" t="str">
            <v>沿環従来</v>
          </cell>
          <cell r="K503" t="str">
            <v>一般</v>
          </cell>
        </row>
        <row r="504">
          <cell r="I504" t="str">
            <v>沿環従来</v>
          </cell>
          <cell r="K504" t="str">
            <v>一般</v>
          </cell>
        </row>
        <row r="505">
          <cell r="I505" t="str">
            <v>沿環従来</v>
          </cell>
          <cell r="K505" t="str">
            <v>一般</v>
          </cell>
        </row>
        <row r="506">
          <cell r="I506" t="str">
            <v>沿環従来</v>
          </cell>
          <cell r="K506" t="str">
            <v>一般</v>
          </cell>
        </row>
        <row r="507">
          <cell r="I507" t="str">
            <v>沿環従来</v>
          </cell>
          <cell r="K507" t="str">
            <v>一般</v>
          </cell>
        </row>
        <row r="508">
          <cell r="I508" t="str">
            <v>三ｃ</v>
          </cell>
          <cell r="K508" t="str">
            <v>一般</v>
          </cell>
        </row>
        <row r="509">
          <cell r="I509" t="str">
            <v>C</v>
          </cell>
          <cell r="K509" t="str">
            <v>高規格</v>
          </cell>
        </row>
        <row r="510">
          <cell r="I510" t="str">
            <v>地二</v>
          </cell>
          <cell r="K510" t="str">
            <v>地高</v>
          </cell>
        </row>
        <row r="511">
          <cell r="I511" t="str">
            <v>地二</v>
          </cell>
          <cell r="K511" t="str">
            <v>地高</v>
          </cell>
        </row>
        <row r="512">
          <cell r="I512" t="str">
            <v>地二</v>
          </cell>
          <cell r="K512" t="str">
            <v>地高</v>
          </cell>
        </row>
        <row r="513">
          <cell r="I513" t="str">
            <v>地二</v>
          </cell>
          <cell r="K513" t="str">
            <v>地高</v>
          </cell>
        </row>
        <row r="514">
          <cell r="I514" t="str">
            <v>二次</v>
          </cell>
          <cell r="K514" t="str">
            <v>一般</v>
          </cell>
        </row>
        <row r="515">
          <cell r="I515" t="str">
            <v>二次</v>
          </cell>
          <cell r="K515" t="str">
            <v>一般</v>
          </cell>
        </row>
        <row r="516">
          <cell r="I516" t="str">
            <v>二次</v>
          </cell>
          <cell r="K516" t="str">
            <v>一般</v>
          </cell>
        </row>
        <row r="517">
          <cell r="I517" t="str">
            <v>結節点</v>
          </cell>
          <cell r="K517" t="str">
            <v>一般</v>
          </cell>
        </row>
        <row r="518">
          <cell r="I518" t="str">
            <v>結節点</v>
          </cell>
          <cell r="K518" t="str">
            <v>一般</v>
          </cell>
        </row>
        <row r="519">
          <cell r="I519" t="str">
            <v>沿環従来</v>
          </cell>
          <cell r="K519" t="str">
            <v>一般</v>
          </cell>
        </row>
        <row r="520">
          <cell r="I520" t="str">
            <v>沿環従来</v>
          </cell>
          <cell r="K520" t="str">
            <v>一般</v>
          </cell>
        </row>
        <row r="521">
          <cell r="I521" t="str">
            <v>沿環従来</v>
          </cell>
          <cell r="K521" t="str">
            <v>一般</v>
          </cell>
        </row>
        <row r="522">
          <cell r="I522" t="str">
            <v>沿環従来</v>
          </cell>
          <cell r="K522" t="str">
            <v>一般</v>
          </cell>
        </row>
        <row r="523">
          <cell r="I523" t="str">
            <v>沿環従来</v>
          </cell>
          <cell r="K523" t="str">
            <v>一般</v>
          </cell>
        </row>
        <row r="524">
          <cell r="I524" t="str">
            <v>沿環従来</v>
          </cell>
          <cell r="K524" t="str">
            <v>一般</v>
          </cell>
        </row>
        <row r="525">
          <cell r="I525" t="str">
            <v>沿環従来</v>
          </cell>
          <cell r="K525" t="str">
            <v>一般</v>
          </cell>
        </row>
        <row r="526">
          <cell r="I526" t="str">
            <v>沿環従来</v>
          </cell>
          <cell r="K526" t="str">
            <v>一般</v>
          </cell>
        </row>
        <row r="527">
          <cell r="I527" t="str">
            <v>沿環従来</v>
          </cell>
          <cell r="K527" t="str">
            <v>一般</v>
          </cell>
        </row>
        <row r="528">
          <cell r="I528" t="str">
            <v>沿環従来</v>
          </cell>
          <cell r="K528" t="str">
            <v>一般</v>
          </cell>
        </row>
        <row r="529">
          <cell r="I529" t="str">
            <v>沿環従来</v>
          </cell>
          <cell r="K529" t="str">
            <v>一般</v>
          </cell>
        </row>
        <row r="530">
          <cell r="I530" t="str">
            <v>沿環従来</v>
          </cell>
          <cell r="K530" t="str">
            <v>一般</v>
          </cell>
        </row>
        <row r="531">
          <cell r="I531" t="str">
            <v>B</v>
          </cell>
          <cell r="K531" t="str">
            <v>高規格</v>
          </cell>
        </row>
        <row r="532">
          <cell r="I532" t="str">
            <v>B</v>
          </cell>
          <cell r="K532" t="str">
            <v>高規格</v>
          </cell>
        </row>
        <row r="533">
          <cell r="I533" t="str">
            <v>B</v>
          </cell>
          <cell r="K533" t="str">
            <v>高規格</v>
          </cell>
        </row>
        <row r="534">
          <cell r="I534" t="str">
            <v>B</v>
          </cell>
          <cell r="K534" t="str">
            <v>高規格</v>
          </cell>
        </row>
        <row r="535">
          <cell r="I535" t="str">
            <v>B</v>
          </cell>
          <cell r="K535" t="str">
            <v>高規格</v>
          </cell>
        </row>
        <row r="536">
          <cell r="I536" t="str">
            <v>地二</v>
          </cell>
          <cell r="K536" t="str">
            <v>地高</v>
          </cell>
        </row>
        <row r="537">
          <cell r="I537" t="str">
            <v>地二</v>
          </cell>
          <cell r="K537" t="str">
            <v>地高</v>
          </cell>
        </row>
        <row r="538">
          <cell r="I538" t="str">
            <v>ａ’</v>
          </cell>
          <cell r="K538" t="str">
            <v>一般</v>
          </cell>
        </row>
        <row r="539">
          <cell r="I539" t="str">
            <v>ｂ</v>
          </cell>
          <cell r="K539" t="str">
            <v>一般</v>
          </cell>
        </row>
        <row r="540">
          <cell r="I540" t="str">
            <v>二次</v>
          </cell>
          <cell r="K540" t="str">
            <v>一般</v>
          </cell>
        </row>
        <row r="541">
          <cell r="I541" t="str">
            <v>二次</v>
          </cell>
          <cell r="K541" t="str">
            <v>一般</v>
          </cell>
        </row>
        <row r="542">
          <cell r="I542" t="str">
            <v>二次</v>
          </cell>
          <cell r="K542" t="str">
            <v>一般</v>
          </cell>
        </row>
        <row r="543">
          <cell r="I543" t="str">
            <v>二次</v>
          </cell>
          <cell r="K543" t="str">
            <v>一般</v>
          </cell>
        </row>
        <row r="544">
          <cell r="I544" t="str">
            <v>二次</v>
          </cell>
          <cell r="K544" t="str">
            <v>一般</v>
          </cell>
        </row>
        <row r="545">
          <cell r="I545" t="str">
            <v>二次</v>
          </cell>
          <cell r="K545" t="str">
            <v>一般</v>
          </cell>
        </row>
        <row r="546">
          <cell r="I546" t="str">
            <v>地二</v>
          </cell>
          <cell r="K546" t="str">
            <v>地高</v>
          </cell>
        </row>
        <row r="547">
          <cell r="I547" t="str">
            <v>二次</v>
          </cell>
          <cell r="K547" t="str">
            <v>一般</v>
          </cell>
        </row>
        <row r="548">
          <cell r="I548" t="str">
            <v>二次</v>
          </cell>
          <cell r="K548" t="str">
            <v>一般</v>
          </cell>
        </row>
        <row r="550">
          <cell r="I550" t="str">
            <v>沿環従来</v>
          </cell>
          <cell r="K550" t="str">
            <v>一般</v>
          </cell>
        </row>
        <row r="551">
          <cell r="I551" t="str">
            <v>沿環従来</v>
          </cell>
          <cell r="K551" t="str">
            <v>一般</v>
          </cell>
        </row>
        <row r="552">
          <cell r="I552" t="str">
            <v>沿環従来</v>
          </cell>
          <cell r="K552" t="str">
            <v>一般</v>
          </cell>
        </row>
        <row r="553">
          <cell r="I553" t="str">
            <v>沿環従来</v>
          </cell>
          <cell r="K553" t="str">
            <v>一般</v>
          </cell>
        </row>
        <row r="554">
          <cell r="I554" t="str">
            <v>沿環従来</v>
          </cell>
          <cell r="K554" t="str">
            <v>一般</v>
          </cell>
        </row>
        <row r="555">
          <cell r="I555" t="str">
            <v>沿環従来</v>
          </cell>
          <cell r="K555" t="str">
            <v>一般</v>
          </cell>
        </row>
        <row r="556">
          <cell r="I556" t="str">
            <v>沿環従来</v>
          </cell>
          <cell r="K556" t="str">
            <v>一般</v>
          </cell>
        </row>
        <row r="557">
          <cell r="I557" t="str">
            <v>沿環従来</v>
          </cell>
          <cell r="K557" t="str">
            <v>一般</v>
          </cell>
        </row>
        <row r="558">
          <cell r="I558" t="str">
            <v>沿環従来</v>
          </cell>
          <cell r="K558" t="str">
            <v>一般</v>
          </cell>
        </row>
        <row r="559">
          <cell r="I559" t="str">
            <v>耐震</v>
          </cell>
          <cell r="K559" t="str">
            <v>耐震</v>
          </cell>
        </row>
        <row r="560">
          <cell r="I560" t="str">
            <v>A'</v>
          </cell>
          <cell r="K560" t="str">
            <v>高規格</v>
          </cell>
        </row>
        <row r="561">
          <cell r="I561" t="str">
            <v>三B</v>
          </cell>
          <cell r="K561" t="str">
            <v>高規格</v>
          </cell>
        </row>
        <row r="562">
          <cell r="I562" t="str">
            <v>三B</v>
          </cell>
          <cell r="K562" t="str">
            <v>高規格</v>
          </cell>
        </row>
        <row r="563">
          <cell r="I563" t="str">
            <v>地二</v>
          </cell>
          <cell r="K563" t="str">
            <v>地高</v>
          </cell>
        </row>
        <row r="564">
          <cell r="I564" t="str">
            <v>地二</v>
          </cell>
          <cell r="K564" t="str">
            <v>地高</v>
          </cell>
        </row>
        <row r="565">
          <cell r="I565" t="str">
            <v>地一</v>
          </cell>
          <cell r="K565" t="str">
            <v>地高</v>
          </cell>
        </row>
        <row r="566">
          <cell r="I566" t="str">
            <v>二次</v>
          </cell>
          <cell r="K566" t="str">
            <v>一般</v>
          </cell>
        </row>
        <row r="567">
          <cell r="I567" t="str">
            <v>一次</v>
          </cell>
          <cell r="K567" t="str">
            <v>一般</v>
          </cell>
        </row>
        <row r="568">
          <cell r="I568" t="str">
            <v>沿環従来</v>
          </cell>
          <cell r="K568" t="str">
            <v>一般</v>
          </cell>
        </row>
        <row r="569">
          <cell r="I569" t="str">
            <v>沿環従来</v>
          </cell>
          <cell r="K569" t="str">
            <v>一般</v>
          </cell>
        </row>
        <row r="570">
          <cell r="I570" t="str">
            <v>沿環従来</v>
          </cell>
          <cell r="K570" t="str">
            <v>一般</v>
          </cell>
        </row>
        <row r="571">
          <cell r="I571" t="str">
            <v>A'</v>
          </cell>
          <cell r="K571" t="str">
            <v>高規格</v>
          </cell>
        </row>
        <row r="572">
          <cell r="I572" t="str">
            <v>三B</v>
          </cell>
          <cell r="K572" t="str">
            <v>高規格</v>
          </cell>
        </row>
        <row r="573">
          <cell r="I573" t="str">
            <v>三B</v>
          </cell>
          <cell r="K573" t="str">
            <v>高規格</v>
          </cell>
        </row>
        <row r="574">
          <cell r="I574" t="str">
            <v>三B</v>
          </cell>
          <cell r="K574" t="str">
            <v>高規格</v>
          </cell>
        </row>
        <row r="575">
          <cell r="I575" t="str">
            <v>地二</v>
          </cell>
          <cell r="K575" t="str">
            <v>地高</v>
          </cell>
        </row>
        <row r="576">
          <cell r="I576" t="str">
            <v>地二</v>
          </cell>
          <cell r="K576" t="str">
            <v>地高</v>
          </cell>
        </row>
        <row r="577">
          <cell r="I577" t="str">
            <v>ａ’</v>
          </cell>
          <cell r="K577" t="str">
            <v>一般</v>
          </cell>
        </row>
        <row r="578">
          <cell r="I578" t="str">
            <v>ａ’</v>
          </cell>
          <cell r="K578" t="str">
            <v>一般</v>
          </cell>
        </row>
        <row r="579">
          <cell r="I579" t="str">
            <v>二次</v>
          </cell>
          <cell r="K579" t="str">
            <v>一般</v>
          </cell>
        </row>
        <row r="580">
          <cell r="I580" t="str">
            <v>二次</v>
          </cell>
          <cell r="K580" t="str">
            <v>一般</v>
          </cell>
        </row>
        <row r="581">
          <cell r="I581" t="str">
            <v>二次</v>
          </cell>
          <cell r="K581" t="str">
            <v>一般</v>
          </cell>
        </row>
        <row r="582">
          <cell r="I582" t="str">
            <v>一次</v>
          </cell>
          <cell r="K582" t="str">
            <v>一般</v>
          </cell>
        </row>
        <row r="583">
          <cell r="I583" t="str">
            <v>一次</v>
          </cell>
          <cell r="K583" t="str">
            <v>一般</v>
          </cell>
        </row>
        <row r="584">
          <cell r="I584" t="str">
            <v>沿環従来</v>
          </cell>
          <cell r="K584" t="str">
            <v>一般</v>
          </cell>
        </row>
        <row r="585">
          <cell r="I585" t="str">
            <v>沿環従来</v>
          </cell>
          <cell r="K585" t="str">
            <v>一般</v>
          </cell>
        </row>
        <row r="586">
          <cell r="I586" t="str">
            <v>沿環従来</v>
          </cell>
          <cell r="K586" t="str">
            <v>一般</v>
          </cell>
        </row>
        <row r="587">
          <cell r="I587" t="str">
            <v>A'</v>
          </cell>
          <cell r="K587" t="str">
            <v>一般</v>
          </cell>
        </row>
        <row r="588">
          <cell r="I588" t="str">
            <v>A'</v>
          </cell>
          <cell r="K588" t="str">
            <v>一般</v>
          </cell>
        </row>
        <row r="589">
          <cell r="I589" t="str">
            <v>A'</v>
          </cell>
          <cell r="K589" t="str">
            <v>高規格</v>
          </cell>
        </row>
        <row r="590">
          <cell r="I590" t="str">
            <v>A'</v>
          </cell>
          <cell r="K590" t="str">
            <v>高規格</v>
          </cell>
        </row>
        <row r="591">
          <cell r="I591" t="str">
            <v>A'</v>
          </cell>
          <cell r="K591" t="str">
            <v>高規格</v>
          </cell>
        </row>
        <row r="592">
          <cell r="I592" t="str">
            <v>A'</v>
          </cell>
          <cell r="K592" t="str">
            <v>一般</v>
          </cell>
        </row>
        <row r="593">
          <cell r="I593" t="str">
            <v>A'</v>
          </cell>
          <cell r="K593" t="str">
            <v>高規格</v>
          </cell>
        </row>
        <row r="594">
          <cell r="I594" t="str">
            <v>A'</v>
          </cell>
          <cell r="K594" t="str">
            <v>高規格</v>
          </cell>
        </row>
        <row r="595">
          <cell r="I595" t="str">
            <v>A'</v>
          </cell>
          <cell r="K595" t="str">
            <v>高規格</v>
          </cell>
        </row>
        <row r="596">
          <cell r="I596" t="str">
            <v>ａ’</v>
          </cell>
          <cell r="K596" t="str">
            <v>一般</v>
          </cell>
        </row>
        <row r="597">
          <cell r="I597" t="str">
            <v>地二</v>
          </cell>
          <cell r="K597" t="str">
            <v>地高</v>
          </cell>
        </row>
        <row r="598">
          <cell r="I598" t="str">
            <v>地二</v>
          </cell>
          <cell r="K598" t="str">
            <v>地高</v>
          </cell>
        </row>
        <row r="599">
          <cell r="I599" t="str">
            <v>耐震</v>
          </cell>
          <cell r="K599" t="str">
            <v>耐震</v>
          </cell>
        </row>
        <row r="600">
          <cell r="I600" t="str">
            <v>耐震</v>
          </cell>
          <cell r="K600" t="str">
            <v>耐震</v>
          </cell>
        </row>
        <row r="601">
          <cell r="I601" t="str">
            <v>A'</v>
          </cell>
          <cell r="K601" t="str">
            <v>高規格</v>
          </cell>
        </row>
        <row r="602">
          <cell r="I602" t="str">
            <v>A'</v>
          </cell>
          <cell r="K602" t="str">
            <v>一般</v>
          </cell>
        </row>
        <row r="603">
          <cell r="I603" t="str">
            <v>A'</v>
          </cell>
          <cell r="K603" t="str">
            <v>一般</v>
          </cell>
        </row>
        <row r="604">
          <cell r="I604" t="str">
            <v>A'</v>
          </cell>
          <cell r="K604" t="str">
            <v>高規格</v>
          </cell>
        </row>
        <row r="605">
          <cell r="I605" t="str">
            <v>A'</v>
          </cell>
          <cell r="K605" t="str">
            <v>高規格</v>
          </cell>
        </row>
        <row r="606">
          <cell r="I606" t="str">
            <v>A'</v>
          </cell>
          <cell r="K606" t="str">
            <v>高規格</v>
          </cell>
        </row>
        <row r="607">
          <cell r="I607" t="str">
            <v>ａ’</v>
          </cell>
          <cell r="K607" t="str">
            <v>一般</v>
          </cell>
        </row>
        <row r="608">
          <cell r="I608" t="str">
            <v>地二</v>
          </cell>
          <cell r="K608" t="str">
            <v>地高</v>
          </cell>
        </row>
        <row r="609">
          <cell r="I609" t="str">
            <v>二次</v>
          </cell>
          <cell r="K609" t="str">
            <v>一般</v>
          </cell>
        </row>
        <row r="610">
          <cell r="I610" t="str">
            <v>二次</v>
          </cell>
          <cell r="K610" t="str">
            <v>一般</v>
          </cell>
        </row>
        <row r="611">
          <cell r="I611" t="str">
            <v>沿環従来</v>
          </cell>
          <cell r="K611" t="str">
            <v>一般</v>
          </cell>
        </row>
        <row r="612">
          <cell r="I612" t="str">
            <v>耐震</v>
          </cell>
          <cell r="K612" t="str">
            <v>耐震</v>
          </cell>
        </row>
        <row r="613">
          <cell r="I613" t="str">
            <v>一次</v>
          </cell>
          <cell r="K613" t="str">
            <v>一般</v>
          </cell>
        </row>
        <row r="614">
          <cell r="I614" t="str">
            <v>地二</v>
          </cell>
          <cell r="K614" t="str">
            <v>一般</v>
          </cell>
        </row>
        <row r="615">
          <cell r="I615" t="str">
            <v>地二</v>
          </cell>
          <cell r="K615" t="str">
            <v>地高</v>
          </cell>
        </row>
        <row r="616">
          <cell r="I616" t="str">
            <v>地二</v>
          </cell>
          <cell r="K616" t="str">
            <v>地高</v>
          </cell>
        </row>
        <row r="617">
          <cell r="I617" t="str">
            <v>地二</v>
          </cell>
          <cell r="K617" t="str">
            <v>地高</v>
          </cell>
        </row>
        <row r="618">
          <cell r="I618" t="str">
            <v>地二</v>
          </cell>
          <cell r="K618" t="str">
            <v>一般</v>
          </cell>
        </row>
        <row r="619">
          <cell r="I619" t="str">
            <v>地二</v>
          </cell>
          <cell r="K619" t="str">
            <v>地高</v>
          </cell>
        </row>
        <row r="620">
          <cell r="I620" t="str">
            <v>地二</v>
          </cell>
          <cell r="K620" t="str">
            <v>地高</v>
          </cell>
        </row>
        <row r="621">
          <cell r="I621" t="str">
            <v>地二</v>
          </cell>
          <cell r="K621" t="str">
            <v>地高</v>
          </cell>
        </row>
        <row r="622">
          <cell r="I622" t="str">
            <v>二次</v>
          </cell>
          <cell r="K622" t="str">
            <v>一般</v>
          </cell>
        </row>
        <row r="623">
          <cell r="I623" t="str">
            <v>ａ’</v>
          </cell>
          <cell r="K623" t="str">
            <v>一般</v>
          </cell>
        </row>
        <row r="624">
          <cell r="I624" t="str">
            <v>沿環従来</v>
          </cell>
          <cell r="K624" t="str">
            <v>一般</v>
          </cell>
        </row>
        <row r="625">
          <cell r="I625" t="str">
            <v>耐震</v>
          </cell>
          <cell r="K625" t="str">
            <v>耐震</v>
          </cell>
        </row>
        <row r="626">
          <cell r="I626" t="str">
            <v>耐震</v>
          </cell>
          <cell r="K626" t="str">
            <v>耐震</v>
          </cell>
        </row>
        <row r="627">
          <cell r="I627" t="str">
            <v>A'</v>
          </cell>
          <cell r="K627" t="str">
            <v>高規格</v>
          </cell>
        </row>
        <row r="628">
          <cell r="I628" t="str">
            <v>B</v>
          </cell>
          <cell r="K628" t="str">
            <v>高規格</v>
          </cell>
        </row>
        <row r="629">
          <cell r="I629" t="str">
            <v>B</v>
          </cell>
          <cell r="K629" t="str">
            <v>高規格</v>
          </cell>
        </row>
        <row r="630">
          <cell r="I630" t="str">
            <v>B</v>
          </cell>
          <cell r="K630" t="str">
            <v>高規格</v>
          </cell>
        </row>
        <row r="631">
          <cell r="I631" t="str">
            <v>C</v>
          </cell>
          <cell r="K631" t="str">
            <v>高規格</v>
          </cell>
        </row>
        <row r="632">
          <cell r="I632" t="str">
            <v>C</v>
          </cell>
          <cell r="K632" t="str">
            <v>高規格</v>
          </cell>
        </row>
        <row r="633">
          <cell r="I633" t="str">
            <v>ａ’</v>
          </cell>
          <cell r="K633" t="str">
            <v>一般</v>
          </cell>
        </row>
        <row r="634">
          <cell r="I634" t="str">
            <v>ｂ</v>
          </cell>
          <cell r="K634" t="str">
            <v>一般</v>
          </cell>
        </row>
        <row r="635">
          <cell r="I635" t="str">
            <v>ｂ</v>
          </cell>
          <cell r="K635" t="str">
            <v>一般</v>
          </cell>
        </row>
        <row r="636">
          <cell r="I636" t="str">
            <v>地二</v>
          </cell>
          <cell r="K636" t="str">
            <v>地高</v>
          </cell>
        </row>
        <row r="637">
          <cell r="I637" t="str">
            <v>地二</v>
          </cell>
          <cell r="K637" t="str">
            <v>地高</v>
          </cell>
        </row>
        <row r="638">
          <cell r="I638" t="str">
            <v>地二</v>
          </cell>
          <cell r="K638" t="str">
            <v>地高</v>
          </cell>
        </row>
        <row r="639">
          <cell r="I639" t="str">
            <v>地二</v>
          </cell>
          <cell r="K639" t="str">
            <v>地高</v>
          </cell>
        </row>
        <row r="640">
          <cell r="I640" t="str">
            <v>地二</v>
          </cell>
          <cell r="K640" t="str">
            <v>地高</v>
          </cell>
        </row>
        <row r="641">
          <cell r="I641" t="str">
            <v>地二</v>
          </cell>
          <cell r="K641" t="str">
            <v>地高</v>
          </cell>
        </row>
        <row r="642">
          <cell r="I642" t="str">
            <v>地二</v>
          </cell>
          <cell r="K642" t="str">
            <v>地高</v>
          </cell>
        </row>
        <row r="643">
          <cell r="I643" t="str">
            <v>地二</v>
          </cell>
          <cell r="K643" t="str">
            <v>地高</v>
          </cell>
        </row>
        <row r="644">
          <cell r="I644" t="str">
            <v>地二</v>
          </cell>
          <cell r="K644" t="str">
            <v>地高</v>
          </cell>
        </row>
        <row r="645">
          <cell r="I645" t="str">
            <v>地二</v>
          </cell>
          <cell r="K645" t="str">
            <v>地高</v>
          </cell>
        </row>
        <row r="646">
          <cell r="I646" t="str">
            <v>地二</v>
          </cell>
          <cell r="K646" t="str">
            <v>地高</v>
          </cell>
        </row>
        <row r="647">
          <cell r="I647" t="str">
            <v>地二</v>
          </cell>
          <cell r="K647" t="str">
            <v>地高</v>
          </cell>
        </row>
        <row r="648">
          <cell r="I648" t="str">
            <v>一次</v>
          </cell>
          <cell r="K648" t="str">
            <v>一般</v>
          </cell>
        </row>
        <row r="649">
          <cell r="I649" t="str">
            <v>二次</v>
          </cell>
          <cell r="K649" t="str">
            <v>一般</v>
          </cell>
        </row>
        <row r="650">
          <cell r="I650" t="str">
            <v>二次</v>
          </cell>
          <cell r="K650" t="str">
            <v>一般</v>
          </cell>
        </row>
        <row r="651">
          <cell r="I651" t="str">
            <v>沿環従来</v>
          </cell>
          <cell r="K651" t="str">
            <v>一般</v>
          </cell>
        </row>
        <row r="652">
          <cell r="I652" t="str">
            <v>沿環従来</v>
          </cell>
          <cell r="K652" t="str">
            <v>一般</v>
          </cell>
        </row>
        <row r="653">
          <cell r="I653" t="str">
            <v>沿環従来</v>
          </cell>
          <cell r="K653" t="str">
            <v>一般</v>
          </cell>
        </row>
        <row r="654">
          <cell r="I654" t="str">
            <v>結節点</v>
          </cell>
          <cell r="K654" t="str">
            <v>一般</v>
          </cell>
        </row>
        <row r="655">
          <cell r="I655" t="str">
            <v>耐震</v>
          </cell>
          <cell r="K655" t="str">
            <v>耐震</v>
          </cell>
        </row>
        <row r="656">
          <cell r="I656" t="str">
            <v>耐震</v>
          </cell>
          <cell r="K656" t="str">
            <v>耐震</v>
          </cell>
        </row>
        <row r="657">
          <cell r="I657" t="str">
            <v>A'</v>
          </cell>
          <cell r="K657" t="str">
            <v>高規格</v>
          </cell>
        </row>
        <row r="658">
          <cell r="I658" t="str">
            <v>ａ’</v>
          </cell>
          <cell r="K658" t="str">
            <v>一般</v>
          </cell>
        </row>
        <row r="659">
          <cell r="I659" t="str">
            <v>ａ’</v>
          </cell>
          <cell r="K659" t="str">
            <v>一般</v>
          </cell>
        </row>
        <row r="660">
          <cell r="I660" t="str">
            <v>地二</v>
          </cell>
          <cell r="K660" t="str">
            <v>地高</v>
          </cell>
        </row>
        <row r="661">
          <cell r="I661" t="str">
            <v>地二</v>
          </cell>
          <cell r="K661" t="str">
            <v>地高</v>
          </cell>
        </row>
        <row r="662">
          <cell r="I662" t="str">
            <v>地二</v>
          </cell>
          <cell r="K662" t="str">
            <v>地高</v>
          </cell>
        </row>
        <row r="663">
          <cell r="I663" t="str">
            <v>二次</v>
          </cell>
          <cell r="K663" t="str">
            <v>一般</v>
          </cell>
        </row>
        <row r="664">
          <cell r="I664" t="str">
            <v>ａ’</v>
          </cell>
          <cell r="K664" t="str">
            <v>一般</v>
          </cell>
        </row>
        <row r="665">
          <cell r="I665" t="str">
            <v>ａ’</v>
          </cell>
          <cell r="K665" t="str">
            <v>一般</v>
          </cell>
        </row>
        <row r="666">
          <cell r="I666" t="str">
            <v>二次</v>
          </cell>
          <cell r="K666" t="str">
            <v>一般</v>
          </cell>
        </row>
        <row r="667">
          <cell r="I667" t="str">
            <v>二次</v>
          </cell>
          <cell r="K667" t="str">
            <v>一般</v>
          </cell>
        </row>
        <row r="668">
          <cell r="I668" t="str">
            <v>二次</v>
          </cell>
          <cell r="K668" t="str">
            <v>一般</v>
          </cell>
        </row>
        <row r="669">
          <cell r="I669" t="str">
            <v>沿環従来</v>
          </cell>
          <cell r="K669" t="str">
            <v>一般</v>
          </cell>
        </row>
        <row r="670">
          <cell r="I670" t="str">
            <v>A'</v>
          </cell>
          <cell r="K670" t="str">
            <v>高規格</v>
          </cell>
        </row>
        <row r="671">
          <cell r="I671" t="str">
            <v>A'</v>
          </cell>
          <cell r="K671" t="str">
            <v>高規格</v>
          </cell>
        </row>
        <row r="672">
          <cell r="I672" t="str">
            <v>A'</v>
          </cell>
          <cell r="K672" t="str">
            <v>高規格</v>
          </cell>
        </row>
        <row r="673">
          <cell r="I673" t="str">
            <v>A'</v>
          </cell>
          <cell r="K673" t="str">
            <v>高規格</v>
          </cell>
        </row>
        <row r="674">
          <cell r="I674" t="str">
            <v>A'</v>
          </cell>
          <cell r="K674" t="str">
            <v>高規格</v>
          </cell>
        </row>
        <row r="676">
          <cell r="I676" t="str">
            <v>ａ’</v>
          </cell>
          <cell r="K676" t="str">
            <v>一般</v>
          </cell>
        </row>
        <row r="677">
          <cell r="I677" t="str">
            <v>二次</v>
          </cell>
          <cell r="K677" t="str">
            <v>一般</v>
          </cell>
        </row>
        <row r="678">
          <cell r="I678" t="str">
            <v>二次</v>
          </cell>
          <cell r="K678" t="str">
            <v>一般</v>
          </cell>
        </row>
        <row r="679">
          <cell r="I679" t="str">
            <v>ａ’</v>
          </cell>
          <cell r="K679" t="str">
            <v>一般</v>
          </cell>
        </row>
        <row r="680">
          <cell r="I680" t="str">
            <v>ａ’</v>
          </cell>
          <cell r="K680" t="str">
            <v>一般</v>
          </cell>
        </row>
        <row r="681">
          <cell r="I681" t="str">
            <v>ａ’</v>
          </cell>
          <cell r="K681" t="str">
            <v>一般</v>
          </cell>
        </row>
        <row r="682">
          <cell r="I682" t="str">
            <v>ａ’</v>
          </cell>
          <cell r="K682" t="str">
            <v>一般</v>
          </cell>
        </row>
        <row r="683">
          <cell r="I683" t="str">
            <v>ａ’</v>
          </cell>
          <cell r="K683" t="str">
            <v>一般</v>
          </cell>
        </row>
        <row r="684">
          <cell r="I684" t="str">
            <v>ａ’</v>
          </cell>
          <cell r="K684" t="str">
            <v>一般</v>
          </cell>
        </row>
        <row r="685">
          <cell r="I685" t="str">
            <v>ａ’</v>
          </cell>
          <cell r="K685" t="str">
            <v>一般</v>
          </cell>
        </row>
        <row r="686">
          <cell r="I686" t="str">
            <v>ａ’</v>
          </cell>
          <cell r="K686" t="str">
            <v>一般</v>
          </cell>
        </row>
        <row r="687">
          <cell r="I687" t="str">
            <v>ａ’</v>
          </cell>
          <cell r="K687" t="str">
            <v>一般</v>
          </cell>
        </row>
        <row r="688">
          <cell r="I688" t="str">
            <v>二次</v>
          </cell>
          <cell r="K688" t="str">
            <v>一般</v>
          </cell>
        </row>
        <row r="692">
          <cell r="I692" t="str">
            <v>B</v>
          </cell>
          <cell r="K692" t="str">
            <v>高規格</v>
          </cell>
        </row>
        <row r="693">
          <cell r="I693" t="str">
            <v>B</v>
          </cell>
          <cell r="K693" t="str">
            <v>高規格</v>
          </cell>
        </row>
        <row r="694">
          <cell r="I694" t="str">
            <v>B</v>
          </cell>
          <cell r="K694" t="str">
            <v>高規格</v>
          </cell>
        </row>
        <row r="696">
          <cell r="I696" t="str">
            <v>ｂ</v>
          </cell>
          <cell r="K696" t="str">
            <v>一般</v>
          </cell>
        </row>
        <row r="697">
          <cell r="I697" t="str">
            <v>地二</v>
          </cell>
          <cell r="K697" t="str">
            <v>地高</v>
          </cell>
        </row>
        <row r="698">
          <cell r="I698" t="str">
            <v>地二</v>
          </cell>
          <cell r="K698" t="str">
            <v>地高</v>
          </cell>
        </row>
        <row r="699">
          <cell r="I699" t="str">
            <v>地二</v>
          </cell>
          <cell r="K699" t="str">
            <v>地高</v>
          </cell>
        </row>
        <row r="700">
          <cell r="I700" t="str">
            <v>地二</v>
          </cell>
          <cell r="K700" t="str">
            <v>地高</v>
          </cell>
        </row>
        <row r="701">
          <cell r="I701" t="str">
            <v>地二</v>
          </cell>
          <cell r="K701" t="str">
            <v>地高</v>
          </cell>
        </row>
        <row r="702">
          <cell r="I702" t="str">
            <v>地二</v>
          </cell>
          <cell r="K702" t="str">
            <v>地高</v>
          </cell>
        </row>
        <row r="703">
          <cell r="I703" t="str">
            <v>地二</v>
          </cell>
          <cell r="K703" t="str">
            <v>地高</v>
          </cell>
        </row>
        <row r="704">
          <cell r="I704" t="str">
            <v>一次</v>
          </cell>
          <cell r="K704" t="str">
            <v>一般</v>
          </cell>
        </row>
        <row r="705">
          <cell r="I705" t="str">
            <v>一次</v>
          </cell>
          <cell r="K705" t="str">
            <v>一般</v>
          </cell>
        </row>
        <row r="706">
          <cell r="I706" t="str">
            <v>二次</v>
          </cell>
          <cell r="K706" t="str">
            <v>一般</v>
          </cell>
        </row>
        <row r="707">
          <cell r="I707" t="str">
            <v>二次</v>
          </cell>
          <cell r="K707" t="str">
            <v>一般</v>
          </cell>
        </row>
        <row r="709">
          <cell r="I709" t="str">
            <v>二次</v>
          </cell>
          <cell r="K709" t="str">
            <v>一般</v>
          </cell>
        </row>
        <row r="710">
          <cell r="I710" t="str">
            <v>二次</v>
          </cell>
          <cell r="K710" t="str">
            <v>一般</v>
          </cell>
        </row>
        <row r="711">
          <cell r="I711" t="str">
            <v>二次</v>
          </cell>
          <cell r="K711" t="str">
            <v>一般</v>
          </cell>
        </row>
        <row r="712">
          <cell r="I712" t="str">
            <v>地二</v>
          </cell>
          <cell r="K712" t="str">
            <v>一般</v>
          </cell>
        </row>
        <row r="713">
          <cell r="I713" t="str">
            <v>地二</v>
          </cell>
          <cell r="K713" t="str">
            <v>一般</v>
          </cell>
        </row>
        <row r="714">
          <cell r="I714" t="str">
            <v>二次</v>
          </cell>
          <cell r="K714" t="str">
            <v>一般</v>
          </cell>
        </row>
        <row r="715">
          <cell r="I715" t="str">
            <v>二次</v>
          </cell>
          <cell r="K715" t="str">
            <v>一般</v>
          </cell>
        </row>
        <row r="716">
          <cell r="I716" t="str">
            <v>二次</v>
          </cell>
          <cell r="K716" t="str">
            <v>一般</v>
          </cell>
        </row>
        <row r="718">
          <cell r="I718" t="str">
            <v>二次</v>
          </cell>
          <cell r="K718" t="str">
            <v>一般</v>
          </cell>
        </row>
        <row r="719">
          <cell r="I719" t="str">
            <v>沿環従来</v>
          </cell>
        </row>
        <row r="720">
          <cell r="I720" t="str">
            <v>沿環従来</v>
          </cell>
        </row>
        <row r="721">
          <cell r="I721" t="str">
            <v>二次</v>
          </cell>
          <cell r="K721" t="str">
            <v>一般</v>
          </cell>
        </row>
        <row r="722">
          <cell r="I722" t="str">
            <v>耐震</v>
          </cell>
          <cell r="K722" t="str">
            <v>耐震</v>
          </cell>
        </row>
        <row r="724">
          <cell r="I724" t="str">
            <v>耐震</v>
          </cell>
          <cell r="K724" t="str">
            <v>耐震</v>
          </cell>
        </row>
        <row r="725">
          <cell r="I725" t="str">
            <v>耐震</v>
          </cell>
          <cell r="K725" t="str">
            <v>耐震</v>
          </cell>
        </row>
        <row r="728">
          <cell r="I728" t="str">
            <v>耐震</v>
          </cell>
          <cell r="K728" t="str">
            <v>耐震</v>
          </cell>
        </row>
        <row r="729">
          <cell r="I729" t="str">
            <v>耐震</v>
          </cell>
          <cell r="K729" t="str">
            <v>耐震</v>
          </cell>
        </row>
        <row r="730">
          <cell r="I730" t="str">
            <v>耐震</v>
          </cell>
          <cell r="K730" t="str">
            <v>高規格</v>
          </cell>
        </row>
        <row r="734">
          <cell r="I734" t="str">
            <v>耐震</v>
          </cell>
          <cell r="K734" t="str">
            <v>耐震</v>
          </cell>
        </row>
        <row r="737">
          <cell r="I737" t="str">
            <v>B</v>
          </cell>
          <cell r="K737" t="str">
            <v>高規格</v>
          </cell>
        </row>
        <row r="738">
          <cell r="I738" t="str">
            <v>B</v>
          </cell>
          <cell r="K738" t="str">
            <v>高規格</v>
          </cell>
        </row>
        <row r="739">
          <cell r="I739" t="str">
            <v>B</v>
          </cell>
          <cell r="K739" t="str">
            <v>高規格</v>
          </cell>
        </row>
        <row r="740">
          <cell r="I740" t="str">
            <v>C</v>
          </cell>
          <cell r="K740" t="str">
            <v>高規格</v>
          </cell>
        </row>
        <row r="741">
          <cell r="I741" t="str">
            <v>ａ’</v>
          </cell>
          <cell r="K741" t="str">
            <v>一般</v>
          </cell>
        </row>
        <row r="742">
          <cell r="I742" t="str">
            <v>ｂ</v>
          </cell>
          <cell r="K742" t="str">
            <v>一般</v>
          </cell>
        </row>
        <row r="743">
          <cell r="I743" t="str">
            <v>地二</v>
          </cell>
          <cell r="K743" t="str">
            <v>地高</v>
          </cell>
        </row>
        <row r="744">
          <cell r="I744" t="str">
            <v>地二</v>
          </cell>
          <cell r="K744" t="str">
            <v>地高</v>
          </cell>
        </row>
        <row r="745">
          <cell r="I745" t="str">
            <v>地二</v>
          </cell>
          <cell r="K745" t="str">
            <v>地高</v>
          </cell>
        </row>
        <row r="746">
          <cell r="I746" t="str">
            <v>地二</v>
          </cell>
          <cell r="K746" t="str">
            <v>地高</v>
          </cell>
        </row>
        <row r="747">
          <cell r="I747" t="str">
            <v>一次</v>
          </cell>
          <cell r="K747" t="str">
            <v>一般</v>
          </cell>
        </row>
        <row r="748">
          <cell r="I748" t="str">
            <v>一次</v>
          </cell>
          <cell r="K748" t="str">
            <v>一般</v>
          </cell>
        </row>
        <row r="749">
          <cell r="I749" t="str">
            <v>二次</v>
          </cell>
          <cell r="K749" t="str">
            <v>一般</v>
          </cell>
        </row>
        <row r="750">
          <cell r="I750" t="str">
            <v>沿環</v>
          </cell>
          <cell r="K750" t="str">
            <v>一般</v>
          </cell>
        </row>
        <row r="751">
          <cell r="I751" t="str">
            <v>二次</v>
          </cell>
          <cell r="K751" t="str">
            <v>一般</v>
          </cell>
        </row>
        <row r="752">
          <cell r="I752" t="str">
            <v>二次</v>
          </cell>
          <cell r="K752" t="str">
            <v>一般</v>
          </cell>
        </row>
        <row r="753">
          <cell r="I753" t="str">
            <v>二次</v>
          </cell>
          <cell r="K753" t="str">
            <v>一般</v>
          </cell>
        </row>
        <row r="754">
          <cell r="I754" t="str">
            <v>二次</v>
          </cell>
          <cell r="K754" t="str">
            <v>一般</v>
          </cell>
        </row>
        <row r="755">
          <cell r="I755" t="str">
            <v>二次</v>
          </cell>
          <cell r="K755" t="str">
            <v>一般</v>
          </cell>
        </row>
        <row r="756">
          <cell r="I756" t="str">
            <v>二次</v>
          </cell>
          <cell r="K756" t="str">
            <v>一般</v>
          </cell>
        </row>
        <row r="757">
          <cell r="I757" t="str">
            <v>二次</v>
          </cell>
          <cell r="K757" t="str">
            <v>一般</v>
          </cell>
        </row>
        <row r="758">
          <cell r="I758" t="str">
            <v>二次</v>
          </cell>
          <cell r="K758" t="str">
            <v>一般</v>
          </cell>
        </row>
        <row r="759">
          <cell r="I759" t="str">
            <v>二次</v>
          </cell>
          <cell r="K759" t="str">
            <v>一般</v>
          </cell>
        </row>
        <row r="760">
          <cell r="I760" t="str">
            <v>結節点</v>
          </cell>
          <cell r="K760" t="str">
            <v>一般</v>
          </cell>
        </row>
        <row r="761">
          <cell r="I761" t="str">
            <v>沿環従来</v>
          </cell>
          <cell r="K761" t="str">
            <v>一般</v>
          </cell>
        </row>
        <row r="762">
          <cell r="I762" t="str">
            <v>B</v>
          </cell>
          <cell r="K762" t="str">
            <v>高規格</v>
          </cell>
        </row>
        <row r="763">
          <cell r="I763" t="str">
            <v>B</v>
          </cell>
          <cell r="K763" t="str">
            <v>高規格</v>
          </cell>
        </row>
        <row r="764">
          <cell r="I764" t="str">
            <v>B</v>
          </cell>
          <cell r="K764" t="str">
            <v>高規格</v>
          </cell>
        </row>
        <row r="765">
          <cell r="I765" t="str">
            <v>B</v>
          </cell>
          <cell r="K765" t="str">
            <v>高規格</v>
          </cell>
        </row>
        <row r="766">
          <cell r="I766" t="str">
            <v>ｂ</v>
          </cell>
          <cell r="K766" t="str">
            <v>一般</v>
          </cell>
        </row>
        <row r="767">
          <cell r="I767" t="str">
            <v>ｂ</v>
          </cell>
          <cell r="K767" t="str">
            <v>一般</v>
          </cell>
        </row>
        <row r="768">
          <cell r="I768" t="str">
            <v>地二</v>
          </cell>
          <cell r="K768" t="str">
            <v>地高</v>
          </cell>
        </row>
        <row r="769">
          <cell r="I769" t="str">
            <v>地二</v>
          </cell>
          <cell r="K769" t="str">
            <v>地高</v>
          </cell>
        </row>
        <row r="770">
          <cell r="I770" t="str">
            <v>地二</v>
          </cell>
          <cell r="K770" t="str">
            <v>地高</v>
          </cell>
        </row>
        <row r="771">
          <cell r="I771" t="str">
            <v>二次</v>
          </cell>
          <cell r="K771" t="str">
            <v>一般</v>
          </cell>
        </row>
        <row r="772">
          <cell r="I772" t="str">
            <v>二次</v>
          </cell>
          <cell r="K772" t="str">
            <v>一般</v>
          </cell>
        </row>
        <row r="773">
          <cell r="I773" t="str">
            <v>二次</v>
          </cell>
          <cell r="K773" t="str">
            <v>一般</v>
          </cell>
        </row>
        <row r="774">
          <cell r="I774" t="str">
            <v>二次</v>
          </cell>
          <cell r="K774" t="str">
            <v>一般</v>
          </cell>
        </row>
        <row r="775">
          <cell r="I775" t="str">
            <v>二次</v>
          </cell>
          <cell r="K775" t="str">
            <v>一般</v>
          </cell>
        </row>
        <row r="776">
          <cell r="I776" t="str">
            <v>B</v>
          </cell>
          <cell r="K776" t="str">
            <v>高規格</v>
          </cell>
        </row>
        <row r="777">
          <cell r="I777" t="str">
            <v>B</v>
          </cell>
          <cell r="K777" t="str">
            <v>高規格</v>
          </cell>
        </row>
        <row r="778">
          <cell r="I778" t="str">
            <v>B</v>
          </cell>
          <cell r="K778" t="str">
            <v>高規格</v>
          </cell>
        </row>
        <row r="779">
          <cell r="I779" t="str">
            <v>ａ’</v>
          </cell>
          <cell r="K779" t="str">
            <v>一般</v>
          </cell>
        </row>
        <row r="780">
          <cell r="I780" t="str">
            <v>ａ’</v>
          </cell>
          <cell r="K780" t="str">
            <v>一般</v>
          </cell>
        </row>
        <row r="781">
          <cell r="I781" t="str">
            <v>地二</v>
          </cell>
          <cell r="K781" t="str">
            <v>地高</v>
          </cell>
        </row>
        <row r="782">
          <cell r="I782" t="str">
            <v>地二</v>
          </cell>
          <cell r="K782" t="str">
            <v>地高</v>
          </cell>
        </row>
        <row r="783">
          <cell r="I783" t="str">
            <v>地二</v>
          </cell>
          <cell r="K783" t="str">
            <v>地高</v>
          </cell>
        </row>
        <row r="784">
          <cell r="I784" t="str">
            <v>地二</v>
          </cell>
          <cell r="K784" t="str">
            <v>地高</v>
          </cell>
        </row>
        <row r="785">
          <cell r="I785" t="str">
            <v>地二</v>
          </cell>
          <cell r="K785" t="str">
            <v>地高</v>
          </cell>
        </row>
        <row r="786">
          <cell r="I786" t="str">
            <v>地二</v>
          </cell>
          <cell r="K786" t="str">
            <v>地高</v>
          </cell>
        </row>
        <row r="787">
          <cell r="I787" t="str">
            <v>地二</v>
          </cell>
          <cell r="K787" t="str">
            <v>地高</v>
          </cell>
        </row>
        <row r="788">
          <cell r="I788" t="str">
            <v>二次</v>
          </cell>
          <cell r="K788" t="str">
            <v>一般</v>
          </cell>
        </row>
        <row r="789">
          <cell r="I789" t="str">
            <v>二次</v>
          </cell>
          <cell r="K789" t="str">
            <v>一般</v>
          </cell>
        </row>
        <row r="790">
          <cell r="I790" t="str">
            <v>二次</v>
          </cell>
          <cell r="K790" t="str">
            <v>一般</v>
          </cell>
        </row>
        <row r="791">
          <cell r="I791" t="str">
            <v>二次</v>
          </cell>
          <cell r="K791" t="str">
            <v>一般</v>
          </cell>
        </row>
        <row r="792">
          <cell r="I792" t="str">
            <v>結節点</v>
          </cell>
          <cell r="K792" t="str">
            <v>一般</v>
          </cell>
        </row>
        <row r="793">
          <cell r="I793" t="str">
            <v>二次</v>
          </cell>
          <cell r="K793" t="str">
            <v>一般</v>
          </cell>
        </row>
        <row r="794">
          <cell r="I794" t="str">
            <v>B</v>
          </cell>
          <cell r="K794" t="str">
            <v>高規格</v>
          </cell>
        </row>
        <row r="795">
          <cell r="I795" t="str">
            <v>B</v>
          </cell>
          <cell r="K795" t="str">
            <v>高規格</v>
          </cell>
        </row>
        <row r="796">
          <cell r="I796" t="str">
            <v>ａ’</v>
          </cell>
          <cell r="K796" t="str">
            <v>一般</v>
          </cell>
        </row>
        <row r="797">
          <cell r="I797" t="str">
            <v>地二</v>
          </cell>
          <cell r="K797" t="str">
            <v>地高</v>
          </cell>
        </row>
        <row r="798">
          <cell r="I798" t="str">
            <v>地二</v>
          </cell>
          <cell r="K798" t="str">
            <v>地高</v>
          </cell>
        </row>
        <row r="799">
          <cell r="I799" t="str">
            <v>地二</v>
          </cell>
          <cell r="K799" t="str">
            <v>地高</v>
          </cell>
        </row>
        <row r="800">
          <cell r="I800" t="str">
            <v>ａ’</v>
          </cell>
          <cell r="K800" t="str">
            <v>一般</v>
          </cell>
        </row>
        <row r="801">
          <cell r="I801" t="str">
            <v>一次</v>
          </cell>
          <cell r="K801" t="str">
            <v>一般</v>
          </cell>
        </row>
        <row r="802">
          <cell r="I802" t="str">
            <v>一次</v>
          </cell>
          <cell r="K802" t="str">
            <v>一般</v>
          </cell>
        </row>
        <row r="803">
          <cell r="I803" t="str">
            <v>二次</v>
          </cell>
          <cell r="K803" t="str">
            <v>一般</v>
          </cell>
        </row>
        <row r="804">
          <cell r="I804" t="str">
            <v>二次</v>
          </cell>
          <cell r="K804" t="str">
            <v>一般</v>
          </cell>
        </row>
        <row r="805">
          <cell r="I805" t="str">
            <v>地二</v>
          </cell>
          <cell r="K805" t="str">
            <v>地高</v>
          </cell>
        </row>
        <row r="806">
          <cell r="I806" t="str">
            <v>二次</v>
          </cell>
          <cell r="K806" t="str">
            <v>一般</v>
          </cell>
        </row>
        <row r="807">
          <cell r="I807" t="str">
            <v>A'</v>
          </cell>
          <cell r="K807" t="str">
            <v>高規格</v>
          </cell>
        </row>
        <row r="808">
          <cell r="I808" t="str">
            <v>A'</v>
          </cell>
          <cell r="K808" t="str">
            <v>高規格</v>
          </cell>
        </row>
        <row r="809">
          <cell r="I809" t="str">
            <v>ａ’</v>
          </cell>
          <cell r="K809" t="str">
            <v>一般</v>
          </cell>
        </row>
        <row r="810">
          <cell r="I810" t="str">
            <v>ａ’</v>
          </cell>
          <cell r="K810" t="str">
            <v>一般</v>
          </cell>
        </row>
        <row r="811">
          <cell r="I811" t="str">
            <v>地二</v>
          </cell>
          <cell r="K811" t="str">
            <v>地高</v>
          </cell>
        </row>
        <row r="812">
          <cell r="I812" t="str">
            <v>地二</v>
          </cell>
          <cell r="K812" t="str">
            <v>地高</v>
          </cell>
        </row>
        <row r="813">
          <cell r="I813" t="str">
            <v>二次</v>
          </cell>
          <cell r="K813" t="str">
            <v>一般</v>
          </cell>
        </row>
        <row r="814">
          <cell r="I814" t="str">
            <v>二次</v>
          </cell>
          <cell r="K814" t="str">
            <v>一般</v>
          </cell>
        </row>
        <row r="815">
          <cell r="I815" t="str">
            <v>B</v>
          </cell>
          <cell r="K815" t="str">
            <v>高規格</v>
          </cell>
        </row>
        <row r="816">
          <cell r="I816" t="str">
            <v>B</v>
          </cell>
          <cell r="K816" t="str">
            <v>高規格</v>
          </cell>
        </row>
        <row r="817">
          <cell r="I817" t="str">
            <v>B</v>
          </cell>
          <cell r="K817" t="str">
            <v>高規格</v>
          </cell>
        </row>
        <row r="818">
          <cell r="I818" t="str">
            <v>B</v>
          </cell>
          <cell r="K818" t="str">
            <v>高規格</v>
          </cell>
        </row>
        <row r="819">
          <cell r="I819" t="str">
            <v>地二</v>
          </cell>
          <cell r="K819" t="str">
            <v>地高</v>
          </cell>
        </row>
        <row r="820">
          <cell r="I820" t="str">
            <v>沿環</v>
          </cell>
          <cell r="K820" t="str">
            <v>一般</v>
          </cell>
        </row>
        <row r="821">
          <cell r="I821" t="str">
            <v>二次</v>
          </cell>
          <cell r="K821" t="str">
            <v>一般</v>
          </cell>
        </row>
        <row r="822">
          <cell r="I822" t="str">
            <v>二次</v>
          </cell>
          <cell r="K822" t="str">
            <v>一般</v>
          </cell>
        </row>
        <row r="823">
          <cell r="I823" t="str">
            <v>二次</v>
          </cell>
          <cell r="K823" t="str">
            <v>一般</v>
          </cell>
        </row>
        <row r="824">
          <cell r="I824" t="str">
            <v>二次</v>
          </cell>
          <cell r="K824" t="str">
            <v>一般</v>
          </cell>
        </row>
        <row r="825">
          <cell r="I825" t="str">
            <v>二次</v>
          </cell>
          <cell r="K825" t="str">
            <v>一般</v>
          </cell>
        </row>
        <row r="826">
          <cell r="I826" t="str">
            <v>バス</v>
          </cell>
          <cell r="K826" t="str">
            <v>一般</v>
          </cell>
        </row>
        <row r="827">
          <cell r="I827" t="str">
            <v>二次</v>
          </cell>
          <cell r="K827" t="str">
            <v>一般</v>
          </cell>
        </row>
        <row r="828">
          <cell r="I828" t="str">
            <v>耐震</v>
          </cell>
          <cell r="K828" t="str">
            <v>一般</v>
          </cell>
        </row>
        <row r="829">
          <cell r="I829" t="str">
            <v>耐震</v>
          </cell>
          <cell r="K829" t="str">
            <v>一般</v>
          </cell>
        </row>
        <row r="830">
          <cell r="I830" t="str">
            <v>耐震</v>
          </cell>
          <cell r="K830" t="str">
            <v>一般</v>
          </cell>
        </row>
        <row r="831">
          <cell r="I831" t="str">
            <v>耐震</v>
          </cell>
          <cell r="K831" t="str">
            <v>一般</v>
          </cell>
        </row>
        <row r="832">
          <cell r="I832" t="str">
            <v>耐震</v>
          </cell>
          <cell r="K832" t="str">
            <v>一般</v>
          </cell>
        </row>
        <row r="833">
          <cell r="I833" t="str">
            <v>耐震</v>
          </cell>
          <cell r="K833" t="str">
            <v>一般</v>
          </cell>
        </row>
        <row r="834">
          <cell r="I834" t="str">
            <v>耐震</v>
          </cell>
          <cell r="K834" t="str">
            <v>一般</v>
          </cell>
        </row>
        <row r="835">
          <cell r="I835" t="str">
            <v>耐震</v>
          </cell>
          <cell r="K835" t="str">
            <v>一般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集計表"/>
      <sheetName val="円滑化"/>
      <sheetName val="地域連携"/>
      <sheetName val="維持"/>
      <sheetName val="更新防災"/>
      <sheetName val="雪寒"/>
      <sheetName val="沿道環境"/>
      <sheetName val="交通安全"/>
      <sheetName val="無電柱化"/>
      <sheetName val="交通連携"/>
      <sheetName val="交通連携（結節点）"/>
      <sheetName val="交通連携（公共）"/>
      <sheetName val="交通連携（踏切）"/>
      <sheetName val="交通連携（連立）"/>
      <sheetName val="市街地"/>
      <sheetName val="【再掲】新直轄"/>
      <sheetName val="【再掲】維持系"/>
      <sheetName val="【再掲】更新・防災等系"/>
      <sheetName val="【通交】集計表_道別"/>
      <sheetName val="1-1【通】国道課（直轄）"/>
      <sheetName val="2-1【通】国道課（補助）"/>
      <sheetName val="3-1【通】地方道環境課（地方道）"/>
      <sheetName val="3-2【通】地方道環境課（都道府県道）"/>
      <sheetName val="3-3【通】地方道環境課（開発道道）"/>
      <sheetName val="3-4【通】地方道環境課（市町村道）"/>
      <sheetName val="3-5【通】地方道環境課（長寿命化修繕）"/>
      <sheetName val="4-1【通】道路交通安全対策室"/>
      <sheetName val="5-1【通】街路課（L街路）"/>
      <sheetName val="5-2【通】街路課（S街路）"/>
      <sheetName val="5-3【通】街路課（区画整理）"/>
      <sheetName val="5-4【通】街路課（再開発）"/>
      <sheetName val="6-1【通】防災対策室"/>
      <sheetName val="7-1【通】建設施工企画課"/>
      <sheetName val="【交付金】"/>
      <sheetName val="work_area"/>
      <sheetName val="JK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C13" t="str">
            <v>国費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構成表"/>
      <sheetName val="【直】通常(施含)"/>
      <sheetName val="【直】施策計"/>
      <sheetName val="【直】施(枠1)"/>
      <sheetName val="【直】施(枠2)"/>
      <sheetName val="【直】施(枠3)"/>
      <sheetName val="【直】施(枠4)"/>
      <sheetName val="【直】通常(施除)"/>
      <sheetName val="work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本省配分</v>
          </cell>
        </row>
        <row r="8">
          <cell r="C8" t="str">
            <v>事業費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404"/>
  <sheetViews>
    <sheetView tabSelected="1" view="pageBreakPreview" zoomScale="55" zoomScaleNormal="85" zoomScaleSheetLayoutView="55" workbookViewId="0">
      <selection activeCell="N95" sqref="N95"/>
    </sheetView>
  </sheetViews>
  <sheetFormatPr defaultColWidth="9" defaultRowHeight="13.5" x14ac:dyDescent="0.15"/>
  <cols>
    <col min="1" max="1" width="26" style="1" customWidth="1"/>
    <col min="2" max="2" width="55.25" style="1" bestFit="1" customWidth="1"/>
    <col min="3" max="3" width="10.625" style="1" customWidth="1"/>
    <col min="4" max="5" width="7" style="1" customWidth="1"/>
    <col min="6" max="6" width="10.625" style="1" customWidth="1"/>
    <col min="7" max="7" width="21.75" style="1" bestFit="1" customWidth="1"/>
    <col min="8" max="16384" width="9" style="1"/>
  </cols>
  <sheetData>
    <row r="1" spans="1:7" s="2" customFormat="1" ht="18.75" customHeight="1" x14ac:dyDescent="0.15">
      <c r="A1" s="2" t="s">
        <v>14</v>
      </c>
      <c r="F1" s="29"/>
      <c r="G1" s="30"/>
    </row>
    <row r="2" spans="1:7" s="2" customFormat="1" ht="50.1" customHeight="1" x14ac:dyDescent="0.15">
      <c r="A2" s="3" t="s">
        <v>21</v>
      </c>
      <c r="B2" s="11" t="s">
        <v>11</v>
      </c>
      <c r="C2" s="3" t="s">
        <v>10</v>
      </c>
      <c r="D2" s="428" t="s">
        <v>1</v>
      </c>
      <c r="E2" s="429"/>
      <c r="F2" s="3" t="s">
        <v>29</v>
      </c>
      <c r="G2" s="3" t="s">
        <v>27</v>
      </c>
    </row>
    <row r="3" spans="1:7" ht="30" customHeight="1" x14ac:dyDescent="0.15">
      <c r="A3" s="4" t="s">
        <v>115</v>
      </c>
      <c r="B3" s="12" t="s">
        <v>288</v>
      </c>
      <c r="C3" s="15">
        <v>914</v>
      </c>
      <c r="D3" s="430">
        <v>1.2</v>
      </c>
      <c r="E3" s="431"/>
      <c r="F3" s="4">
        <v>2660</v>
      </c>
      <c r="G3" s="31"/>
    </row>
    <row r="4" spans="1:7" ht="30" customHeight="1" x14ac:dyDescent="0.15">
      <c r="A4" s="4" t="s">
        <v>115</v>
      </c>
      <c r="B4" s="12" t="s">
        <v>673</v>
      </c>
      <c r="C4" s="15">
        <v>337</v>
      </c>
      <c r="D4" s="430">
        <v>1.1000000000000001</v>
      </c>
      <c r="E4" s="431"/>
      <c r="F4" s="4">
        <v>2000</v>
      </c>
      <c r="G4" s="31"/>
    </row>
    <row r="5" spans="1:7" ht="30" customHeight="1" x14ac:dyDescent="0.15">
      <c r="A5" s="4" t="s">
        <v>115</v>
      </c>
      <c r="B5" s="12" t="s">
        <v>1236</v>
      </c>
      <c r="C5" s="15">
        <v>2162</v>
      </c>
      <c r="D5" s="430">
        <v>1.3</v>
      </c>
      <c r="E5" s="431"/>
      <c r="F5" s="4">
        <v>7900</v>
      </c>
      <c r="G5" s="31"/>
    </row>
    <row r="6" spans="1:7" ht="30" customHeight="1" x14ac:dyDescent="0.15">
      <c r="A6" s="4" t="s">
        <v>115</v>
      </c>
      <c r="B6" s="12" t="s">
        <v>435</v>
      </c>
      <c r="C6" s="15">
        <v>1072</v>
      </c>
      <c r="D6" s="430">
        <v>1.1000000000000001</v>
      </c>
      <c r="E6" s="431"/>
      <c r="F6" s="4">
        <v>1400</v>
      </c>
      <c r="G6" s="6"/>
    </row>
    <row r="7" spans="1:7" ht="30" customHeight="1" x14ac:dyDescent="0.15">
      <c r="A7" s="4" t="s">
        <v>115</v>
      </c>
      <c r="B7" s="12" t="s">
        <v>104</v>
      </c>
      <c r="C7" s="15">
        <v>420</v>
      </c>
      <c r="D7" s="440">
        <v>1.2</v>
      </c>
      <c r="E7" s="18">
        <v>1.2</v>
      </c>
      <c r="F7" s="4">
        <v>1000</v>
      </c>
      <c r="G7" s="31"/>
    </row>
    <row r="8" spans="1:7" ht="30" customHeight="1" x14ac:dyDescent="0.15">
      <c r="A8" s="4" t="s">
        <v>115</v>
      </c>
      <c r="B8" s="12" t="s">
        <v>1299</v>
      </c>
      <c r="C8" s="15">
        <v>1090</v>
      </c>
      <c r="D8" s="440"/>
      <c r="E8" s="18">
        <v>1.5</v>
      </c>
      <c r="F8" s="4">
        <v>8080</v>
      </c>
      <c r="G8" s="31"/>
    </row>
    <row r="9" spans="1:7" ht="27" customHeight="1" x14ac:dyDescent="0.15">
      <c r="A9" s="4" t="s">
        <v>115</v>
      </c>
      <c r="B9" s="12" t="s">
        <v>122</v>
      </c>
      <c r="C9" s="15">
        <v>119</v>
      </c>
      <c r="D9" s="432">
        <v>1.01</v>
      </c>
      <c r="E9" s="433"/>
      <c r="F9" s="4">
        <v>1150</v>
      </c>
      <c r="G9" s="6"/>
    </row>
    <row r="10" spans="1:7" ht="30" customHeight="1" x14ac:dyDescent="0.15">
      <c r="A10" s="4" t="s">
        <v>115</v>
      </c>
      <c r="B10" s="12" t="s">
        <v>134</v>
      </c>
      <c r="C10" s="15">
        <v>40</v>
      </c>
      <c r="D10" s="18">
        <v>1.5</v>
      </c>
      <c r="E10" s="18">
        <v>1.5</v>
      </c>
      <c r="F10" s="4">
        <v>300</v>
      </c>
      <c r="G10" s="31"/>
    </row>
    <row r="11" spans="1:7" ht="27" customHeight="1" x14ac:dyDescent="0.15">
      <c r="A11" s="4" t="s">
        <v>115</v>
      </c>
      <c r="B11" s="12" t="s">
        <v>123</v>
      </c>
      <c r="C11" s="15">
        <v>498</v>
      </c>
      <c r="D11" s="430">
        <v>1.3</v>
      </c>
      <c r="E11" s="431"/>
      <c r="F11" s="4">
        <v>2320</v>
      </c>
      <c r="G11" s="6"/>
    </row>
    <row r="12" spans="1:7" ht="30" customHeight="1" x14ac:dyDescent="0.15">
      <c r="A12" s="4" t="s">
        <v>115</v>
      </c>
      <c r="B12" s="12" t="s">
        <v>1051</v>
      </c>
      <c r="C12" s="15">
        <v>480</v>
      </c>
      <c r="D12" s="18">
        <v>1.2</v>
      </c>
      <c r="E12" s="18">
        <v>1.4</v>
      </c>
      <c r="F12" s="4">
        <v>1280</v>
      </c>
      <c r="G12" s="6"/>
    </row>
    <row r="13" spans="1:7" ht="30" customHeight="1" x14ac:dyDescent="0.15">
      <c r="A13" s="4" t="s">
        <v>115</v>
      </c>
      <c r="B13" s="12" t="s">
        <v>1589</v>
      </c>
      <c r="C13" s="15">
        <v>650</v>
      </c>
      <c r="D13" s="18">
        <v>1.7</v>
      </c>
      <c r="E13" s="18">
        <v>1.1000000000000001</v>
      </c>
      <c r="F13" s="4">
        <v>855</v>
      </c>
      <c r="G13" s="31"/>
    </row>
    <row r="14" spans="1:7" ht="27" customHeight="1" x14ac:dyDescent="0.15">
      <c r="A14" s="4" t="s">
        <v>115</v>
      </c>
      <c r="B14" s="12" t="s">
        <v>83</v>
      </c>
      <c r="C14" s="15">
        <v>202</v>
      </c>
      <c r="D14" s="434">
        <v>1.0029999999999999</v>
      </c>
      <c r="E14" s="435"/>
      <c r="F14" s="4">
        <v>45</v>
      </c>
      <c r="G14" s="6"/>
    </row>
    <row r="15" spans="1:7" ht="30" customHeight="1" x14ac:dyDescent="0.15">
      <c r="A15" s="4" t="s">
        <v>115</v>
      </c>
      <c r="B15" s="12" t="s">
        <v>57</v>
      </c>
      <c r="C15" s="15">
        <v>788</v>
      </c>
      <c r="D15" s="430">
        <v>1.1000000000000001</v>
      </c>
      <c r="E15" s="431"/>
      <c r="F15" s="4">
        <v>3690</v>
      </c>
      <c r="G15" s="31"/>
    </row>
    <row r="16" spans="1:7" ht="27" customHeight="1" x14ac:dyDescent="0.15">
      <c r="A16" s="4" t="s">
        <v>115</v>
      </c>
      <c r="B16" s="12" t="s">
        <v>71</v>
      </c>
      <c r="C16" s="15">
        <v>144</v>
      </c>
      <c r="D16" s="430">
        <v>1.1000000000000001</v>
      </c>
      <c r="E16" s="431"/>
      <c r="F16" s="4">
        <v>1850</v>
      </c>
      <c r="G16" s="6"/>
    </row>
    <row r="17" spans="1:7" ht="30" customHeight="1" x14ac:dyDescent="0.15">
      <c r="A17" s="4" t="s">
        <v>115</v>
      </c>
      <c r="B17" s="12" t="s">
        <v>60</v>
      </c>
      <c r="C17" s="15">
        <v>522</v>
      </c>
      <c r="D17" s="430">
        <v>1.3</v>
      </c>
      <c r="E17" s="431"/>
      <c r="F17" s="4">
        <v>110</v>
      </c>
      <c r="G17" s="31"/>
    </row>
    <row r="18" spans="1:7" ht="27" customHeight="1" x14ac:dyDescent="0.15">
      <c r="A18" s="4" t="s">
        <v>115</v>
      </c>
      <c r="B18" s="12" t="s">
        <v>15</v>
      </c>
      <c r="C18" s="15">
        <v>578</v>
      </c>
      <c r="D18" s="430">
        <v>1.9</v>
      </c>
      <c r="E18" s="431"/>
      <c r="F18" s="4">
        <v>9700</v>
      </c>
      <c r="G18" s="6"/>
    </row>
    <row r="19" spans="1:7" ht="30" customHeight="1" x14ac:dyDescent="0.15">
      <c r="A19" s="4" t="s">
        <v>115</v>
      </c>
      <c r="B19" s="12" t="s">
        <v>751</v>
      </c>
      <c r="C19" s="15">
        <v>200</v>
      </c>
      <c r="D19" s="17">
        <v>1.2</v>
      </c>
      <c r="E19" s="18">
        <v>0.96</v>
      </c>
      <c r="F19" s="4">
        <v>1040</v>
      </c>
      <c r="G19" s="31"/>
    </row>
    <row r="20" spans="1:7" ht="30" customHeight="1" x14ac:dyDescent="0.15">
      <c r="A20" s="4" t="s">
        <v>115</v>
      </c>
      <c r="B20" s="12" t="s">
        <v>85</v>
      </c>
      <c r="C20" s="15">
        <v>176</v>
      </c>
      <c r="D20" s="430">
        <v>1.1000000000000001</v>
      </c>
      <c r="E20" s="431"/>
      <c r="F20" s="4">
        <v>1240</v>
      </c>
      <c r="G20" s="31"/>
    </row>
    <row r="21" spans="1:7" ht="30" customHeight="1" x14ac:dyDescent="0.15">
      <c r="A21" s="4" t="s">
        <v>115</v>
      </c>
      <c r="B21" s="12" t="s">
        <v>135</v>
      </c>
      <c r="C21" s="15">
        <v>210</v>
      </c>
      <c r="D21" s="430">
        <v>1.2</v>
      </c>
      <c r="E21" s="431"/>
      <c r="F21" s="4">
        <v>2190</v>
      </c>
      <c r="G21" s="31"/>
    </row>
    <row r="22" spans="1:7" ht="30" customHeight="1" x14ac:dyDescent="0.15">
      <c r="A22" s="4" t="s">
        <v>115</v>
      </c>
      <c r="B22" s="12" t="s">
        <v>48</v>
      </c>
      <c r="C22" s="15">
        <v>738</v>
      </c>
      <c r="D22" s="430">
        <v>1.5</v>
      </c>
      <c r="E22" s="431"/>
      <c r="F22" s="4">
        <v>8040</v>
      </c>
      <c r="G22" s="31"/>
    </row>
    <row r="23" spans="1:7" ht="30" customHeight="1" x14ac:dyDescent="0.15">
      <c r="A23" s="4" t="s">
        <v>115</v>
      </c>
      <c r="B23" s="12" t="s">
        <v>90</v>
      </c>
      <c r="C23" s="15">
        <v>120</v>
      </c>
      <c r="D23" s="430">
        <v>1.4</v>
      </c>
      <c r="E23" s="431"/>
      <c r="F23" s="4">
        <v>2230</v>
      </c>
      <c r="G23" s="31"/>
    </row>
    <row r="24" spans="1:7" ht="30" customHeight="1" x14ac:dyDescent="0.15">
      <c r="A24" s="4" t="s">
        <v>115</v>
      </c>
      <c r="B24" s="12" t="s">
        <v>101</v>
      </c>
      <c r="C24" s="15">
        <v>253</v>
      </c>
      <c r="D24" s="430">
        <v>1.9</v>
      </c>
      <c r="E24" s="431"/>
      <c r="F24" s="4">
        <v>220</v>
      </c>
      <c r="G24" s="6"/>
    </row>
    <row r="25" spans="1:7" ht="27" customHeight="1" x14ac:dyDescent="0.15">
      <c r="A25" s="4" t="s">
        <v>115</v>
      </c>
      <c r="B25" s="12" t="s">
        <v>13</v>
      </c>
      <c r="C25" s="15">
        <v>240</v>
      </c>
      <c r="D25" s="430">
        <v>2.2999999999999998</v>
      </c>
      <c r="E25" s="431"/>
      <c r="F25" s="4">
        <v>1265</v>
      </c>
      <c r="G25" s="6"/>
    </row>
    <row r="26" spans="1:7" ht="30" customHeight="1" x14ac:dyDescent="0.15">
      <c r="A26" s="4" t="s">
        <v>115</v>
      </c>
      <c r="B26" s="12" t="s">
        <v>103</v>
      </c>
      <c r="C26" s="15">
        <v>294</v>
      </c>
      <c r="D26" s="430">
        <v>1.3</v>
      </c>
      <c r="E26" s="431"/>
      <c r="F26" s="4">
        <v>3975</v>
      </c>
      <c r="G26" s="31"/>
    </row>
    <row r="27" spans="1:7" ht="27" customHeight="1" x14ac:dyDescent="0.15">
      <c r="A27" s="4" t="s">
        <v>115</v>
      </c>
      <c r="B27" s="12" t="s">
        <v>159</v>
      </c>
      <c r="C27" s="15">
        <v>212</v>
      </c>
      <c r="D27" s="430">
        <v>1.2</v>
      </c>
      <c r="E27" s="431"/>
      <c r="F27" s="4">
        <v>1445</v>
      </c>
      <c r="G27" s="6"/>
    </row>
    <row r="28" spans="1:7" ht="27" customHeight="1" x14ac:dyDescent="0.15">
      <c r="A28" s="4" t="s">
        <v>115</v>
      </c>
      <c r="B28" s="12" t="s">
        <v>163</v>
      </c>
      <c r="C28" s="15">
        <v>254</v>
      </c>
      <c r="D28" s="430">
        <v>1.2</v>
      </c>
      <c r="E28" s="431"/>
      <c r="F28" s="4">
        <v>230</v>
      </c>
      <c r="G28" s="6"/>
    </row>
    <row r="29" spans="1:7" ht="27" customHeight="1" x14ac:dyDescent="0.15">
      <c r="A29" s="5" t="s">
        <v>756</v>
      </c>
      <c r="B29" s="12" t="s">
        <v>168</v>
      </c>
      <c r="C29" s="15">
        <v>340</v>
      </c>
      <c r="D29" s="430">
        <v>2</v>
      </c>
      <c r="E29" s="431"/>
      <c r="F29" s="4">
        <v>4700</v>
      </c>
      <c r="G29" s="6"/>
    </row>
    <row r="30" spans="1:7" ht="27" customHeight="1" x14ac:dyDescent="0.15">
      <c r="A30" s="5" t="s">
        <v>756</v>
      </c>
      <c r="B30" s="12" t="s">
        <v>714</v>
      </c>
      <c r="C30" s="15">
        <v>380</v>
      </c>
      <c r="D30" s="19">
        <v>1.2</v>
      </c>
      <c r="E30" s="19">
        <v>1.2</v>
      </c>
      <c r="F30" s="4">
        <v>385</v>
      </c>
      <c r="G30" s="6"/>
    </row>
    <row r="31" spans="1:7" ht="27" customHeight="1" x14ac:dyDescent="0.15">
      <c r="A31" s="5" t="s">
        <v>756</v>
      </c>
      <c r="B31" s="12" t="s">
        <v>43</v>
      </c>
      <c r="C31" s="15">
        <v>230</v>
      </c>
      <c r="D31" s="430">
        <v>1.1000000000000001</v>
      </c>
      <c r="E31" s="431"/>
      <c r="F31" s="4">
        <v>2000</v>
      </c>
      <c r="G31" s="6"/>
    </row>
    <row r="32" spans="1:7" ht="27" customHeight="1" x14ac:dyDescent="0.15">
      <c r="A32" s="6" t="s">
        <v>859</v>
      </c>
      <c r="B32" s="13" t="s">
        <v>861</v>
      </c>
      <c r="C32" s="16">
        <v>1105</v>
      </c>
      <c r="D32" s="441">
        <v>1.1000000000000001</v>
      </c>
      <c r="E32" s="18">
        <v>0.5</v>
      </c>
      <c r="F32" s="16">
        <v>19342</v>
      </c>
      <c r="G32" s="6"/>
    </row>
    <row r="33" spans="1:7" ht="27" customHeight="1" x14ac:dyDescent="0.15">
      <c r="A33" s="6" t="s">
        <v>597</v>
      </c>
      <c r="B33" s="13" t="s">
        <v>149</v>
      </c>
      <c r="C33" s="16">
        <v>1634</v>
      </c>
      <c r="D33" s="441"/>
      <c r="E33" s="18">
        <v>0.7</v>
      </c>
      <c r="F33" s="16">
        <v>45497</v>
      </c>
      <c r="G33" s="6"/>
    </row>
    <row r="34" spans="1:7" ht="27" customHeight="1" x14ac:dyDescent="0.15">
      <c r="A34" s="7" t="s">
        <v>597</v>
      </c>
      <c r="B34" s="13" t="s">
        <v>216</v>
      </c>
      <c r="C34" s="16">
        <v>371</v>
      </c>
      <c r="D34" s="441"/>
      <c r="E34" s="18">
        <v>0.99</v>
      </c>
      <c r="F34" s="16">
        <v>1113</v>
      </c>
      <c r="G34" s="6"/>
    </row>
    <row r="35" spans="1:7" ht="27" customHeight="1" x14ac:dyDescent="0.15">
      <c r="A35" s="6" t="s">
        <v>597</v>
      </c>
      <c r="B35" s="13" t="s">
        <v>120</v>
      </c>
      <c r="C35" s="16">
        <v>444</v>
      </c>
      <c r="D35" s="441"/>
      <c r="E35" s="18">
        <v>0.8</v>
      </c>
      <c r="F35" s="16">
        <v>7058</v>
      </c>
      <c r="G35" s="6"/>
    </row>
    <row r="36" spans="1:7" ht="27" customHeight="1" x14ac:dyDescent="0.15">
      <c r="A36" s="6" t="s">
        <v>597</v>
      </c>
      <c r="B36" s="13" t="s">
        <v>745</v>
      </c>
      <c r="C36" s="16">
        <v>1248</v>
      </c>
      <c r="D36" s="441"/>
      <c r="E36" s="18">
        <v>1.3</v>
      </c>
      <c r="F36" s="16">
        <v>686</v>
      </c>
      <c r="G36" s="6"/>
    </row>
    <row r="37" spans="1:7" ht="27" customHeight="1" x14ac:dyDescent="0.15">
      <c r="A37" s="7" t="s">
        <v>514</v>
      </c>
      <c r="B37" s="13" t="s">
        <v>831</v>
      </c>
      <c r="C37" s="16">
        <v>1365</v>
      </c>
      <c r="D37" s="442">
        <v>1.1000000000000001</v>
      </c>
      <c r="E37" s="18">
        <v>1.04</v>
      </c>
      <c r="F37" s="16">
        <v>33769</v>
      </c>
      <c r="G37" s="6"/>
    </row>
    <row r="38" spans="1:7" ht="27" customHeight="1" x14ac:dyDescent="0.15">
      <c r="A38" s="6" t="s">
        <v>514</v>
      </c>
      <c r="B38" s="13" t="s">
        <v>719</v>
      </c>
      <c r="C38" s="16">
        <v>703</v>
      </c>
      <c r="D38" s="443"/>
      <c r="E38" s="18">
        <v>1.4</v>
      </c>
      <c r="F38" s="16">
        <v>311</v>
      </c>
      <c r="G38" s="6"/>
    </row>
    <row r="39" spans="1:7" ht="27" customHeight="1" x14ac:dyDescent="0.15">
      <c r="A39" s="7" t="s">
        <v>865</v>
      </c>
      <c r="B39" s="13" t="s">
        <v>22</v>
      </c>
      <c r="C39" s="16">
        <v>968</v>
      </c>
      <c r="D39" s="18">
        <v>0.9</v>
      </c>
      <c r="E39" s="18">
        <v>0.8</v>
      </c>
      <c r="F39" s="16">
        <v>23823</v>
      </c>
      <c r="G39" s="32" t="s">
        <v>268</v>
      </c>
    </row>
    <row r="40" spans="1:7" ht="27" customHeight="1" x14ac:dyDescent="0.15">
      <c r="A40" s="6" t="s">
        <v>597</v>
      </c>
      <c r="B40" s="13" t="s">
        <v>210</v>
      </c>
      <c r="C40" s="16">
        <v>542</v>
      </c>
      <c r="D40" s="442">
        <v>0.9</v>
      </c>
      <c r="E40" s="18">
        <v>0.4</v>
      </c>
      <c r="F40" s="16">
        <v>6300</v>
      </c>
      <c r="G40" s="32" t="s">
        <v>1653</v>
      </c>
    </row>
    <row r="41" spans="1:7" ht="27" customHeight="1" x14ac:dyDescent="0.15">
      <c r="A41" s="6" t="s">
        <v>597</v>
      </c>
      <c r="B41" s="13" t="s">
        <v>437</v>
      </c>
      <c r="C41" s="16">
        <v>602</v>
      </c>
      <c r="D41" s="444"/>
      <c r="E41" s="18">
        <v>0.5</v>
      </c>
      <c r="F41" s="16">
        <v>11069</v>
      </c>
      <c r="G41" s="32" t="s">
        <v>1654</v>
      </c>
    </row>
    <row r="42" spans="1:7" ht="27" customHeight="1" x14ac:dyDescent="0.15">
      <c r="A42" s="6" t="s">
        <v>597</v>
      </c>
      <c r="B42" s="13" t="s">
        <v>867</v>
      </c>
      <c r="C42" s="16">
        <v>1156</v>
      </c>
      <c r="D42" s="443"/>
      <c r="E42" s="18">
        <v>0.9</v>
      </c>
      <c r="F42" s="16">
        <v>8956</v>
      </c>
      <c r="G42" s="32" t="s">
        <v>53</v>
      </c>
    </row>
    <row r="43" spans="1:7" ht="27" customHeight="1" x14ac:dyDescent="0.15">
      <c r="A43" s="4" t="s">
        <v>1620</v>
      </c>
      <c r="B43" s="12" t="s">
        <v>161</v>
      </c>
      <c r="C43" s="15">
        <v>380</v>
      </c>
      <c r="D43" s="430">
        <v>1.2</v>
      </c>
      <c r="E43" s="431"/>
      <c r="F43" s="4">
        <v>600</v>
      </c>
      <c r="G43" s="6"/>
    </row>
    <row r="44" spans="1:7" ht="27" customHeight="1" x14ac:dyDescent="0.15">
      <c r="A44" s="4" t="s">
        <v>1620</v>
      </c>
      <c r="B44" s="12" t="s">
        <v>169</v>
      </c>
      <c r="C44" s="15">
        <v>95</v>
      </c>
      <c r="D44" s="430">
        <v>3.2</v>
      </c>
      <c r="E44" s="431"/>
      <c r="F44" s="4">
        <v>400</v>
      </c>
      <c r="G44" s="6"/>
    </row>
    <row r="45" spans="1:7" ht="27" customHeight="1" x14ac:dyDescent="0.15">
      <c r="A45" s="4" t="s">
        <v>1620</v>
      </c>
      <c r="B45" s="12" t="s">
        <v>171</v>
      </c>
      <c r="C45" s="15">
        <v>180</v>
      </c>
      <c r="D45" s="430">
        <v>1.4</v>
      </c>
      <c r="E45" s="431"/>
      <c r="F45" s="4">
        <v>700</v>
      </c>
      <c r="G45" s="6"/>
    </row>
    <row r="46" spans="1:7" ht="27" customHeight="1" x14ac:dyDescent="0.15">
      <c r="A46" s="4" t="s">
        <v>1620</v>
      </c>
      <c r="B46" s="12" t="s">
        <v>1057</v>
      </c>
      <c r="C46" s="15">
        <v>70</v>
      </c>
      <c r="D46" s="430">
        <v>1.5</v>
      </c>
      <c r="E46" s="431"/>
      <c r="F46" s="4">
        <v>50</v>
      </c>
      <c r="G46" s="6" t="s">
        <v>744</v>
      </c>
    </row>
    <row r="47" spans="1:7" ht="27" customHeight="1" x14ac:dyDescent="0.15">
      <c r="A47" s="4" t="s">
        <v>1620</v>
      </c>
      <c r="B47" s="12" t="s">
        <v>133</v>
      </c>
      <c r="C47" s="15">
        <v>430</v>
      </c>
      <c r="D47" s="430">
        <v>1.8</v>
      </c>
      <c r="E47" s="431"/>
      <c r="F47" s="4">
        <v>60</v>
      </c>
      <c r="G47" s="6"/>
    </row>
    <row r="48" spans="1:7" ht="27" customHeight="1" x14ac:dyDescent="0.15">
      <c r="A48" s="4" t="s">
        <v>1620</v>
      </c>
      <c r="B48" s="12" t="s">
        <v>1590</v>
      </c>
      <c r="C48" s="15">
        <v>300</v>
      </c>
      <c r="D48" s="20">
        <v>5</v>
      </c>
      <c r="E48" s="26">
        <v>1.002</v>
      </c>
      <c r="F48" s="4">
        <v>50</v>
      </c>
      <c r="G48" s="6" t="s">
        <v>744</v>
      </c>
    </row>
    <row r="49" spans="1:7" ht="27" customHeight="1" x14ac:dyDescent="0.15">
      <c r="A49" s="4" t="s">
        <v>886</v>
      </c>
      <c r="B49" s="12" t="s">
        <v>172</v>
      </c>
      <c r="C49" s="15">
        <v>363</v>
      </c>
      <c r="D49" s="430">
        <v>1.4</v>
      </c>
      <c r="E49" s="431"/>
      <c r="F49" s="4">
        <v>1700</v>
      </c>
      <c r="G49" s="6"/>
    </row>
    <row r="50" spans="1:7" ht="27" customHeight="1" x14ac:dyDescent="0.15">
      <c r="A50" s="4" t="s">
        <v>886</v>
      </c>
      <c r="B50" s="12" t="s">
        <v>50</v>
      </c>
      <c r="C50" s="15">
        <v>180</v>
      </c>
      <c r="D50" s="430">
        <v>1.3</v>
      </c>
      <c r="E50" s="431"/>
      <c r="F50" s="4">
        <v>20</v>
      </c>
      <c r="G50" s="6"/>
    </row>
    <row r="51" spans="1:7" ht="27" customHeight="1" x14ac:dyDescent="0.15">
      <c r="A51" s="4" t="s">
        <v>886</v>
      </c>
      <c r="B51" s="12" t="s">
        <v>174</v>
      </c>
      <c r="C51" s="15">
        <v>79</v>
      </c>
      <c r="D51" s="430">
        <v>1.8</v>
      </c>
      <c r="E51" s="431"/>
      <c r="F51" s="4">
        <v>1200</v>
      </c>
      <c r="G51" s="6"/>
    </row>
    <row r="52" spans="1:7" ht="27" customHeight="1" x14ac:dyDescent="0.15">
      <c r="A52" s="4" t="s">
        <v>886</v>
      </c>
      <c r="B52" s="12" t="s">
        <v>179</v>
      </c>
      <c r="C52" s="15">
        <v>340</v>
      </c>
      <c r="D52" s="430">
        <v>1.4</v>
      </c>
      <c r="E52" s="431"/>
      <c r="F52" s="4">
        <v>1100</v>
      </c>
      <c r="G52" s="6"/>
    </row>
    <row r="53" spans="1:7" ht="27" customHeight="1" x14ac:dyDescent="0.15">
      <c r="A53" s="4" t="s">
        <v>543</v>
      </c>
      <c r="B53" s="12" t="s">
        <v>746</v>
      </c>
      <c r="C53" s="15">
        <v>310</v>
      </c>
      <c r="D53" s="445">
        <v>1.8</v>
      </c>
      <c r="E53" s="17">
        <v>1.6</v>
      </c>
      <c r="F53" s="4">
        <v>4500</v>
      </c>
      <c r="G53" s="6"/>
    </row>
    <row r="54" spans="1:7" ht="27" customHeight="1" x14ac:dyDescent="0.15">
      <c r="A54" s="4" t="s">
        <v>1622</v>
      </c>
      <c r="B54" s="12" t="s">
        <v>1591</v>
      </c>
      <c r="C54" s="15">
        <v>520</v>
      </c>
      <c r="D54" s="446"/>
      <c r="E54" s="17">
        <v>2.2999999999999998</v>
      </c>
      <c r="F54" s="4">
        <v>5200</v>
      </c>
      <c r="G54" s="6"/>
    </row>
    <row r="55" spans="1:7" ht="27" customHeight="1" x14ac:dyDescent="0.15">
      <c r="A55" s="4" t="s">
        <v>1621</v>
      </c>
      <c r="B55" s="12" t="s">
        <v>143</v>
      </c>
      <c r="C55" s="15">
        <v>270</v>
      </c>
      <c r="D55" s="445">
        <v>1.9</v>
      </c>
      <c r="E55" s="17">
        <v>2.5</v>
      </c>
      <c r="F55" s="4">
        <v>278</v>
      </c>
      <c r="G55" s="6"/>
    </row>
    <row r="56" spans="1:7" ht="27" customHeight="1" x14ac:dyDescent="0.15">
      <c r="A56" s="4" t="s">
        <v>1621</v>
      </c>
      <c r="B56" s="12" t="s">
        <v>183</v>
      </c>
      <c r="C56" s="15">
        <v>235</v>
      </c>
      <c r="D56" s="446"/>
      <c r="E56" s="17">
        <v>0.9</v>
      </c>
      <c r="F56" s="4">
        <v>5500</v>
      </c>
      <c r="G56" s="6"/>
    </row>
    <row r="57" spans="1:7" ht="27" customHeight="1" x14ac:dyDescent="0.15">
      <c r="A57" s="4" t="s">
        <v>1622</v>
      </c>
      <c r="B57" s="12" t="s">
        <v>684</v>
      </c>
      <c r="C57" s="15">
        <v>247</v>
      </c>
      <c r="D57" s="17">
        <v>1.2</v>
      </c>
      <c r="E57" s="17">
        <v>1.01</v>
      </c>
      <c r="F57" s="4">
        <v>1600</v>
      </c>
      <c r="G57" s="6"/>
    </row>
    <row r="58" spans="1:7" ht="27" customHeight="1" x14ac:dyDescent="0.15">
      <c r="A58" s="4" t="s">
        <v>1621</v>
      </c>
      <c r="B58" s="12" t="s">
        <v>190</v>
      </c>
      <c r="C58" s="15">
        <v>180</v>
      </c>
      <c r="D58" s="430">
        <v>1.3</v>
      </c>
      <c r="E58" s="431"/>
      <c r="F58" s="4">
        <v>490</v>
      </c>
      <c r="G58" s="6"/>
    </row>
    <row r="59" spans="1:7" ht="27" customHeight="1" x14ac:dyDescent="0.15">
      <c r="A59" s="4" t="s">
        <v>1621</v>
      </c>
      <c r="B59" s="12" t="s">
        <v>106</v>
      </c>
      <c r="C59" s="15">
        <v>112</v>
      </c>
      <c r="D59" s="17">
        <v>1.2</v>
      </c>
      <c r="E59" s="17">
        <v>1.1000000000000001</v>
      </c>
      <c r="F59" s="4">
        <v>1250</v>
      </c>
      <c r="G59" s="6"/>
    </row>
    <row r="60" spans="1:7" ht="27" customHeight="1" x14ac:dyDescent="0.15">
      <c r="A60" s="4" t="s">
        <v>543</v>
      </c>
      <c r="B60" s="12" t="s">
        <v>545</v>
      </c>
      <c r="C60" s="15">
        <v>835</v>
      </c>
      <c r="D60" s="430">
        <v>1.4</v>
      </c>
      <c r="E60" s="431"/>
      <c r="F60" s="4">
        <v>950</v>
      </c>
      <c r="G60" s="6"/>
    </row>
    <row r="61" spans="1:7" ht="27" customHeight="1" x14ac:dyDescent="0.15">
      <c r="A61" s="4" t="s">
        <v>361</v>
      </c>
      <c r="B61" s="12" t="s">
        <v>65</v>
      </c>
      <c r="C61" s="15">
        <v>1900</v>
      </c>
      <c r="D61" s="430">
        <v>1.4</v>
      </c>
      <c r="E61" s="431"/>
      <c r="F61" s="4">
        <v>13100</v>
      </c>
      <c r="G61" s="6"/>
    </row>
    <row r="62" spans="1:7" ht="27" customHeight="1" x14ac:dyDescent="0.15">
      <c r="A62" s="4" t="s">
        <v>543</v>
      </c>
      <c r="B62" s="12" t="s">
        <v>26</v>
      </c>
      <c r="C62" s="15">
        <v>190</v>
      </c>
      <c r="D62" s="17">
        <v>1.2</v>
      </c>
      <c r="E62" s="17">
        <v>1.5</v>
      </c>
      <c r="F62" s="4">
        <v>4607</v>
      </c>
      <c r="G62" s="6"/>
    </row>
    <row r="63" spans="1:7" ht="27" customHeight="1" x14ac:dyDescent="0.15">
      <c r="A63" s="4" t="s">
        <v>543</v>
      </c>
      <c r="B63" s="12" t="s">
        <v>201</v>
      </c>
      <c r="C63" s="15">
        <v>175</v>
      </c>
      <c r="D63" s="17">
        <v>1.2</v>
      </c>
      <c r="E63" s="17">
        <v>1.5</v>
      </c>
      <c r="F63" s="4">
        <v>2400</v>
      </c>
      <c r="G63" s="6"/>
    </row>
    <row r="64" spans="1:7" ht="27" customHeight="1" x14ac:dyDescent="0.15">
      <c r="A64" s="4" t="s">
        <v>543</v>
      </c>
      <c r="B64" s="12" t="s">
        <v>762</v>
      </c>
      <c r="C64" s="15">
        <v>130</v>
      </c>
      <c r="D64" s="17">
        <v>1.2</v>
      </c>
      <c r="E64" s="17">
        <v>1.3</v>
      </c>
      <c r="F64" s="4">
        <v>300</v>
      </c>
      <c r="G64" s="6"/>
    </row>
    <row r="65" spans="1:7" ht="27" customHeight="1" x14ac:dyDescent="0.15">
      <c r="A65" s="4" t="s">
        <v>543</v>
      </c>
      <c r="B65" s="12" t="s">
        <v>529</v>
      </c>
      <c r="C65" s="15">
        <v>250</v>
      </c>
      <c r="D65" s="430">
        <v>1.6</v>
      </c>
      <c r="E65" s="431"/>
      <c r="F65" s="4">
        <v>50</v>
      </c>
      <c r="G65" s="6" t="s">
        <v>744</v>
      </c>
    </row>
    <row r="66" spans="1:7" ht="27" customHeight="1" x14ac:dyDescent="0.15">
      <c r="A66" s="4" t="s">
        <v>543</v>
      </c>
      <c r="B66" s="12" t="s">
        <v>215</v>
      </c>
      <c r="C66" s="15">
        <v>238</v>
      </c>
      <c r="D66" s="432">
        <v>1.02</v>
      </c>
      <c r="E66" s="433"/>
      <c r="F66" s="4">
        <v>4000</v>
      </c>
      <c r="G66" s="6"/>
    </row>
    <row r="67" spans="1:7" ht="27" customHeight="1" x14ac:dyDescent="0.15">
      <c r="A67" s="4" t="s">
        <v>361</v>
      </c>
      <c r="B67" s="12" t="s">
        <v>609</v>
      </c>
      <c r="C67" s="15">
        <v>350</v>
      </c>
      <c r="D67" s="430">
        <v>1.1000000000000001</v>
      </c>
      <c r="E67" s="431"/>
      <c r="F67" s="4">
        <v>710</v>
      </c>
      <c r="G67" s="6"/>
    </row>
    <row r="68" spans="1:7" ht="27" customHeight="1" x14ac:dyDescent="0.15">
      <c r="A68" s="4" t="s">
        <v>1623</v>
      </c>
      <c r="B68" s="12" t="s">
        <v>208</v>
      </c>
      <c r="C68" s="15">
        <v>120</v>
      </c>
      <c r="D68" s="430">
        <v>2.1</v>
      </c>
      <c r="E68" s="431"/>
      <c r="F68" s="4">
        <v>630</v>
      </c>
      <c r="G68" s="6"/>
    </row>
    <row r="69" spans="1:7" ht="27" customHeight="1" x14ac:dyDescent="0.15">
      <c r="A69" s="4" t="s">
        <v>1623</v>
      </c>
      <c r="B69" s="12" t="s">
        <v>180</v>
      </c>
      <c r="C69" s="15">
        <v>198</v>
      </c>
      <c r="D69" s="430">
        <v>1.7</v>
      </c>
      <c r="E69" s="431"/>
      <c r="F69" s="4">
        <v>200</v>
      </c>
      <c r="G69" s="6"/>
    </row>
    <row r="70" spans="1:7" ht="27" customHeight="1" x14ac:dyDescent="0.15">
      <c r="A70" s="4" t="s">
        <v>1623</v>
      </c>
      <c r="B70" s="12" t="s">
        <v>177</v>
      </c>
      <c r="C70" s="15">
        <v>245</v>
      </c>
      <c r="D70" s="430">
        <v>1.7</v>
      </c>
      <c r="E70" s="431"/>
      <c r="F70" s="4">
        <v>2300</v>
      </c>
      <c r="G70" s="6"/>
    </row>
    <row r="71" spans="1:7" ht="27" customHeight="1" x14ac:dyDescent="0.15">
      <c r="A71" s="4" t="s">
        <v>1623</v>
      </c>
      <c r="B71" s="12" t="s">
        <v>33</v>
      </c>
      <c r="C71" s="15">
        <v>50</v>
      </c>
      <c r="D71" s="430">
        <v>1.3</v>
      </c>
      <c r="E71" s="431"/>
      <c r="F71" s="4">
        <v>600</v>
      </c>
      <c r="G71" s="6"/>
    </row>
    <row r="72" spans="1:7" ht="27" customHeight="1" x14ac:dyDescent="0.15">
      <c r="A72" s="4" t="s">
        <v>1623</v>
      </c>
      <c r="B72" s="12" t="s">
        <v>220</v>
      </c>
      <c r="C72" s="15">
        <v>275</v>
      </c>
      <c r="D72" s="430">
        <v>1.1000000000000001</v>
      </c>
      <c r="E72" s="431"/>
      <c r="F72" s="4">
        <v>3000</v>
      </c>
      <c r="G72" s="33"/>
    </row>
    <row r="73" spans="1:7" ht="27" customHeight="1" x14ac:dyDescent="0.15">
      <c r="A73" s="4" t="s">
        <v>1624</v>
      </c>
      <c r="B73" s="12" t="s">
        <v>117</v>
      </c>
      <c r="C73" s="15">
        <v>185</v>
      </c>
      <c r="D73" s="430">
        <v>1.5</v>
      </c>
      <c r="E73" s="431"/>
      <c r="F73" s="4">
        <v>1500</v>
      </c>
      <c r="G73" s="6"/>
    </row>
    <row r="74" spans="1:7" ht="27" customHeight="1" x14ac:dyDescent="0.15">
      <c r="A74" s="4" t="s">
        <v>1625</v>
      </c>
      <c r="B74" s="12" t="s">
        <v>251</v>
      </c>
      <c r="C74" s="15">
        <v>352</v>
      </c>
      <c r="D74" s="430">
        <v>3.5</v>
      </c>
      <c r="E74" s="431"/>
      <c r="F74" s="4">
        <v>882</v>
      </c>
      <c r="G74" s="6"/>
    </row>
    <row r="75" spans="1:7" ht="27" customHeight="1" x14ac:dyDescent="0.15">
      <c r="A75" s="4" t="s">
        <v>1626</v>
      </c>
      <c r="B75" s="12" t="s">
        <v>581</v>
      </c>
      <c r="C75" s="15">
        <v>13136</v>
      </c>
      <c r="D75" s="447">
        <v>1.8</v>
      </c>
      <c r="E75" s="448"/>
      <c r="F75" s="4">
        <v>10</v>
      </c>
      <c r="G75" s="33" t="s">
        <v>897</v>
      </c>
    </row>
    <row r="76" spans="1:7" ht="27" customHeight="1" x14ac:dyDescent="0.15">
      <c r="A76" s="4" t="s">
        <v>588</v>
      </c>
      <c r="B76" s="12" t="s">
        <v>763</v>
      </c>
      <c r="C76" s="15">
        <v>13136</v>
      </c>
      <c r="D76" s="449"/>
      <c r="E76" s="450"/>
      <c r="F76" s="4">
        <v>4</v>
      </c>
      <c r="G76" s="33" t="s">
        <v>900</v>
      </c>
    </row>
    <row r="77" spans="1:7" ht="27" customHeight="1" x14ac:dyDescent="0.15">
      <c r="A77" s="4" t="s">
        <v>588</v>
      </c>
      <c r="B77" s="12" t="s">
        <v>531</v>
      </c>
      <c r="C77" s="15">
        <v>1110</v>
      </c>
      <c r="D77" s="430">
        <v>0.9</v>
      </c>
      <c r="E77" s="431"/>
      <c r="F77" s="4">
        <v>12950</v>
      </c>
      <c r="G77" s="32" t="s">
        <v>1652</v>
      </c>
    </row>
    <row r="78" spans="1:7" ht="27" customHeight="1" x14ac:dyDescent="0.15">
      <c r="A78" s="4" t="s">
        <v>588</v>
      </c>
      <c r="B78" s="12" t="s">
        <v>217</v>
      </c>
      <c r="C78" s="15">
        <v>300</v>
      </c>
      <c r="D78" s="430">
        <v>2.4</v>
      </c>
      <c r="E78" s="431"/>
      <c r="F78" s="4">
        <v>1169</v>
      </c>
      <c r="G78" s="6"/>
    </row>
    <row r="79" spans="1:7" ht="27" customHeight="1" x14ac:dyDescent="0.15">
      <c r="A79" s="4" t="s">
        <v>588</v>
      </c>
      <c r="B79" s="12" t="s">
        <v>225</v>
      </c>
      <c r="C79" s="15">
        <v>175</v>
      </c>
      <c r="D79" s="430">
        <v>3.6</v>
      </c>
      <c r="E79" s="431"/>
      <c r="F79" s="4">
        <v>2240</v>
      </c>
      <c r="G79" s="6"/>
    </row>
    <row r="80" spans="1:7" ht="27" customHeight="1" x14ac:dyDescent="0.15">
      <c r="A80" s="4" t="s">
        <v>588</v>
      </c>
      <c r="B80" s="12" t="s">
        <v>430</v>
      </c>
      <c r="C80" s="15">
        <v>380</v>
      </c>
      <c r="D80" s="21">
        <v>2.6</v>
      </c>
      <c r="E80" s="25">
        <v>1.4</v>
      </c>
      <c r="F80" s="4">
        <v>200</v>
      </c>
      <c r="G80" s="6"/>
    </row>
    <row r="81" spans="1:7" ht="27" customHeight="1" x14ac:dyDescent="0.15">
      <c r="A81" s="4" t="s">
        <v>588</v>
      </c>
      <c r="B81" s="12" t="s">
        <v>236</v>
      </c>
      <c r="C81" s="15">
        <v>240</v>
      </c>
      <c r="D81" s="430">
        <v>1.4</v>
      </c>
      <c r="E81" s="431"/>
      <c r="F81" s="4">
        <v>565</v>
      </c>
      <c r="G81" s="6"/>
    </row>
    <row r="82" spans="1:7" ht="27" customHeight="1" x14ac:dyDescent="0.15">
      <c r="A82" s="4" t="s">
        <v>588</v>
      </c>
      <c r="B82" s="12" t="s">
        <v>222</v>
      </c>
      <c r="C82" s="15">
        <v>392</v>
      </c>
      <c r="D82" s="430">
        <v>1.2</v>
      </c>
      <c r="E82" s="431"/>
      <c r="F82" s="4">
        <v>1509</v>
      </c>
      <c r="G82" s="6"/>
    </row>
    <row r="83" spans="1:7" ht="27" customHeight="1" x14ac:dyDescent="0.15">
      <c r="A83" s="4" t="s">
        <v>588</v>
      </c>
      <c r="B83" s="12" t="s">
        <v>234</v>
      </c>
      <c r="C83" s="15">
        <v>121</v>
      </c>
      <c r="D83" s="430">
        <v>1.3</v>
      </c>
      <c r="E83" s="431"/>
      <c r="F83" s="4">
        <v>1375</v>
      </c>
      <c r="G83" s="6"/>
    </row>
    <row r="84" spans="1:7" ht="27" customHeight="1" x14ac:dyDescent="0.15">
      <c r="A84" s="4" t="s">
        <v>588</v>
      </c>
      <c r="B84" s="12" t="s">
        <v>1592</v>
      </c>
      <c r="C84" s="15">
        <v>110</v>
      </c>
      <c r="D84" s="430">
        <v>2.8</v>
      </c>
      <c r="E84" s="431"/>
      <c r="F84" s="4">
        <v>100</v>
      </c>
      <c r="G84" s="6"/>
    </row>
    <row r="85" spans="1:7" ht="27" customHeight="1" x14ac:dyDescent="0.15">
      <c r="A85" s="4" t="s">
        <v>588</v>
      </c>
      <c r="B85" s="12" t="s">
        <v>75</v>
      </c>
      <c r="C85" s="15">
        <v>289</v>
      </c>
      <c r="D85" s="430">
        <v>2.1</v>
      </c>
      <c r="E85" s="431"/>
      <c r="F85" s="4">
        <v>821</v>
      </c>
      <c r="G85" s="6"/>
    </row>
    <row r="86" spans="1:7" ht="27" customHeight="1" x14ac:dyDescent="0.15">
      <c r="A86" s="4" t="s">
        <v>588</v>
      </c>
      <c r="B86" s="12" t="s">
        <v>239</v>
      </c>
      <c r="C86" s="15">
        <v>387</v>
      </c>
      <c r="D86" s="430">
        <v>1.4</v>
      </c>
      <c r="E86" s="431"/>
      <c r="F86" s="4">
        <v>1275</v>
      </c>
      <c r="G86" s="6"/>
    </row>
    <row r="87" spans="1:7" ht="27" customHeight="1" x14ac:dyDescent="0.15">
      <c r="A87" s="4" t="s">
        <v>588</v>
      </c>
      <c r="B87" s="12" t="s">
        <v>1593</v>
      </c>
      <c r="C87" s="15">
        <v>350</v>
      </c>
      <c r="D87" s="430">
        <v>1.3</v>
      </c>
      <c r="E87" s="431"/>
      <c r="F87" s="4">
        <v>50</v>
      </c>
      <c r="G87" s="6" t="s">
        <v>744</v>
      </c>
    </row>
    <row r="88" spans="1:7" ht="27" customHeight="1" x14ac:dyDescent="0.15">
      <c r="A88" s="4" t="s">
        <v>588</v>
      </c>
      <c r="B88" s="12" t="s">
        <v>242</v>
      </c>
      <c r="C88" s="15">
        <v>20</v>
      </c>
      <c r="D88" s="430">
        <v>2.2999999999999998</v>
      </c>
      <c r="E88" s="431"/>
      <c r="F88" s="4">
        <v>345</v>
      </c>
      <c r="G88" s="6"/>
    </row>
    <row r="89" spans="1:7" ht="27" customHeight="1" x14ac:dyDescent="0.15">
      <c r="A89" s="4" t="s">
        <v>588</v>
      </c>
      <c r="B89" s="12" t="s">
        <v>249</v>
      </c>
      <c r="C89" s="15">
        <v>31</v>
      </c>
      <c r="D89" s="430">
        <v>1.4</v>
      </c>
      <c r="E89" s="431"/>
      <c r="F89" s="4">
        <v>50</v>
      </c>
      <c r="G89" s="6"/>
    </row>
    <row r="90" spans="1:7" ht="27" customHeight="1" x14ac:dyDescent="0.15">
      <c r="A90" s="4" t="s">
        <v>318</v>
      </c>
      <c r="B90" s="12" t="s">
        <v>130</v>
      </c>
      <c r="C90" s="15">
        <v>165</v>
      </c>
      <c r="D90" s="430">
        <v>1.1000000000000001</v>
      </c>
      <c r="E90" s="431"/>
      <c r="F90" s="4">
        <v>1001</v>
      </c>
      <c r="G90" s="6"/>
    </row>
    <row r="91" spans="1:7" ht="27" customHeight="1" x14ac:dyDescent="0.15">
      <c r="A91" s="4" t="s">
        <v>318</v>
      </c>
      <c r="B91" s="12" t="s">
        <v>253</v>
      </c>
      <c r="C91" s="15">
        <v>200</v>
      </c>
      <c r="D91" s="430">
        <v>2.1</v>
      </c>
      <c r="E91" s="431"/>
      <c r="F91" s="4">
        <v>400</v>
      </c>
      <c r="G91" s="6"/>
    </row>
    <row r="92" spans="1:7" ht="27" customHeight="1" x14ac:dyDescent="0.15">
      <c r="A92" s="4" t="s">
        <v>318</v>
      </c>
      <c r="B92" s="12" t="s">
        <v>1594</v>
      </c>
      <c r="C92" s="15">
        <v>400</v>
      </c>
      <c r="D92" s="430">
        <v>2</v>
      </c>
      <c r="E92" s="431"/>
      <c r="F92" s="4">
        <v>100</v>
      </c>
      <c r="G92" s="6"/>
    </row>
    <row r="93" spans="1:7" ht="27" customHeight="1" x14ac:dyDescent="0.15">
      <c r="A93" s="4" t="s">
        <v>1398</v>
      </c>
      <c r="B93" s="12" t="s">
        <v>277</v>
      </c>
      <c r="C93" s="15">
        <v>260</v>
      </c>
      <c r="D93" s="430">
        <v>1.7</v>
      </c>
      <c r="E93" s="431"/>
      <c r="F93" s="4">
        <v>3500</v>
      </c>
      <c r="G93" s="6"/>
    </row>
    <row r="94" spans="1:7" ht="27" customHeight="1" x14ac:dyDescent="0.15">
      <c r="A94" s="4" t="s">
        <v>1398</v>
      </c>
      <c r="B94" s="12" t="s">
        <v>257</v>
      </c>
      <c r="C94" s="15">
        <v>1800</v>
      </c>
      <c r="D94" s="430">
        <v>1.2</v>
      </c>
      <c r="E94" s="431"/>
      <c r="F94" s="4">
        <v>253</v>
      </c>
      <c r="G94" s="6"/>
    </row>
    <row r="95" spans="1:7" ht="27" customHeight="1" x14ac:dyDescent="0.15">
      <c r="A95" s="4" t="s">
        <v>780</v>
      </c>
      <c r="B95" s="12" t="s">
        <v>19</v>
      </c>
      <c r="C95" s="15">
        <v>120</v>
      </c>
      <c r="D95" s="430">
        <v>1.7</v>
      </c>
      <c r="E95" s="431"/>
      <c r="F95" s="4">
        <v>140</v>
      </c>
      <c r="G95" s="6"/>
    </row>
    <row r="96" spans="1:7" ht="27" customHeight="1" x14ac:dyDescent="0.15">
      <c r="A96" s="4" t="s">
        <v>780</v>
      </c>
      <c r="B96" s="12" t="s">
        <v>9</v>
      </c>
      <c r="C96" s="15">
        <v>300</v>
      </c>
      <c r="D96" s="430">
        <v>1.8</v>
      </c>
      <c r="E96" s="431"/>
      <c r="F96" s="4">
        <v>11</v>
      </c>
      <c r="G96" s="6"/>
    </row>
    <row r="97" spans="1:7" ht="27" customHeight="1" x14ac:dyDescent="0.15">
      <c r="A97" s="4" t="s">
        <v>780</v>
      </c>
      <c r="B97" s="12" t="s">
        <v>260</v>
      </c>
      <c r="C97" s="15">
        <v>215</v>
      </c>
      <c r="D97" s="430">
        <v>1.4</v>
      </c>
      <c r="E97" s="431"/>
      <c r="F97" s="4">
        <v>2024</v>
      </c>
      <c r="G97" s="6"/>
    </row>
    <row r="98" spans="1:7" ht="27" customHeight="1" x14ac:dyDescent="0.15">
      <c r="A98" s="4" t="s">
        <v>780</v>
      </c>
      <c r="B98" s="12" t="s">
        <v>271</v>
      </c>
      <c r="C98" s="15">
        <v>412</v>
      </c>
      <c r="D98" s="430">
        <v>1.4</v>
      </c>
      <c r="E98" s="431"/>
      <c r="F98" s="4">
        <v>52</v>
      </c>
      <c r="G98" s="6"/>
    </row>
    <row r="99" spans="1:7" ht="27" customHeight="1" x14ac:dyDescent="0.15">
      <c r="A99" s="4" t="s">
        <v>780</v>
      </c>
      <c r="B99" s="12" t="s">
        <v>274</v>
      </c>
      <c r="C99" s="15">
        <v>427</v>
      </c>
      <c r="D99" s="430">
        <v>1.7</v>
      </c>
      <c r="E99" s="431"/>
      <c r="F99" s="4">
        <v>1438</v>
      </c>
      <c r="G99" s="6"/>
    </row>
    <row r="100" spans="1:7" ht="27" customHeight="1" x14ac:dyDescent="0.15">
      <c r="A100" s="8" t="s">
        <v>244</v>
      </c>
      <c r="B100" s="12" t="s">
        <v>324</v>
      </c>
      <c r="C100" s="15">
        <v>800</v>
      </c>
      <c r="D100" s="430">
        <v>2.6</v>
      </c>
      <c r="E100" s="431"/>
      <c r="F100" s="4">
        <v>170</v>
      </c>
      <c r="G100" s="6"/>
    </row>
    <row r="101" spans="1:7" ht="27" customHeight="1" x14ac:dyDescent="0.15">
      <c r="A101" s="4" t="s">
        <v>1627</v>
      </c>
      <c r="B101" s="12" t="s">
        <v>1595</v>
      </c>
      <c r="C101" s="15">
        <v>2000</v>
      </c>
      <c r="D101" s="430">
        <v>1.5</v>
      </c>
      <c r="E101" s="431"/>
      <c r="F101" s="4">
        <v>50</v>
      </c>
      <c r="G101" s="6" t="s">
        <v>744</v>
      </c>
    </row>
    <row r="102" spans="1:7" ht="27" customHeight="1" x14ac:dyDescent="0.15">
      <c r="A102" s="4" t="s">
        <v>1627</v>
      </c>
      <c r="B102" s="12" t="s">
        <v>279</v>
      </c>
      <c r="C102" s="15">
        <v>174</v>
      </c>
      <c r="D102" s="430">
        <v>3.5</v>
      </c>
      <c r="E102" s="431"/>
      <c r="F102" s="4">
        <v>3950</v>
      </c>
      <c r="G102" s="6"/>
    </row>
    <row r="103" spans="1:7" ht="27" customHeight="1" x14ac:dyDescent="0.15">
      <c r="A103" s="4" t="s">
        <v>1627</v>
      </c>
      <c r="B103" s="12" t="s">
        <v>287</v>
      </c>
      <c r="C103" s="15">
        <v>180</v>
      </c>
      <c r="D103" s="430">
        <v>1.6</v>
      </c>
      <c r="E103" s="431"/>
      <c r="F103" s="4">
        <v>20</v>
      </c>
      <c r="G103" s="6"/>
    </row>
    <row r="104" spans="1:7" ht="27" customHeight="1" x14ac:dyDescent="0.15">
      <c r="A104" s="4" t="s">
        <v>1627</v>
      </c>
      <c r="B104" s="12" t="s">
        <v>765</v>
      </c>
      <c r="C104" s="15">
        <v>2000</v>
      </c>
      <c r="D104" s="430">
        <v>1.8</v>
      </c>
      <c r="E104" s="431"/>
      <c r="F104" s="4">
        <v>2068</v>
      </c>
      <c r="G104" s="6"/>
    </row>
    <row r="105" spans="1:7" ht="27" customHeight="1" x14ac:dyDescent="0.15">
      <c r="A105" s="4" t="s">
        <v>1627</v>
      </c>
      <c r="B105" s="12" t="s">
        <v>293</v>
      </c>
      <c r="C105" s="15">
        <v>1153</v>
      </c>
      <c r="D105" s="430">
        <v>1.9</v>
      </c>
      <c r="E105" s="431"/>
      <c r="F105" s="4">
        <v>612</v>
      </c>
      <c r="G105" s="6"/>
    </row>
    <row r="106" spans="1:7" ht="27" customHeight="1" x14ac:dyDescent="0.15">
      <c r="A106" s="4" t="s">
        <v>1627</v>
      </c>
      <c r="B106" s="12" t="s">
        <v>295</v>
      </c>
      <c r="C106" s="15">
        <v>510</v>
      </c>
      <c r="D106" s="430">
        <v>2.8</v>
      </c>
      <c r="E106" s="431"/>
      <c r="F106" s="4">
        <v>2800</v>
      </c>
      <c r="G106" s="6"/>
    </row>
    <row r="107" spans="1:7" ht="27" customHeight="1" x14ac:dyDescent="0.15">
      <c r="A107" s="4" t="s">
        <v>377</v>
      </c>
      <c r="B107" s="12" t="s">
        <v>297</v>
      </c>
      <c r="C107" s="15">
        <v>236</v>
      </c>
      <c r="D107" s="430">
        <v>1.4</v>
      </c>
      <c r="E107" s="431"/>
      <c r="F107" s="4">
        <v>699</v>
      </c>
      <c r="G107" s="6"/>
    </row>
    <row r="108" spans="1:7" ht="27" customHeight="1" x14ac:dyDescent="0.15">
      <c r="A108" s="4" t="s">
        <v>377</v>
      </c>
      <c r="B108" s="12" t="s">
        <v>299</v>
      </c>
      <c r="C108" s="15">
        <v>240</v>
      </c>
      <c r="D108" s="430">
        <v>1.5</v>
      </c>
      <c r="E108" s="431"/>
      <c r="F108" s="4">
        <v>690</v>
      </c>
      <c r="G108" s="6"/>
    </row>
    <row r="109" spans="1:7" ht="27" customHeight="1" x14ac:dyDescent="0.15">
      <c r="A109" s="4" t="s">
        <v>377</v>
      </c>
      <c r="B109" s="12" t="s">
        <v>300</v>
      </c>
      <c r="C109" s="15">
        <v>50</v>
      </c>
      <c r="D109" s="430">
        <v>1.6</v>
      </c>
      <c r="E109" s="431"/>
      <c r="F109" s="4">
        <v>289</v>
      </c>
      <c r="G109" s="6"/>
    </row>
    <row r="110" spans="1:7" ht="27" customHeight="1" x14ac:dyDescent="0.15">
      <c r="A110" s="4" t="s">
        <v>377</v>
      </c>
      <c r="B110" s="12" t="s">
        <v>490</v>
      </c>
      <c r="C110" s="15">
        <v>5725</v>
      </c>
      <c r="D110" s="430">
        <v>1.2</v>
      </c>
      <c r="E110" s="431"/>
      <c r="F110" s="4">
        <v>1450</v>
      </c>
      <c r="G110" s="34"/>
    </row>
    <row r="111" spans="1:7" ht="27" customHeight="1" x14ac:dyDescent="0.15">
      <c r="A111" s="4" t="s">
        <v>377</v>
      </c>
      <c r="B111" s="12" t="s">
        <v>774</v>
      </c>
      <c r="C111" s="15">
        <v>1450</v>
      </c>
      <c r="D111" s="430">
        <v>4</v>
      </c>
      <c r="E111" s="431"/>
      <c r="F111" s="4">
        <v>3323</v>
      </c>
      <c r="G111" s="6"/>
    </row>
    <row r="112" spans="1:7" ht="27" customHeight="1" x14ac:dyDescent="0.15">
      <c r="A112" s="4" t="s">
        <v>377</v>
      </c>
      <c r="B112" s="12" t="s">
        <v>121</v>
      </c>
      <c r="C112" s="15">
        <v>265</v>
      </c>
      <c r="D112" s="430">
        <v>2</v>
      </c>
      <c r="E112" s="431"/>
      <c r="F112" s="4">
        <v>480</v>
      </c>
      <c r="G112" s="6"/>
    </row>
    <row r="113" spans="1:7" ht="27" customHeight="1" x14ac:dyDescent="0.15">
      <c r="A113" s="4" t="s">
        <v>377</v>
      </c>
      <c r="B113" s="12" t="s">
        <v>302</v>
      </c>
      <c r="C113" s="15">
        <v>974</v>
      </c>
      <c r="D113" s="430">
        <v>1.3</v>
      </c>
      <c r="E113" s="431"/>
      <c r="F113" s="4">
        <v>350</v>
      </c>
      <c r="G113" s="6"/>
    </row>
    <row r="114" spans="1:7" ht="27" customHeight="1" x14ac:dyDescent="0.15">
      <c r="A114" s="4" t="s">
        <v>377</v>
      </c>
      <c r="B114" s="12" t="s">
        <v>767</v>
      </c>
      <c r="C114" s="15">
        <v>1040</v>
      </c>
      <c r="D114" s="430">
        <v>1.5</v>
      </c>
      <c r="E114" s="431"/>
      <c r="F114" s="4">
        <v>1740</v>
      </c>
      <c r="G114" s="6"/>
    </row>
    <row r="115" spans="1:7" ht="27" customHeight="1" x14ac:dyDescent="0.15">
      <c r="A115" s="4" t="s">
        <v>377</v>
      </c>
      <c r="B115" s="12" t="s">
        <v>773</v>
      </c>
      <c r="C115" s="15">
        <v>1168</v>
      </c>
      <c r="D115" s="430">
        <v>1.6</v>
      </c>
      <c r="E115" s="431"/>
      <c r="F115" s="4">
        <v>5</v>
      </c>
      <c r="G115" s="6"/>
    </row>
    <row r="116" spans="1:7" ht="27" customHeight="1" x14ac:dyDescent="0.15">
      <c r="A116" s="4" t="s">
        <v>377</v>
      </c>
      <c r="B116" s="12" t="s">
        <v>334</v>
      </c>
      <c r="C116" s="15">
        <v>2198</v>
      </c>
      <c r="D116" s="430">
        <v>1.2</v>
      </c>
      <c r="E116" s="431"/>
      <c r="F116" s="4">
        <v>95</v>
      </c>
      <c r="G116" s="6"/>
    </row>
    <row r="117" spans="1:7" ht="27" customHeight="1" x14ac:dyDescent="0.15">
      <c r="A117" s="4" t="s">
        <v>1036</v>
      </c>
      <c r="B117" s="12" t="s">
        <v>748</v>
      </c>
      <c r="C117" s="15">
        <v>15975</v>
      </c>
      <c r="D117" s="430">
        <v>1.9</v>
      </c>
      <c r="E117" s="431"/>
      <c r="F117" s="4">
        <v>20000</v>
      </c>
      <c r="G117" s="6"/>
    </row>
    <row r="118" spans="1:7" ht="27" customHeight="1" x14ac:dyDescent="0.15">
      <c r="A118" s="4" t="s">
        <v>1036</v>
      </c>
      <c r="B118" s="12" t="s">
        <v>309</v>
      </c>
      <c r="C118" s="15">
        <v>337</v>
      </c>
      <c r="D118" s="430">
        <v>1.4</v>
      </c>
      <c r="E118" s="431"/>
      <c r="F118" s="4">
        <v>768</v>
      </c>
      <c r="G118" s="12"/>
    </row>
    <row r="119" spans="1:7" ht="27" customHeight="1" x14ac:dyDescent="0.15">
      <c r="A119" s="4" t="s">
        <v>1036</v>
      </c>
      <c r="B119" s="12" t="s">
        <v>312</v>
      </c>
      <c r="C119" s="15">
        <v>250</v>
      </c>
      <c r="D119" s="430">
        <v>1.7</v>
      </c>
      <c r="E119" s="431"/>
      <c r="F119" s="4">
        <v>1000</v>
      </c>
      <c r="G119" s="6"/>
    </row>
    <row r="120" spans="1:7" ht="27" customHeight="1" x14ac:dyDescent="0.15">
      <c r="A120" s="4" t="s">
        <v>1036</v>
      </c>
      <c r="B120" s="12" t="s">
        <v>316</v>
      </c>
      <c r="C120" s="15">
        <v>417</v>
      </c>
      <c r="D120" s="430">
        <v>1.4</v>
      </c>
      <c r="E120" s="431"/>
      <c r="F120" s="4">
        <v>710</v>
      </c>
      <c r="G120" s="6"/>
    </row>
    <row r="121" spans="1:7" ht="27" customHeight="1" x14ac:dyDescent="0.15">
      <c r="A121" s="9" t="s">
        <v>304</v>
      </c>
      <c r="B121" s="14" t="s">
        <v>750</v>
      </c>
      <c r="C121" s="16">
        <v>294</v>
      </c>
      <c r="D121" s="436">
        <v>1.3</v>
      </c>
      <c r="E121" s="437"/>
      <c r="F121" s="16">
        <v>110</v>
      </c>
      <c r="G121" s="12"/>
    </row>
    <row r="122" spans="1:7" ht="27" customHeight="1" x14ac:dyDescent="0.15">
      <c r="A122" s="4" t="s">
        <v>1036</v>
      </c>
      <c r="B122" s="12" t="s">
        <v>307</v>
      </c>
      <c r="C122" s="15">
        <v>643</v>
      </c>
      <c r="D122" s="430">
        <v>1.8</v>
      </c>
      <c r="E122" s="431"/>
      <c r="F122" s="4">
        <v>540</v>
      </c>
      <c r="G122" s="6"/>
    </row>
    <row r="123" spans="1:7" ht="27" customHeight="1" x14ac:dyDescent="0.15">
      <c r="A123" s="4" t="s">
        <v>1036</v>
      </c>
      <c r="B123" s="12" t="s">
        <v>321</v>
      </c>
      <c r="C123" s="15">
        <v>947</v>
      </c>
      <c r="D123" s="430">
        <v>1.5</v>
      </c>
      <c r="E123" s="431"/>
      <c r="F123" s="4">
        <v>50</v>
      </c>
      <c r="G123" s="6"/>
    </row>
    <row r="124" spans="1:7" ht="27" customHeight="1" x14ac:dyDescent="0.15">
      <c r="A124" s="4" t="s">
        <v>1036</v>
      </c>
      <c r="B124" s="12" t="s">
        <v>325</v>
      </c>
      <c r="C124" s="15">
        <v>310</v>
      </c>
      <c r="D124" s="430">
        <v>1.6</v>
      </c>
      <c r="E124" s="431"/>
      <c r="F124" s="4">
        <v>1900</v>
      </c>
      <c r="G124" s="6"/>
    </row>
    <row r="125" spans="1:7" ht="27" customHeight="1" x14ac:dyDescent="0.15">
      <c r="A125" s="4" t="s">
        <v>1036</v>
      </c>
      <c r="B125" s="12" t="s">
        <v>329</v>
      </c>
      <c r="C125" s="15">
        <v>300</v>
      </c>
      <c r="D125" s="21">
        <v>6</v>
      </c>
      <c r="E125" s="21">
        <v>2.4</v>
      </c>
      <c r="F125" s="4">
        <v>200</v>
      </c>
      <c r="G125" s="6"/>
    </row>
    <row r="126" spans="1:7" ht="27" customHeight="1" x14ac:dyDescent="0.15">
      <c r="A126" s="4" t="s">
        <v>1036</v>
      </c>
      <c r="B126" s="12" t="s">
        <v>330</v>
      </c>
      <c r="C126" s="15">
        <v>1562</v>
      </c>
      <c r="D126" s="22">
        <v>1.5</v>
      </c>
      <c r="E126" s="19">
        <v>1.3</v>
      </c>
      <c r="F126" s="4">
        <v>7050</v>
      </c>
      <c r="G126" s="6"/>
    </row>
    <row r="127" spans="1:7" ht="27" customHeight="1" x14ac:dyDescent="0.15">
      <c r="A127" s="4" t="s">
        <v>1036</v>
      </c>
      <c r="B127" s="12" t="s">
        <v>779</v>
      </c>
      <c r="C127" s="15">
        <v>4423</v>
      </c>
      <c r="D127" s="18">
        <v>1.7</v>
      </c>
      <c r="E127" s="19">
        <v>1.5</v>
      </c>
      <c r="F127" s="4">
        <v>1530</v>
      </c>
      <c r="G127" s="6"/>
    </row>
    <row r="128" spans="1:7" ht="27" customHeight="1" x14ac:dyDescent="0.15">
      <c r="A128" s="4" t="s">
        <v>1628</v>
      </c>
      <c r="B128" s="12" t="s">
        <v>336</v>
      </c>
      <c r="C128" s="15">
        <v>890</v>
      </c>
      <c r="D128" s="430">
        <v>1.2</v>
      </c>
      <c r="E128" s="431"/>
      <c r="F128" s="4">
        <v>40</v>
      </c>
      <c r="G128" s="6"/>
    </row>
    <row r="129" spans="1:7" ht="27" customHeight="1" x14ac:dyDescent="0.15">
      <c r="A129" s="4" t="s">
        <v>1628</v>
      </c>
      <c r="B129" s="12" t="s">
        <v>340</v>
      </c>
      <c r="C129" s="15">
        <v>550</v>
      </c>
      <c r="D129" s="430">
        <v>1.3</v>
      </c>
      <c r="E129" s="431"/>
      <c r="F129" s="4">
        <v>480</v>
      </c>
      <c r="G129" s="6"/>
    </row>
    <row r="130" spans="1:7" ht="27" customHeight="1" x14ac:dyDescent="0.15">
      <c r="A130" s="4" t="s">
        <v>1628</v>
      </c>
      <c r="B130" s="12" t="s">
        <v>331</v>
      </c>
      <c r="C130" s="15">
        <v>653</v>
      </c>
      <c r="D130" s="430">
        <v>1.6</v>
      </c>
      <c r="E130" s="431"/>
      <c r="F130" s="4">
        <v>3970</v>
      </c>
      <c r="G130" s="6"/>
    </row>
    <row r="131" spans="1:7" ht="27" customHeight="1" x14ac:dyDescent="0.15">
      <c r="A131" s="4" t="s">
        <v>1628</v>
      </c>
      <c r="B131" s="12" t="s">
        <v>641</v>
      </c>
      <c r="C131" s="15">
        <v>200</v>
      </c>
      <c r="D131" s="430">
        <v>1.6</v>
      </c>
      <c r="E131" s="431"/>
      <c r="F131" s="4">
        <v>500</v>
      </c>
      <c r="G131" s="6"/>
    </row>
    <row r="132" spans="1:7" ht="27" customHeight="1" x14ac:dyDescent="0.15">
      <c r="A132" s="4" t="s">
        <v>1628</v>
      </c>
      <c r="B132" s="12" t="s">
        <v>344</v>
      </c>
      <c r="C132" s="15">
        <v>105</v>
      </c>
      <c r="D132" s="430">
        <v>1.1000000000000001</v>
      </c>
      <c r="E132" s="431"/>
      <c r="F132" s="4">
        <v>1785</v>
      </c>
      <c r="G132" s="6"/>
    </row>
    <row r="133" spans="1:7" ht="27" customHeight="1" x14ac:dyDescent="0.15">
      <c r="A133" s="4" t="s">
        <v>1628</v>
      </c>
      <c r="B133" s="12" t="s">
        <v>790</v>
      </c>
      <c r="C133" s="15">
        <v>2960</v>
      </c>
      <c r="D133" s="430">
        <v>1.2</v>
      </c>
      <c r="E133" s="431"/>
      <c r="F133" s="4">
        <v>4865</v>
      </c>
      <c r="G133" s="6"/>
    </row>
    <row r="134" spans="1:7" ht="27" customHeight="1" x14ac:dyDescent="0.15">
      <c r="A134" s="4" t="s">
        <v>1628</v>
      </c>
      <c r="B134" s="12" t="s">
        <v>784</v>
      </c>
      <c r="C134" s="15">
        <v>4600</v>
      </c>
      <c r="D134" s="430">
        <v>1.2</v>
      </c>
      <c r="E134" s="431"/>
      <c r="F134" s="4">
        <v>31500</v>
      </c>
      <c r="G134" s="6"/>
    </row>
    <row r="135" spans="1:7" ht="27" customHeight="1" x14ac:dyDescent="0.15">
      <c r="A135" s="4" t="s">
        <v>1628</v>
      </c>
      <c r="B135" s="12" t="s">
        <v>785</v>
      </c>
      <c r="C135" s="15">
        <v>5820</v>
      </c>
      <c r="D135" s="430">
        <v>1.2</v>
      </c>
      <c r="E135" s="431"/>
      <c r="F135" s="4">
        <v>15682</v>
      </c>
      <c r="G135" s="6"/>
    </row>
    <row r="136" spans="1:7" ht="27" customHeight="1" x14ac:dyDescent="0.15">
      <c r="A136" s="4" t="s">
        <v>1318</v>
      </c>
      <c r="B136" s="12" t="s">
        <v>238</v>
      </c>
      <c r="C136" s="15">
        <v>270</v>
      </c>
      <c r="D136" s="430">
        <v>1.2</v>
      </c>
      <c r="E136" s="431"/>
      <c r="F136" s="4">
        <v>1330</v>
      </c>
      <c r="G136" s="6"/>
    </row>
    <row r="137" spans="1:7" ht="27" customHeight="1" x14ac:dyDescent="0.15">
      <c r="A137" s="4" t="s">
        <v>1318</v>
      </c>
      <c r="B137" s="12" t="s">
        <v>400</v>
      </c>
      <c r="C137" s="15">
        <v>210</v>
      </c>
      <c r="D137" s="430">
        <v>1.7</v>
      </c>
      <c r="E137" s="431"/>
      <c r="F137" s="4">
        <v>1080</v>
      </c>
      <c r="G137" s="6"/>
    </row>
    <row r="138" spans="1:7" ht="27" customHeight="1" x14ac:dyDescent="0.15">
      <c r="A138" s="4" t="s">
        <v>1318</v>
      </c>
      <c r="B138" s="12" t="s">
        <v>409</v>
      </c>
      <c r="C138" s="15">
        <v>340</v>
      </c>
      <c r="D138" s="430">
        <v>1.1000000000000001</v>
      </c>
      <c r="E138" s="431"/>
      <c r="F138" s="4">
        <v>530</v>
      </c>
      <c r="G138" s="6"/>
    </row>
    <row r="139" spans="1:7" ht="27" customHeight="1" x14ac:dyDescent="0.15">
      <c r="A139" s="4" t="s">
        <v>1318</v>
      </c>
      <c r="B139" s="12" t="s">
        <v>411</v>
      </c>
      <c r="C139" s="15">
        <v>400</v>
      </c>
      <c r="D139" s="430">
        <v>1.2</v>
      </c>
      <c r="E139" s="431"/>
      <c r="F139" s="4">
        <v>10</v>
      </c>
      <c r="G139" s="6"/>
    </row>
    <row r="140" spans="1:7" ht="27" customHeight="1" x14ac:dyDescent="0.15">
      <c r="A140" s="4" t="s">
        <v>1318</v>
      </c>
      <c r="B140" s="12" t="s">
        <v>414</v>
      </c>
      <c r="C140" s="15">
        <v>826</v>
      </c>
      <c r="D140" s="430">
        <v>1.1000000000000001</v>
      </c>
      <c r="E140" s="431"/>
      <c r="F140" s="4">
        <v>2500</v>
      </c>
      <c r="G140" s="6"/>
    </row>
    <row r="141" spans="1:7" ht="27" customHeight="1" x14ac:dyDescent="0.15">
      <c r="A141" s="4" t="s">
        <v>1318</v>
      </c>
      <c r="B141" s="12" t="s">
        <v>419</v>
      </c>
      <c r="C141" s="15">
        <v>360</v>
      </c>
      <c r="D141" s="430">
        <v>2</v>
      </c>
      <c r="E141" s="431"/>
      <c r="F141" s="4">
        <v>150</v>
      </c>
      <c r="G141" s="6"/>
    </row>
    <row r="142" spans="1:7" ht="27" customHeight="1" x14ac:dyDescent="0.15">
      <c r="A142" s="4" t="s">
        <v>1318</v>
      </c>
      <c r="B142" s="12" t="s">
        <v>420</v>
      </c>
      <c r="C142" s="15">
        <v>450</v>
      </c>
      <c r="D142" s="432">
        <v>1.01</v>
      </c>
      <c r="E142" s="433"/>
      <c r="F142" s="4">
        <v>100</v>
      </c>
      <c r="G142" s="6"/>
    </row>
    <row r="143" spans="1:7" ht="27" customHeight="1" x14ac:dyDescent="0.15">
      <c r="A143" s="4" t="s">
        <v>1318</v>
      </c>
      <c r="B143" s="12" t="s">
        <v>332</v>
      </c>
      <c r="C143" s="15">
        <v>302</v>
      </c>
      <c r="D143" s="430">
        <v>0.9</v>
      </c>
      <c r="E143" s="431"/>
      <c r="F143" s="4">
        <v>1100</v>
      </c>
      <c r="G143" s="6" t="s">
        <v>1651</v>
      </c>
    </row>
    <row r="144" spans="1:7" ht="27" customHeight="1" x14ac:dyDescent="0.15">
      <c r="A144" s="4" t="s">
        <v>1318</v>
      </c>
      <c r="B144" s="12" t="s">
        <v>401</v>
      </c>
      <c r="C144" s="15">
        <v>944</v>
      </c>
      <c r="D144" s="430">
        <v>2.1</v>
      </c>
      <c r="E144" s="431"/>
      <c r="F144" s="4">
        <v>20</v>
      </c>
      <c r="G144" s="6"/>
    </row>
    <row r="145" spans="1:7" ht="27" customHeight="1" x14ac:dyDescent="0.15">
      <c r="A145" s="4" t="s">
        <v>1318</v>
      </c>
      <c r="B145" s="12" t="s">
        <v>424</v>
      </c>
      <c r="C145" s="15">
        <v>350</v>
      </c>
      <c r="D145" s="430">
        <v>1.4</v>
      </c>
      <c r="E145" s="431"/>
      <c r="F145" s="4">
        <v>2000</v>
      </c>
      <c r="G145" s="32"/>
    </row>
    <row r="146" spans="1:7" ht="27" customHeight="1" x14ac:dyDescent="0.15">
      <c r="A146" s="4" t="s">
        <v>1318</v>
      </c>
      <c r="B146" s="12" t="s">
        <v>1598</v>
      </c>
      <c r="C146" s="15">
        <v>350</v>
      </c>
      <c r="D146" s="430">
        <v>1.3</v>
      </c>
      <c r="E146" s="431"/>
      <c r="F146" s="4">
        <v>50</v>
      </c>
      <c r="G146" s="6" t="s">
        <v>744</v>
      </c>
    </row>
    <row r="147" spans="1:7" ht="27" customHeight="1" x14ac:dyDescent="0.15">
      <c r="A147" s="4" t="s">
        <v>1318</v>
      </c>
      <c r="B147" s="12" t="s">
        <v>1597</v>
      </c>
      <c r="C147" s="15">
        <v>300</v>
      </c>
      <c r="D147" s="430">
        <v>2.9</v>
      </c>
      <c r="E147" s="431"/>
      <c r="F147" s="4">
        <v>50</v>
      </c>
      <c r="G147" s="6"/>
    </row>
    <row r="148" spans="1:7" ht="27" customHeight="1" x14ac:dyDescent="0.15">
      <c r="A148" s="4" t="s">
        <v>1318</v>
      </c>
      <c r="B148" s="12" t="s">
        <v>52</v>
      </c>
      <c r="C148" s="15">
        <v>704</v>
      </c>
      <c r="D148" s="432">
        <v>1.04</v>
      </c>
      <c r="E148" s="433"/>
      <c r="F148" s="4">
        <v>2010</v>
      </c>
      <c r="G148" s="6"/>
    </row>
    <row r="149" spans="1:7" ht="27" customHeight="1" x14ac:dyDescent="0.15">
      <c r="A149" s="4" t="s">
        <v>1318</v>
      </c>
      <c r="B149" s="12" t="s">
        <v>1599</v>
      </c>
      <c r="C149" s="15">
        <v>620</v>
      </c>
      <c r="D149" s="17">
        <v>1.1000000000000001</v>
      </c>
      <c r="E149" s="17">
        <v>0.6</v>
      </c>
      <c r="F149" s="4">
        <v>200</v>
      </c>
      <c r="G149" s="6"/>
    </row>
    <row r="150" spans="1:7" ht="27" customHeight="1" x14ac:dyDescent="0.15">
      <c r="A150" s="4" t="s">
        <v>1630</v>
      </c>
      <c r="B150" s="12" t="s">
        <v>433</v>
      </c>
      <c r="C150" s="15">
        <v>95</v>
      </c>
      <c r="D150" s="18">
        <v>1.1000000000000001</v>
      </c>
      <c r="E150" s="18">
        <v>1.2</v>
      </c>
      <c r="F150" s="4">
        <v>350</v>
      </c>
      <c r="G150" s="6"/>
    </row>
    <row r="151" spans="1:7" ht="27" customHeight="1" x14ac:dyDescent="0.15">
      <c r="A151" s="4" t="s">
        <v>1631</v>
      </c>
      <c r="B151" s="12" t="s">
        <v>432</v>
      </c>
      <c r="C151" s="15">
        <v>887</v>
      </c>
      <c r="D151" s="430">
        <v>1.1000000000000001</v>
      </c>
      <c r="E151" s="431"/>
      <c r="F151" s="4">
        <v>1450</v>
      </c>
      <c r="G151" s="6"/>
    </row>
    <row r="152" spans="1:7" ht="27" customHeight="1" x14ac:dyDescent="0.15">
      <c r="A152" s="4" t="s">
        <v>1631</v>
      </c>
      <c r="B152" s="12" t="s">
        <v>425</v>
      </c>
      <c r="C152" s="15">
        <v>290</v>
      </c>
      <c r="D152" s="430">
        <v>4.5999999999999996</v>
      </c>
      <c r="E152" s="431"/>
      <c r="F152" s="4">
        <v>2900</v>
      </c>
      <c r="G152" s="6"/>
    </row>
    <row r="153" spans="1:7" ht="27" customHeight="1" x14ac:dyDescent="0.15">
      <c r="A153" s="4" t="s">
        <v>1631</v>
      </c>
      <c r="B153" s="12" t="s">
        <v>1600</v>
      </c>
      <c r="C153" s="15">
        <v>80</v>
      </c>
      <c r="D153" s="430">
        <v>1.6</v>
      </c>
      <c r="E153" s="431"/>
      <c r="F153" s="4">
        <v>330</v>
      </c>
      <c r="G153" s="6"/>
    </row>
    <row r="154" spans="1:7" ht="27" customHeight="1" x14ac:dyDescent="0.15">
      <c r="A154" s="4" t="s">
        <v>1631</v>
      </c>
      <c r="B154" s="12" t="s">
        <v>431</v>
      </c>
      <c r="C154" s="15">
        <v>380</v>
      </c>
      <c r="D154" s="430">
        <v>1.8</v>
      </c>
      <c r="E154" s="431"/>
      <c r="F154" s="4">
        <v>1150</v>
      </c>
      <c r="G154" s="6"/>
    </row>
    <row r="155" spans="1:7" ht="27" customHeight="1" x14ac:dyDescent="0.15">
      <c r="A155" s="4" t="s">
        <v>1630</v>
      </c>
      <c r="B155" s="12" t="s">
        <v>1601</v>
      </c>
      <c r="C155" s="15">
        <v>650</v>
      </c>
      <c r="D155" s="18">
        <v>1.6</v>
      </c>
      <c r="E155" s="18">
        <v>1.2</v>
      </c>
      <c r="F155" s="4">
        <v>50</v>
      </c>
      <c r="G155" s="6" t="s">
        <v>744</v>
      </c>
    </row>
    <row r="156" spans="1:7" ht="27" customHeight="1" x14ac:dyDescent="0.15">
      <c r="A156" s="4" t="s">
        <v>1630</v>
      </c>
      <c r="B156" s="12" t="s">
        <v>892</v>
      </c>
      <c r="C156" s="15">
        <v>120</v>
      </c>
      <c r="D156" s="430">
        <v>1.2</v>
      </c>
      <c r="E156" s="431"/>
      <c r="F156" s="4">
        <v>50</v>
      </c>
      <c r="G156" s="6"/>
    </row>
    <row r="157" spans="1:7" ht="27" customHeight="1" x14ac:dyDescent="0.15">
      <c r="A157" s="4" t="s">
        <v>1630</v>
      </c>
      <c r="B157" s="12" t="s">
        <v>436</v>
      </c>
      <c r="C157" s="15">
        <v>100</v>
      </c>
      <c r="D157" s="430">
        <v>5</v>
      </c>
      <c r="E157" s="431"/>
      <c r="F157" s="4">
        <v>600</v>
      </c>
      <c r="G157" s="6"/>
    </row>
    <row r="158" spans="1:7" ht="27" customHeight="1" x14ac:dyDescent="0.15">
      <c r="A158" s="4" t="s">
        <v>1630</v>
      </c>
      <c r="B158" s="12" t="s">
        <v>206</v>
      </c>
      <c r="C158" s="15">
        <v>350</v>
      </c>
      <c r="D158" s="430">
        <v>1.8</v>
      </c>
      <c r="E158" s="431"/>
      <c r="F158" s="4">
        <v>900</v>
      </c>
      <c r="G158" s="6"/>
    </row>
    <row r="159" spans="1:7" ht="27" customHeight="1" x14ac:dyDescent="0.15">
      <c r="A159" s="4" t="s">
        <v>1630</v>
      </c>
      <c r="B159" s="12" t="s">
        <v>439</v>
      </c>
      <c r="C159" s="15">
        <v>240</v>
      </c>
      <c r="D159" s="430">
        <v>1.1000000000000001</v>
      </c>
      <c r="E159" s="431"/>
      <c r="F159" s="4">
        <v>20</v>
      </c>
      <c r="G159" s="6"/>
    </row>
    <row r="160" spans="1:7" ht="27" customHeight="1" x14ac:dyDescent="0.15">
      <c r="A160" s="4" t="s">
        <v>1630</v>
      </c>
      <c r="B160" s="12" t="s">
        <v>189</v>
      </c>
      <c r="C160" s="15">
        <v>145</v>
      </c>
      <c r="D160" s="430">
        <v>1.1000000000000001</v>
      </c>
      <c r="E160" s="431"/>
      <c r="F160" s="4">
        <v>880</v>
      </c>
      <c r="G160" s="6"/>
    </row>
    <row r="161" spans="1:7" ht="27" customHeight="1" x14ac:dyDescent="0.15">
      <c r="A161" s="4" t="s">
        <v>1630</v>
      </c>
      <c r="B161" s="12" t="s">
        <v>2</v>
      </c>
      <c r="C161" s="15">
        <v>1250</v>
      </c>
      <c r="D161" s="430">
        <v>4.3</v>
      </c>
      <c r="E161" s="431"/>
      <c r="F161" s="4">
        <v>1950</v>
      </c>
      <c r="G161" s="6"/>
    </row>
    <row r="162" spans="1:7" ht="27" customHeight="1" x14ac:dyDescent="0.15">
      <c r="A162" s="4" t="s">
        <v>1630</v>
      </c>
      <c r="B162" s="12" t="s">
        <v>282</v>
      </c>
      <c r="C162" s="15">
        <v>230</v>
      </c>
      <c r="D162" s="18">
        <v>1.1000000000000001</v>
      </c>
      <c r="E162" s="18">
        <v>1.2</v>
      </c>
      <c r="F162" s="4">
        <v>1500</v>
      </c>
      <c r="G162" s="6"/>
    </row>
    <row r="163" spans="1:7" ht="27" customHeight="1" x14ac:dyDescent="0.15">
      <c r="A163" s="4" t="s">
        <v>1630</v>
      </c>
      <c r="B163" s="12" t="s">
        <v>434</v>
      </c>
      <c r="C163" s="15">
        <v>300</v>
      </c>
      <c r="D163" s="438">
        <v>1.3</v>
      </c>
      <c r="E163" s="439"/>
      <c r="F163" s="4">
        <v>3320</v>
      </c>
      <c r="G163" s="6"/>
    </row>
    <row r="164" spans="1:7" ht="27" customHeight="1" x14ac:dyDescent="0.15">
      <c r="A164" s="4" t="s">
        <v>613</v>
      </c>
      <c r="B164" s="12" t="s">
        <v>532</v>
      </c>
      <c r="C164" s="15">
        <v>940</v>
      </c>
      <c r="D164" s="430">
        <v>2.2000000000000002</v>
      </c>
      <c r="E164" s="431"/>
      <c r="F164" s="4">
        <v>100</v>
      </c>
      <c r="G164" s="6"/>
    </row>
    <row r="165" spans="1:7" ht="27" customHeight="1" x14ac:dyDescent="0.15">
      <c r="A165" s="4" t="s">
        <v>613</v>
      </c>
      <c r="B165" s="12" t="s">
        <v>1607</v>
      </c>
      <c r="C165" s="15">
        <v>948</v>
      </c>
      <c r="D165" s="451">
        <v>1.1000000000000001</v>
      </c>
      <c r="E165" s="24">
        <v>1.6</v>
      </c>
      <c r="F165" s="4">
        <v>14650</v>
      </c>
      <c r="G165" s="6"/>
    </row>
    <row r="166" spans="1:7" ht="27" customHeight="1" x14ac:dyDescent="0.15">
      <c r="A166" s="4" t="s">
        <v>613</v>
      </c>
      <c r="B166" s="12" t="s">
        <v>462</v>
      </c>
      <c r="C166" s="15">
        <v>1119</v>
      </c>
      <c r="D166" s="452"/>
      <c r="E166" s="24">
        <v>0.7</v>
      </c>
      <c r="F166" s="4">
        <v>12567</v>
      </c>
      <c r="G166" s="6"/>
    </row>
    <row r="167" spans="1:7" ht="27" customHeight="1" x14ac:dyDescent="0.15">
      <c r="A167" s="4" t="s">
        <v>613</v>
      </c>
      <c r="B167" s="12" t="s">
        <v>1606</v>
      </c>
      <c r="C167" s="15">
        <v>243</v>
      </c>
      <c r="D167" s="452"/>
      <c r="E167" s="24">
        <v>1.7</v>
      </c>
      <c r="F167" s="4">
        <v>1450</v>
      </c>
      <c r="G167" s="6"/>
    </row>
    <row r="168" spans="1:7" ht="27" customHeight="1" x14ac:dyDescent="0.15">
      <c r="A168" s="4" t="s">
        <v>1629</v>
      </c>
      <c r="B168" s="12" t="s">
        <v>1650</v>
      </c>
      <c r="C168" s="15">
        <v>3154</v>
      </c>
      <c r="D168" s="18">
        <v>1.2</v>
      </c>
      <c r="E168" s="19">
        <v>0.7</v>
      </c>
      <c r="F168" s="4">
        <v>15136</v>
      </c>
      <c r="G168" s="6"/>
    </row>
    <row r="169" spans="1:7" ht="27" customHeight="1" x14ac:dyDescent="0.15">
      <c r="A169" s="4" t="s">
        <v>1629</v>
      </c>
      <c r="B169" s="12" t="s">
        <v>346</v>
      </c>
      <c r="C169" s="15">
        <v>418</v>
      </c>
      <c r="D169" s="430">
        <v>1.1000000000000001</v>
      </c>
      <c r="E169" s="431"/>
      <c r="F169" s="4">
        <v>2313</v>
      </c>
      <c r="G169" s="6"/>
    </row>
    <row r="170" spans="1:7" ht="27" customHeight="1" x14ac:dyDescent="0.15">
      <c r="A170" s="4" t="s">
        <v>1629</v>
      </c>
      <c r="B170" s="12" t="s">
        <v>1596</v>
      </c>
      <c r="C170" s="15">
        <v>226</v>
      </c>
      <c r="D170" s="430">
        <v>1.6</v>
      </c>
      <c r="E170" s="431"/>
      <c r="F170" s="4">
        <v>1090</v>
      </c>
      <c r="G170" s="6"/>
    </row>
    <row r="171" spans="1:7" ht="27" customHeight="1" x14ac:dyDescent="0.15">
      <c r="A171" s="4" t="s">
        <v>1629</v>
      </c>
      <c r="B171" s="12" t="s">
        <v>795</v>
      </c>
      <c r="C171" s="15">
        <v>353</v>
      </c>
      <c r="D171" s="430">
        <v>2.2999999999999998</v>
      </c>
      <c r="E171" s="431"/>
      <c r="F171" s="4">
        <v>10</v>
      </c>
      <c r="G171" s="6"/>
    </row>
    <row r="172" spans="1:7" ht="27" customHeight="1" x14ac:dyDescent="0.15">
      <c r="A172" s="4" t="s">
        <v>1629</v>
      </c>
      <c r="B172" s="12" t="s">
        <v>352</v>
      </c>
      <c r="C172" s="15">
        <v>138</v>
      </c>
      <c r="D172" s="430">
        <v>1.1000000000000001</v>
      </c>
      <c r="E172" s="431"/>
      <c r="F172" s="4">
        <v>580</v>
      </c>
      <c r="G172" s="12"/>
    </row>
    <row r="173" spans="1:7" ht="27" customHeight="1" x14ac:dyDescent="0.15">
      <c r="A173" s="4" t="s">
        <v>1629</v>
      </c>
      <c r="B173" s="12" t="s">
        <v>129</v>
      </c>
      <c r="C173" s="15">
        <v>80</v>
      </c>
      <c r="D173" s="430">
        <v>2.5</v>
      </c>
      <c r="E173" s="431"/>
      <c r="F173" s="4">
        <v>505</v>
      </c>
      <c r="G173" s="6"/>
    </row>
    <row r="174" spans="1:7" ht="27" customHeight="1" x14ac:dyDescent="0.15">
      <c r="A174" s="4" t="s">
        <v>1629</v>
      </c>
      <c r="B174" s="12" t="s">
        <v>354</v>
      </c>
      <c r="C174" s="15">
        <v>310</v>
      </c>
      <c r="D174" s="430">
        <v>1.3</v>
      </c>
      <c r="E174" s="431"/>
      <c r="F174" s="4">
        <v>70</v>
      </c>
      <c r="G174" s="6"/>
    </row>
    <row r="175" spans="1:7" ht="27" customHeight="1" x14ac:dyDescent="0.15">
      <c r="A175" s="4" t="s">
        <v>964</v>
      </c>
      <c r="B175" s="12" t="s">
        <v>443</v>
      </c>
      <c r="C175" s="15">
        <v>578</v>
      </c>
      <c r="D175" s="18">
        <v>1.2</v>
      </c>
      <c r="E175" s="18">
        <v>1.8</v>
      </c>
      <c r="F175" s="4">
        <v>6280</v>
      </c>
      <c r="G175" s="6"/>
    </row>
    <row r="176" spans="1:7" ht="27" customHeight="1" x14ac:dyDescent="0.15">
      <c r="A176" s="4" t="s">
        <v>782</v>
      </c>
      <c r="B176" s="12" t="s">
        <v>380</v>
      </c>
      <c r="C176" s="15">
        <v>110</v>
      </c>
      <c r="D176" s="445">
        <v>1.7</v>
      </c>
      <c r="E176" s="28">
        <v>2</v>
      </c>
      <c r="F176" s="4">
        <v>670</v>
      </c>
      <c r="G176" s="6"/>
    </row>
    <row r="177" spans="1:7" ht="27" customHeight="1" x14ac:dyDescent="0.15">
      <c r="A177" s="4" t="s">
        <v>782</v>
      </c>
      <c r="B177" s="12" t="s">
        <v>371</v>
      </c>
      <c r="C177" s="15">
        <v>126</v>
      </c>
      <c r="D177" s="446"/>
      <c r="E177" s="27">
        <v>1.2</v>
      </c>
      <c r="F177" s="4">
        <v>860</v>
      </c>
      <c r="G177" s="6"/>
    </row>
    <row r="178" spans="1:7" ht="27" customHeight="1" x14ac:dyDescent="0.15">
      <c r="A178" s="4" t="s">
        <v>782</v>
      </c>
      <c r="B178" s="12" t="s">
        <v>375</v>
      </c>
      <c r="C178" s="15">
        <v>175</v>
      </c>
      <c r="D178" s="430">
        <v>1.2</v>
      </c>
      <c r="E178" s="431"/>
      <c r="F178" s="4">
        <v>2263</v>
      </c>
      <c r="G178" s="6"/>
    </row>
    <row r="179" spans="1:7" ht="27" customHeight="1" x14ac:dyDescent="0.15">
      <c r="A179" s="4" t="s">
        <v>782</v>
      </c>
      <c r="B179" s="12" t="s">
        <v>378</v>
      </c>
      <c r="C179" s="15">
        <v>250</v>
      </c>
      <c r="D179" s="430">
        <v>1.1000000000000001</v>
      </c>
      <c r="E179" s="431"/>
      <c r="F179" s="4">
        <v>48</v>
      </c>
      <c r="G179" s="6"/>
    </row>
    <row r="180" spans="1:7" ht="27" customHeight="1" x14ac:dyDescent="0.15">
      <c r="A180" s="4" t="s">
        <v>782</v>
      </c>
      <c r="B180" s="12" t="s">
        <v>367</v>
      </c>
      <c r="C180" s="15">
        <v>179</v>
      </c>
      <c r="D180" s="430">
        <v>2.4</v>
      </c>
      <c r="E180" s="431"/>
      <c r="F180" s="4">
        <v>1235</v>
      </c>
      <c r="G180" s="6"/>
    </row>
    <row r="181" spans="1:7" ht="27" customHeight="1" x14ac:dyDescent="0.15">
      <c r="A181" s="4" t="s">
        <v>782</v>
      </c>
      <c r="B181" s="12" t="s">
        <v>381</v>
      </c>
      <c r="C181" s="15">
        <v>170</v>
      </c>
      <c r="D181" s="430">
        <v>1.8</v>
      </c>
      <c r="E181" s="431"/>
      <c r="F181" s="4">
        <v>1160</v>
      </c>
      <c r="G181" s="6"/>
    </row>
    <row r="182" spans="1:7" ht="27" customHeight="1" x14ac:dyDescent="0.15">
      <c r="A182" s="4" t="s">
        <v>782</v>
      </c>
      <c r="B182" s="12" t="s">
        <v>383</v>
      </c>
      <c r="C182" s="15">
        <v>231</v>
      </c>
      <c r="D182" s="430">
        <v>1.3</v>
      </c>
      <c r="E182" s="431"/>
      <c r="F182" s="4">
        <v>580</v>
      </c>
      <c r="G182" s="6"/>
    </row>
    <row r="183" spans="1:7" ht="27" customHeight="1" x14ac:dyDescent="0.15">
      <c r="A183" s="4" t="s">
        <v>782</v>
      </c>
      <c r="B183" s="12" t="s">
        <v>387</v>
      </c>
      <c r="C183" s="15">
        <v>464</v>
      </c>
      <c r="D183" s="430">
        <v>1.3</v>
      </c>
      <c r="E183" s="431"/>
      <c r="F183" s="4">
        <v>870</v>
      </c>
      <c r="G183" s="6"/>
    </row>
    <row r="184" spans="1:7" ht="27" customHeight="1" x14ac:dyDescent="0.15">
      <c r="A184" s="4" t="s">
        <v>782</v>
      </c>
      <c r="B184" s="12" t="s">
        <v>1602</v>
      </c>
      <c r="C184" s="15">
        <v>620</v>
      </c>
      <c r="D184" s="18">
        <v>1.6</v>
      </c>
      <c r="E184" s="18">
        <v>1.6</v>
      </c>
      <c r="F184" s="4">
        <v>50</v>
      </c>
      <c r="G184" s="6" t="s">
        <v>744</v>
      </c>
    </row>
    <row r="185" spans="1:7" ht="27" customHeight="1" x14ac:dyDescent="0.15">
      <c r="A185" s="4" t="s">
        <v>782</v>
      </c>
      <c r="B185" s="12" t="s">
        <v>390</v>
      </c>
      <c r="C185" s="15">
        <v>146</v>
      </c>
      <c r="D185" s="432">
        <v>1.01</v>
      </c>
      <c r="E185" s="433"/>
      <c r="F185" s="4">
        <v>1740</v>
      </c>
      <c r="G185" s="6"/>
    </row>
    <row r="186" spans="1:7" ht="27" customHeight="1" x14ac:dyDescent="0.15">
      <c r="A186" s="4" t="s">
        <v>782</v>
      </c>
      <c r="B186" s="12" t="s">
        <v>364</v>
      </c>
      <c r="C186" s="15">
        <v>264</v>
      </c>
      <c r="D186" s="430">
        <v>1.3</v>
      </c>
      <c r="E186" s="431"/>
      <c r="F186" s="4">
        <v>1000</v>
      </c>
      <c r="G186" s="6"/>
    </row>
    <row r="187" spans="1:7" ht="27" customHeight="1" x14ac:dyDescent="0.15">
      <c r="A187" s="4" t="s">
        <v>782</v>
      </c>
      <c r="B187" s="12" t="s">
        <v>389</v>
      </c>
      <c r="C187" s="15">
        <v>1511</v>
      </c>
      <c r="D187" s="18">
        <v>1.2</v>
      </c>
      <c r="E187" s="18">
        <v>1.2</v>
      </c>
      <c r="F187" s="4">
        <v>3440</v>
      </c>
      <c r="G187" s="6"/>
    </row>
    <row r="188" spans="1:7" ht="27" customHeight="1" x14ac:dyDescent="0.15">
      <c r="A188" s="4" t="s">
        <v>291</v>
      </c>
      <c r="B188" s="12" t="s">
        <v>464</v>
      </c>
      <c r="C188" s="15">
        <v>310</v>
      </c>
      <c r="D188" s="430">
        <v>2.2999999999999998</v>
      </c>
      <c r="E188" s="431"/>
      <c r="F188" s="4">
        <v>10</v>
      </c>
      <c r="G188" s="6"/>
    </row>
    <row r="189" spans="1:7" ht="27" customHeight="1" x14ac:dyDescent="0.15">
      <c r="A189" s="4" t="s">
        <v>291</v>
      </c>
      <c r="B189" s="12" t="s">
        <v>806</v>
      </c>
      <c r="C189" s="15">
        <v>1500</v>
      </c>
      <c r="D189" s="23">
        <v>1.4</v>
      </c>
      <c r="E189" s="18">
        <v>2.2999999999999998</v>
      </c>
      <c r="F189" s="4">
        <v>13980</v>
      </c>
      <c r="G189" s="6"/>
    </row>
    <row r="190" spans="1:7" ht="27" customHeight="1" x14ac:dyDescent="0.15">
      <c r="A190" s="4" t="s">
        <v>1632</v>
      </c>
      <c r="B190" s="12" t="s">
        <v>450</v>
      </c>
      <c r="C190" s="15">
        <v>245</v>
      </c>
      <c r="D190" s="442">
        <v>1.9</v>
      </c>
      <c r="E190" s="18">
        <v>1.5</v>
      </c>
      <c r="F190" s="4">
        <v>2040</v>
      </c>
      <c r="G190" s="6"/>
    </row>
    <row r="191" spans="1:7" ht="27" customHeight="1" x14ac:dyDescent="0.15">
      <c r="A191" s="4" t="s">
        <v>1632</v>
      </c>
      <c r="B191" s="12" t="s">
        <v>89</v>
      </c>
      <c r="C191" s="15">
        <v>170</v>
      </c>
      <c r="D191" s="443"/>
      <c r="E191" s="24">
        <v>2.2000000000000002</v>
      </c>
      <c r="F191" s="4">
        <v>440</v>
      </c>
      <c r="G191" s="6"/>
    </row>
    <row r="192" spans="1:7" ht="27" customHeight="1" x14ac:dyDescent="0.15">
      <c r="A192" s="4" t="s">
        <v>1632</v>
      </c>
      <c r="B192" s="12" t="s">
        <v>452</v>
      </c>
      <c r="C192" s="15">
        <v>349</v>
      </c>
      <c r="D192" s="430">
        <v>2.5</v>
      </c>
      <c r="E192" s="431"/>
      <c r="F192" s="4">
        <v>10</v>
      </c>
      <c r="G192" s="6"/>
    </row>
    <row r="193" spans="1:7" ht="27" customHeight="1" x14ac:dyDescent="0.15">
      <c r="A193" s="4" t="s">
        <v>1632</v>
      </c>
      <c r="B193" s="12" t="s">
        <v>42</v>
      </c>
      <c r="C193" s="15">
        <v>1100</v>
      </c>
      <c r="D193" s="430">
        <v>1.3</v>
      </c>
      <c r="E193" s="431"/>
      <c r="F193" s="4">
        <v>440</v>
      </c>
      <c r="G193" s="6"/>
    </row>
    <row r="194" spans="1:7" ht="27" customHeight="1" x14ac:dyDescent="0.15">
      <c r="A194" s="4" t="s">
        <v>1632</v>
      </c>
      <c r="B194" s="12" t="s">
        <v>229</v>
      </c>
      <c r="C194" s="15">
        <v>440</v>
      </c>
      <c r="D194" s="430">
        <v>1.1000000000000001</v>
      </c>
      <c r="E194" s="431"/>
      <c r="F194" s="4">
        <v>10</v>
      </c>
      <c r="G194" s="6"/>
    </row>
    <row r="195" spans="1:7" ht="27" customHeight="1" x14ac:dyDescent="0.15">
      <c r="A195" s="4" t="s">
        <v>1632</v>
      </c>
      <c r="B195" s="12" t="s">
        <v>455</v>
      </c>
      <c r="C195" s="15">
        <v>645</v>
      </c>
      <c r="D195" s="430">
        <v>1.7</v>
      </c>
      <c r="E195" s="431"/>
      <c r="F195" s="4">
        <v>10</v>
      </c>
      <c r="G195" s="6"/>
    </row>
    <row r="196" spans="1:7" ht="27" customHeight="1" x14ac:dyDescent="0.15">
      <c r="A196" s="4" t="s">
        <v>1632</v>
      </c>
      <c r="B196" s="12" t="s">
        <v>394</v>
      </c>
      <c r="C196" s="15">
        <v>425</v>
      </c>
      <c r="D196" s="430">
        <v>1.3</v>
      </c>
      <c r="E196" s="431"/>
      <c r="F196" s="4">
        <v>1540</v>
      </c>
      <c r="G196" s="6"/>
    </row>
    <row r="197" spans="1:7" ht="27" customHeight="1" x14ac:dyDescent="0.15">
      <c r="A197" s="4" t="s">
        <v>1632</v>
      </c>
      <c r="B197" s="12" t="s">
        <v>457</v>
      </c>
      <c r="C197" s="15">
        <v>950</v>
      </c>
      <c r="D197" s="430">
        <v>2</v>
      </c>
      <c r="E197" s="431"/>
      <c r="F197" s="4">
        <v>1140</v>
      </c>
      <c r="G197" s="6"/>
    </row>
    <row r="198" spans="1:7" ht="27" customHeight="1" x14ac:dyDescent="0.15">
      <c r="A198" s="4" t="s">
        <v>1632</v>
      </c>
      <c r="B198" s="12" t="s">
        <v>448</v>
      </c>
      <c r="C198" s="15">
        <v>2203</v>
      </c>
      <c r="D198" s="430">
        <v>1.4</v>
      </c>
      <c r="E198" s="431"/>
      <c r="F198" s="4">
        <v>2100</v>
      </c>
      <c r="G198" s="6"/>
    </row>
    <row r="199" spans="1:7" ht="27" customHeight="1" x14ac:dyDescent="0.15">
      <c r="A199" s="4" t="s">
        <v>1632</v>
      </c>
      <c r="B199" s="12" t="s">
        <v>607</v>
      </c>
      <c r="C199" s="15">
        <v>4340</v>
      </c>
      <c r="D199" s="442">
        <v>1.4</v>
      </c>
      <c r="E199" s="18">
        <v>2.1</v>
      </c>
      <c r="F199" s="4">
        <v>10</v>
      </c>
      <c r="G199" s="6"/>
    </row>
    <row r="200" spans="1:7" ht="27" customHeight="1" x14ac:dyDescent="0.15">
      <c r="A200" s="4" t="s">
        <v>1632</v>
      </c>
      <c r="B200" s="12" t="s">
        <v>382</v>
      </c>
      <c r="C200" s="15">
        <v>6075</v>
      </c>
      <c r="D200" s="444"/>
      <c r="E200" s="18">
        <v>1.4</v>
      </c>
      <c r="F200" s="4">
        <v>14879</v>
      </c>
      <c r="G200" s="6"/>
    </row>
    <row r="201" spans="1:7" ht="27" customHeight="1" x14ac:dyDescent="0.15">
      <c r="A201" s="4" t="s">
        <v>927</v>
      </c>
      <c r="B201" s="12" t="s">
        <v>1312</v>
      </c>
      <c r="C201" s="15">
        <v>1764</v>
      </c>
      <c r="D201" s="24">
        <v>1.2</v>
      </c>
      <c r="E201" s="24">
        <v>1.2</v>
      </c>
      <c r="F201" s="4">
        <v>5240</v>
      </c>
      <c r="G201" s="6"/>
    </row>
    <row r="202" spans="1:7" ht="27" customHeight="1" x14ac:dyDescent="0.15">
      <c r="A202" s="4" t="s">
        <v>1633</v>
      </c>
      <c r="B202" s="12" t="s">
        <v>466</v>
      </c>
      <c r="C202" s="15">
        <v>2520</v>
      </c>
      <c r="D202" s="430">
        <v>1.5</v>
      </c>
      <c r="E202" s="431"/>
      <c r="F202" s="4">
        <v>10</v>
      </c>
      <c r="G202" s="6"/>
    </row>
    <row r="203" spans="1:7" ht="27" customHeight="1" x14ac:dyDescent="0.15">
      <c r="A203" s="4" t="s">
        <v>1633</v>
      </c>
      <c r="B203" s="12" t="s">
        <v>481</v>
      </c>
      <c r="C203" s="15">
        <v>445</v>
      </c>
      <c r="D203" s="430">
        <v>1.6</v>
      </c>
      <c r="E203" s="431"/>
      <c r="F203" s="4">
        <v>55</v>
      </c>
      <c r="G203" s="6"/>
    </row>
    <row r="204" spans="1:7" ht="27" customHeight="1" x14ac:dyDescent="0.15">
      <c r="A204" s="4" t="s">
        <v>1633</v>
      </c>
      <c r="B204" s="12" t="s">
        <v>480</v>
      </c>
      <c r="C204" s="15">
        <v>1600</v>
      </c>
      <c r="D204" s="430">
        <v>1.4</v>
      </c>
      <c r="E204" s="431"/>
      <c r="F204" s="4">
        <v>4540</v>
      </c>
      <c r="G204" s="6"/>
    </row>
    <row r="205" spans="1:7" ht="27" customHeight="1" x14ac:dyDescent="0.15">
      <c r="A205" s="4" t="s">
        <v>1633</v>
      </c>
      <c r="B205" s="12" t="s">
        <v>173</v>
      </c>
      <c r="C205" s="15">
        <v>300</v>
      </c>
      <c r="D205" s="430">
        <v>3.6</v>
      </c>
      <c r="E205" s="431"/>
      <c r="F205" s="4">
        <v>740</v>
      </c>
      <c r="G205" s="6"/>
    </row>
    <row r="206" spans="1:7" ht="27" customHeight="1" x14ac:dyDescent="0.15">
      <c r="A206" s="4" t="s">
        <v>1633</v>
      </c>
      <c r="B206" s="12" t="s">
        <v>484</v>
      </c>
      <c r="C206" s="15">
        <v>240</v>
      </c>
      <c r="D206" s="430">
        <v>5.6</v>
      </c>
      <c r="E206" s="431"/>
      <c r="F206" s="4">
        <v>2140</v>
      </c>
      <c r="G206" s="6"/>
    </row>
    <row r="207" spans="1:7" ht="27" customHeight="1" x14ac:dyDescent="0.15">
      <c r="A207" s="4" t="s">
        <v>1633</v>
      </c>
      <c r="B207" s="12" t="s">
        <v>471</v>
      </c>
      <c r="C207" s="15">
        <v>230</v>
      </c>
      <c r="D207" s="430">
        <v>1.6</v>
      </c>
      <c r="E207" s="431"/>
      <c r="F207" s="4">
        <v>600</v>
      </c>
      <c r="G207" s="6"/>
    </row>
    <row r="208" spans="1:7" ht="27" customHeight="1" x14ac:dyDescent="0.15">
      <c r="A208" s="4" t="s">
        <v>1633</v>
      </c>
      <c r="B208" s="12" t="s">
        <v>278</v>
      </c>
      <c r="C208" s="15">
        <v>208</v>
      </c>
      <c r="D208" s="451">
        <v>2</v>
      </c>
      <c r="E208" s="24">
        <v>2.2999999999999998</v>
      </c>
      <c r="F208" s="4">
        <v>2770</v>
      </c>
      <c r="G208" s="6"/>
    </row>
    <row r="209" spans="1:7" ht="27" customHeight="1" x14ac:dyDescent="0.15">
      <c r="A209" s="4" t="s">
        <v>1633</v>
      </c>
      <c r="B209" s="12" t="s">
        <v>1603</v>
      </c>
      <c r="C209" s="15">
        <v>338</v>
      </c>
      <c r="D209" s="453"/>
      <c r="E209" s="24">
        <v>2.2999999999999998</v>
      </c>
      <c r="F209" s="4">
        <v>7940</v>
      </c>
      <c r="G209" s="6"/>
    </row>
    <row r="210" spans="1:7" ht="27" customHeight="1" x14ac:dyDescent="0.15">
      <c r="A210" s="4" t="s">
        <v>1633</v>
      </c>
      <c r="B210" s="12" t="s">
        <v>486</v>
      </c>
      <c r="C210" s="15">
        <v>125</v>
      </c>
      <c r="D210" s="430">
        <v>1.5</v>
      </c>
      <c r="E210" s="431"/>
      <c r="F210" s="4">
        <v>840</v>
      </c>
      <c r="G210" s="6"/>
    </row>
    <row r="211" spans="1:7" ht="27" customHeight="1" x14ac:dyDescent="0.15">
      <c r="A211" s="4" t="s">
        <v>1633</v>
      </c>
      <c r="B211" s="12" t="s">
        <v>489</v>
      </c>
      <c r="C211" s="15">
        <v>520</v>
      </c>
      <c r="D211" s="430">
        <v>1.2</v>
      </c>
      <c r="E211" s="431"/>
      <c r="F211" s="4">
        <v>100</v>
      </c>
      <c r="G211" s="6"/>
    </row>
    <row r="212" spans="1:7" ht="27" customHeight="1" x14ac:dyDescent="0.15">
      <c r="A212" s="4" t="s">
        <v>1633</v>
      </c>
      <c r="B212" s="12" t="s">
        <v>474</v>
      </c>
      <c r="C212" s="15">
        <v>260</v>
      </c>
      <c r="D212" s="430">
        <v>1.7</v>
      </c>
      <c r="E212" s="431"/>
      <c r="F212" s="4">
        <v>700</v>
      </c>
      <c r="G212" s="6"/>
    </row>
    <row r="213" spans="1:7" ht="27" customHeight="1" x14ac:dyDescent="0.15">
      <c r="A213" s="4" t="s">
        <v>1633</v>
      </c>
      <c r="B213" s="12" t="s">
        <v>477</v>
      </c>
      <c r="C213" s="15">
        <v>375</v>
      </c>
      <c r="D213" s="430">
        <v>1.2</v>
      </c>
      <c r="E213" s="431"/>
      <c r="F213" s="4">
        <v>8940</v>
      </c>
      <c r="G213" s="6"/>
    </row>
    <row r="214" spans="1:7" ht="27" customHeight="1" x14ac:dyDescent="0.15">
      <c r="A214" s="4" t="s">
        <v>1633</v>
      </c>
      <c r="B214" s="12" t="s">
        <v>349</v>
      </c>
      <c r="C214" s="15">
        <v>900</v>
      </c>
      <c r="D214" s="24">
        <v>1.2</v>
      </c>
      <c r="E214" s="24">
        <v>1.1000000000000001</v>
      </c>
      <c r="F214" s="4">
        <v>340</v>
      </c>
      <c r="G214" s="6"/>
    </row>
    <row r="215" spans="1:7" ht="27" customHeight="1" x14ac:dyDescent="0.15">
      <c r="A215" s="4" t="s">
        <v>1143</v>
      </c>
      <c r="B215" s="12" t="s">
        <v>1604</v>
      </c>
      <c r="C215" s="15">
        <v>2721</v>
      </c>
      <c r="D215" s="430">
        <v>1.1000000000000001</v>
      </c>
      <c r="E215" s="431"/>
      <c r="F215" s="4">
        <v>1710</v>
      </c>
      <c r="G215" s="6"/>
    </row>
    <row r="216" spans="1:7" ht="27" customHeight="1" x14ac:dyDescent="0.15">
      <c r="A216" s="4" t="s">
        <v>1143</v>
      </c>
      <c r="B216" s="12" t="s">
        <v>492</v>
      </c>
      <c r="C216" s="15">
        <v>489</v>
      </c>
      <c r="D216" s="430">
        <v>7.1</v>
      </c>
      <c r="E216" s="431"/>
      <c r="F216" s="4">
        <v>10</v>
      </c>
      <c r="G216" s="6"/>
    </row>
    <row r="217" spans="1:7" ht="27" customHeight="1" x14ac:dyDescent="0.15">
      <c r="A217" s="4" t="s">
        <v>1143</v>
      </c>
      <c r="B217" s="12" t="s">
        <v>494</v>
      </c>
      <c r="C217" s="15">
        <v>1662</v>
      </c>
      <c r="D217" s="430">
        <v>6</v>
      </c>
      <c r="E217" s="431"/>
      <c r="F217" s="4">
        <v>550</v>
      </c>
      <c r="G217" s="6"/>
    </row>
    <row r="218" spans="1:7" ht="27" customHeight="1" x14ac:dyDescent="0.15">
      <c r="A218" s="4" t="s">
        <v>1143</v>
      </c>
      <c r="B218" s="12" t="s">
        <v>212</v>
      </c>
      <c r="C218" s="15">
        <v>1307</v>
      </c>
      <c r="D218" s="430">
        <v>3.1</v>
      </c>
      <c r="E218" s="431"/>
      <c r="F218" s="4">
        <v>7240</v>
      </c>
      <c r="G218" s="6"/>
    </row>
    <row r="219" spans="1:7" ht="27" customHeight="1" x14ac:dyDescent="0.15">
      <c r="A219" s="4" t="s">
        <v>1143</v>
      </c>
      <c r="B219" s="12" t="s">
        <v>498</v>
      </c>
      <c r="C219" s="15">
        <v>1040</v>
      </c>
      <c r="D219" s="430">
        <v>6.6</v>
      </c>
      <c r="E219" s="431"/>
      <c r="F219" s="4">
        <v>100</v>
      </c>
      <c r="G219" s="6"/>
    </row>
    <row r="220" spans="1:7" ht="27" customHeight="1" x14ac:dyDescent="0.15">
      <c r="A220" s="4" t="s">
        <v>1143</v>
      </c>
      <c r="B220" s="12" t="s">
        <v>501</v>
      </c>
      <c r="C220" s="15">
        <v>135</v>
      </c>
      <c r="D220" s="430">
        <v>2.4</v>
      </c>
      <c r="E220" s="431"/>
      <c r="F220" s="4">
        <v>2000</v>
      </c>
      <c r="G220" s="6"/>
    </row>
    <row r="221" spans="1:7" ht="27" customHeight="1" x14ac:dyDescent="0.15">
      <c r="A221" s="4" t="s">
        <v>1143</v>
      </c>
      <c r="B221" s="12" t="s">
        <v>505</v>
      </c>
      <c r="C221" s="15">
        <v>316</v>
      </c>
      <c r="D221" s="430">
        <v>4.2</v>
      </c>
      <c r="E221" s="431"/>
      <c r="F221" s="4">
        <v>10</v>
      </c>
      <c r="G221" s="6"/>
    </row>
    <row r="222" spans="1:7" ht="27" customHeight="1" x14ac:dyDescent="0.15">
      <c r="A222" s="4" t="s">
        <v>1143</v>
      </c>
      <c r="B222" s="12" t="s">
        <v>509</v>
      </c>
      <c r="C222" s="15">
        <v>409</v>
      </c>
      <c r="D222" s="451">
        <v>2.4</v>
      </c>
      <c r="E222" s="24">
        <v>3.4</v>
      </c>
      <c r="F222" s="4">
        <v>1040</v>
      </c>
      <c r="G222" s="6"/>
    </row>
    <row r="223" spans="1:7" ht="27" customHeight="1" x14ac:dyDescent="0.15">
      <c r="A223" s="4" t="s">
        <v>1143</v>
      </c>
      <c r="B223" s="12" t="s">
        <v>476</v>
      </c>
      <c r="C223" s="15">
        <v>841</v>
      </c>
      <c r="D223" s="453"/>
      <c r="E223" s="24">
        <v>2.4</v>
      </c>
      <c r="F223" s="4">
        <v>1940</v>
      </c>
      <c r="G223" s="6"/>
    </row>
    <row r="224" spans="1:7" ht="27" customHeight="1" x14ac:dyDescent="0.15">
      <c r="A224" s="4" t="s">
        <v>1143</v>
      </c>
      <c r="B224" s="12" t="s">
        <v>438</v>
      </c>
      <c r="C224" s="15">
        <v>285</v>
      </c>
      <c r="D224" s="430">
        <v>1.7</v>
      </c>
      <c r="E224" s="431"/>
      <c r="F224" s="4">
        <v>2600</v>
      </c>
      <c r="G224" s="6"/>
    </row>
    <row r="225" spans="1:7" ht="27" customHeight="1" x14ac:dyDescent="0.15">
      <c r="A225" s="4" t="s">
        <v>1143</v>
      </c>
      <c r="B225" s="12" t="s">
        <v>510</v>
      </c>
      <c r="C225" s="15">
        <v>5769</v>
      </c>
      <c r="D225" s="430">
        <v>2.2000000000000002</v>
      </c>
      <c r="E225" s="431"/>
      <c r="F225" s="4">
        <v>3780</v>
      </c>
      <c r="G225" s="6"/>
    </row>
    <row r="226" spans="1:7" ht="27" customHeight="1" x14ac:dyDescent="0.15">
      <c r="A226" s="4" t="s">
        <v>482</v>
      </c>
      <c r="B226" s="12" t="s">
        <v>516</v>
      </c>
      <c r="C226" s="15">
        <v>250</v>
      </c>
      <c r="D226" s="430">
        <v>1.3</v>
      </c>
      <c r="E226" s="431"/>
      <c r="F226" s="4">
        <v>10</v>
      </c>
      <c r="G226" s="6"/>
    </row>
    <row r="227" spans="1:7" ht="27" customHeight="1" x14ac:dyDescent="0.15">
      <c r="A227" s="4" t="s">
        <v>482</v>
      </c>
      <c r="B227" s="12" t="s">
        <v>513</v>
      </c>
      <c r="C227" s="15">
        <v>513</v>
      </c>
      <c r="D227" s="430">
        <v>1.2</v>
      </c>
      <c r="E227" s="431"/>
      <c r="F227" s="4">
        <v>1240</v>
      </c>
      <c r="G227" s="6"/>
    </row>
    <row r="228" spans="1:7" ht="27" customHeight="1" x14ac:dyDescent="0.15">
      <c r="A228" s="4" t="s">
        <v>482</v>
      </c>
      <c r="B228" s="12" t="s">
        <v>515</v>
      </c>
      <c r="C228" s="15">
        <v>1390</v>
      </c>
      <c r="D228" s="430">
        <v>2.5</v>
      </c>
      <c r="E228" s="431"/>
      <c r="F228" s="4">
        <v>3240</v>
      </c>
      <c r="G228" s="6"/>
    </row>
    <row r="229" spans="1:7" ht="27" customHeight="1" x14ac:dyDescent="0.15">
      <c r="A229" s="4" t="s">
        <v>482</v>
      </c>
      <c r="B229" s="12" t="s">
        <v>379</v>
      </c>
      <c r="C229" s="15">
        <v>840</v>
      </c>
      <c r="D229" s="24">
        <v>8.9</v>
      </c>
      <c r="E229" s="24">
        <v>2</v>
      </c>
      <c r="F229" s="4">
        <v>50</v>
      </c>
      <c r="G229" s="6" t="s">
        <v>744</v>
      </c>
    </row>
    <row r="230" spans="1:7" ht="27" customHeight="1" x14ac:dyDescent="0.15">
      <c r="A230" s="4" t="s">
        <v>482</v>
      </c>
      <c r="B230" s="12" t="s">
        <v>429</v>
      </c>
      <c r="C230" s="15">
        <v>1955</v>
      </c>
      <c r="D230" s="430">
        <v>2.4</v>
      </c>
      <c r="E230" s="431"/>
      <c r="F230" s="4">
        <v>4540</v>
      </c>
      <c r="G230" s="6"/>
    </row>
    <row r="231" spans="1:7" ht="27" customHeight="1" x14ac:dyDescent="0.15">
      <c r="A231" s="4" t="s">
        <v>482</v>
      </c>
      <c r="B231" s="12" t="s">
        <v>105</v>
      </c>
      <c r="C231" s="15">
        <v>495</v>
      </c>
      <c r="D231" s="430">
        <v>1.8</v>
      </c>
      <c r="E231" s="431"/>
      <c r="F231" s="4">
        <v>940</v>
      </c>
      <c r="G231" s="6"/>
    </row>
    <row r="232" spans="1:7" ht="27" customHeight="1" x14ac:dyDescent="0.15">
      <c r="A232" s="4" t="s">
        <v>482</v>
      </c>
      <c r="B232" s="12" t="s">
        <v>813</v>
      </c>
      <c r="C232" s="15">
        <v>270</v>
      </c>
      <c r="D232" s="445">
        <v>1.2</v>
      </c>
      <c r="E232" s="17">
        <v>1.1000000000000001</v>
      </c>
      <c r="F232" s="4">
        <v>1940</v>
      </c>
      <c r="G232" s="6"/>
    </row>
    <row r="233" spans="1:7" ht="27" customHeight="1" x14ac:dyDescent="0.15">
      <c r="A233" s="4" t="s">
        <v>482</v>
      </c>
      <c r="B233" s="12" t="s">
        <v>511</v>
      </c>
      <c r="C233" s="15">
        <v>340</v>
      </c>
      <c r="D233" s="446"/>
      <c r="E233" s="17">
        <v>1.1000000000000001</v>
      </c>
      <c r="F233" s="4">
        <v>4570</v>
      </c>
      <c r="G233" s="6"/>
    </row>
    <row r="234" spans="1:7" ht="27" customHeight="1" x14ac:dyDescent="0.15">
      <c r="A234" s="4" t="s">
        <v>482</v>
      </c>
      <c r="B234" s="12" t="s">
        <v>1605</v>
      </c>
      <c r="C234" s="15">
        <v>850</v>
      </c>
      <c r="D234" s="451">
        <v>1.4</v>
      </c>
      <c r="E234" s="24">
        <v>0.9</v>
      </c>
      <c r="F234" s="4">
        <v>340</v>
      </c>
      <c r="G234" s="6"/>
    </row>
    <row r="235" spans="1:7" ht="27" customHeight="1" x14ac:dyDescent="0.15">
      <c r="A235" s="4" t="s">
        <v>469</v>
      </c>
      <c r="B235" s="12" t="s">
        <v>1609</v>
      </c>
      <c r="C235" s="15">
        <v>300</v>
      </c>
      <c r="D235" s="453"/>
      <c r="E235" s="24">
        <v>0.7</v>
      </c>
      <c r="F235" s="4">
        <v>100</v>
      </c>
      <c r="G235" s="6"/>
    </row>
    <row r="236" spans="1:7" ht="27" customHeight="1" x14ac:dyDescent="0.15">
      <c r="A236" s="4" t="s">
        <v>482</v>
      </c>
      <c r="B236" s="12" t="s">
        <v>517</v>
      </c>
      <c r="C236" s="15">
        <v>1639</v>
      </c>
      <c r="D236" s="24">
        <v>1.4</v>
      </c>
      <c r="E236" s="24">
        <v>1.8</v>
      </c>
      <c r="F236" s="4">
        <v>1440</v>
      </c>
      <c r="G236" s="6"/>
    </row>
    <row r="237" spans="1:7" ht="27" customHeight="1" x14ac:dyDescent="0.15">
      <c r="A237" s="4" t="s">
        <v>187</v>
      </c>
      <c r="B237" s="12" t="s">
        <v>140</v>
      </c>
      <c r="C237" s="15">
        <v>400</v>
      </c>
      <c r="D237" s="451">
        <v>2.2000000000000002</v>
      </c>
      <c r="E237" s="24">
        <v>1.5</v>
      </c>
      <c r="F237" s="4">
        <v>10</v>
      </c>
      <c r="G237" s="6"/>
    </row>
    <row r="238" spans="1:7" ht="27" customHeight="1" x14ac:dyDescent="0.15">
      <c r="A238" s="4" t="s">
        <v>187</v>
      </c>
      <c r="B238" s="12" t="s">
        <v>252</v>
      </c>
      <c r="C238" s="15">
        <v>479</v>
      </c>
      <c r="D238" s="452"/>
      <c r="E238" s="24">
        <v>3.5</v>
      </c>
      <c r="F238" s="4">
        <v>10</v>
      </c>
      <c r="G238" s="6"/>
    </row>
    <row r="239" spans="1:7" ht="27" customHeight="1" x14ac:dyDescent="0.15">
      <c r="A239" s="4" t="s">
        <v>187</v>
      </c>
      <c r="B239" s="12" t="s">
        <v>399</v>
      </c>
      <c r="C239" s="15">
        <v>484</v>
      </c>
      <c r="D239" s="452"/>
      <c r="E239" s="24">
        <v>1.6</v>
      </c>
      <c r="F239" s="4">
        <v>600</v>
      </c>
      <c r="G239" s="6"/>
    </row>
    <row r="240" spans="1:7" ht="27" customHeight="1" x14ac:dyDescent="0.15">
      <c r="A240" s="4" t="s">
        <v>187</v>
      </c>
      <c r="B240" s="12" t="s">
        <v>546</v>
      </c>
      <c r="C240" s="15">
        <v>700</v>
      </c>
      <c r="D240" s="430">
        <v>1.1000000000000001</v>
      </c>
      <c r="E240" s="431"/>
      <c r="F240" s="4">
        <v>1300</v>
      </c>
      <c r="G240" s="6"/>
    </row>
    <row r="241" spans="1:7" ht="27" customHeight="1" x14ac:dyDescent="0.15">
      <c r="A241" s="4" t="s">
        <v>187</v>
      </c>
      <c r="B241" s="12" t="s">
        <v>550</v>
      </c>
      <c r="C241" s="15">
        <v>650</v>
      </c>
      <c r="D241" s="430">
        <v>1.1000000000000001</v>
      </c>
      <c r="E241" s="431"/>
      <c r="F241" s="4">
        <v>4600</v>
      </c>
      <c r="G241" s="6"/>
    </row>
    <row r="242" spans="1:7" ht="27" customHeight="1" x14ac:dyDescent="0.15">
      <c r="A242" s="4" t="s">
        <v>187</v>
      </c>
      <c r="B242" s="12" t="s">
        <v>506</v>
      </c>
      <c r="C242" s="15">
        <v>123</v>
      </c>
      <c r="D242" s="430">
        <v>1.1000000000000001</v>
      </c>
      <c r="E242" s="431"/>
      <c r="F242" s="4">
        <v>50</v>
      </c>
      <c r="G242" s="6"/>
    </row>
    <row r="243" spans="1:7" ht="27" customHeight="1" x14ac:dyDescent="0.15">
      <c r="A243" s="4" t="s">
        <v>187</v>
      </c>
      <c r="B243" s="12" t="s">
        <v>539</v>
      </c>
      <c r="C243" s="15">
        <v>300</v>
      </c>
      <c r="D243" s="430">
        <v>1.5</v>
      </c>
      <c r="E243" s="431"/>
      <c r="F243" s="4">
        <v>150</v>
      </c>
      <c r="G243" s="6"/>
    </row>
    <row r="244" spans="1:7" ht="27" customHeight="1" x14ac:dyDescent="0.15">
      <c r="A244" s="4" t="s">
        <v>187</v>
      </c>
      <c r="B244" s="12" t="s">
        <v>542</v>
      </c>
      <c r="C244" s="15">
        <v>190</v>
      </c>
      <c r="D244" s="430">
        <v>2.6</v>
      </c>
      <c r="E244" s="431"/>
      <c r="F244" s="4">
        <v>1200</v>
      </c>
      <c r="G244" s="6"/>
    </row>
    <row r="245" spans="1:7" ht="27" customHeight="1" x14ac:dyDescent="0.15">
      <c r="A245" s="4" t="s">
        <v>187</v>
      </c>
      <c r="B245" s="12" t="s">
        <v>453</v>
      </c>
      <c r="C245" s="15">
        <v>89</v>
      </c>
      <c r="D245" s="430">
        <v>7.5</v>
      </c>
      <c r="E245" s="431"/>
      <c r="F245" s="4">
        <v>800</v>
      </c>
      <c r="G245" s="6"/>
    </row>
    <row r="246" spans="1:7" ht="27" customHeight="1" x14ac:dyDescent="0.15">
      <c r="A246" s="4" t="s">
        <v>187</v>
      </c>
      <c r="B246" s="12" t="s">
        <v>47</v>
      </c>
      <c r="C246" s="15">
        <v>80</v>
      </c>
      <c r="D246" s="430">
        <v>1.6</v>
      </c>
      <c r="E246" s="431"/>
      <c r="F246" s="4">
        <v>10</v>
      </c>
      <c r="G246" s="6"/>
    </row>
    <row r="247" spans="1:7" ht="27" customHeight="1" x14ac:dyDescent="0.15">
      <c r="A247" s="4" t="s">
        <v>23</v>
      </c>
      <c r="B247" s="12" t="s">
        <v>96</v>
      </c>
      <c r="C247" s="15">
        <v>321</v>
      </c>
      <c r="D247" s="430">
        <v>1.1000000000000001</v>
      </c>
      <c r="E247" s="431"/>
      <c r="F247" s="4">
        <v>30</v>
      </c>
      <c r="G247" s="6"/>
    </row>
    <row r="248" spans="1:7" ht="27" customHeight="1" x14ac:dyDescent="0.15">
      <c r="A248" s="4" t="s">
        <v>23</v>
      </c>
      <c r="B248" s="12" t="s">
        <v>553</v>
      </c>
      <c r="C248" s="15">
        <v>660</v>
      </c>
      <c r="D248" s="430">
        <v>1.1000000000000001</v>
      </c>
      <c r="E248" s="431"/>
      <c r="F248" s="4">
        <v>300</v>
      </c>
      <c r="G248" s="6"/>
    </row>
    <row r="249" spans="1:7" ht="27" customHeight="1" x14ac:dyDescent="0.15">
      <c r="A249" s="4" t="s">
        <v>23</v>
      </c>
      <c r="B249" s="12" t="s">
        <v>557</v>
      </c>
      <c r="C249" s="15">
        <v>140</v>
      </c>
      <c r="D249" s="430">
        <v>1.4</v>
      </c>
      <c r="E249" s="431"/>
      <c r="F249" s="4">
        <v>2710</v>
      </c>
      <c r="G249" s="6"/>
    </row>
    <row r="250" spans="1:7" ht="27" customHeight="1" x14ac:dyDescent="0.15">
      <c r="A250" s="4" t="s">
        <v>23</v>
      </c>
      <c r="B250" s="12" t="s">
        <v>788</v>
      </c>
      <c r="C250" s="15">
        <v>300</v>
      </c>
      <c r="D250" s="430">
        <v>1.3</v>
      </c>
      <c r="E250" s="431"/>
      <c r="F250" s="4">
        <v>200</v>
      </c>
      <c r="G250" s="6"/>
    </row>
    <row r="251" spans="1:7" ht="27" customHeight="1" x14ac:dyDescent="0.15">
      <c r="A251" s="4" t="s">
        <v>23</v>
      </c>
      <c r="B251" s="12" t="s">
        <v>560</v>
      </c>
      <c r="C251" s="15">
        <v>400</v>
      </c>
      <c r="D251" s="430">
        <v>1.2</v>
      </c>
      <c r="E251" s="431"/>
      <c r="F251" s="4">
        <v>1950</v>
      </c>
      <c r="G251" s="6"/>
    </row>
    <row r="252" spans="1:7" ht="27" customHeight="1" x14ac:dyDescent="0.15">
      <c r="A252" s="4" t="s">
        <v>23</v>
      </c>
      <c r="B252" s="12" t="s">
        <v>562</v>
      </c>
      <c r="C252" s="15">
        <v>65</v>
      </c>
      <c r="D252" s="430">
        <v>1.6</v>
      </c>
      <c r="E252" s="431"/>
      <c r="F252" s="4">
        <v>360</v>
      </c>
      <c r="G252" s="6"/>
    </row>
    <row r="253" spans="1:7" ht="27" customHeight="1" x14ac:dyDescent="0.15">
      <c r="A253" s="4" t="s">
        <v>23</v>
      </c>
      <c r="B253" s="12" t="s">
        <v>551</v>
      </c>
      <c r="C253" s="15">
        <v>224</v>
      </c>
      <c r="D253" s="445">
        <v>1.2</v>
      </c>
      <c r="E253" s="17">
        <v>1.5</v>
      </c>
      <c r="F253" s="4">
        <v>1100</v>
      </c>
      <c r="G253" s="6"/>
    </row>
    <row r="254" spans="1:7" ht="27" customHeight="1" x14ac:dyDescent="0.15">
      <c r="A254" s="4" t="s">
        <v>595</v>
      </c>
      <c r="B254" s="12" t="s">
        <v>568</v>
      </c>
      <c r="C254" s="15">
        <v>1066</v>
      </c>
      <c r="D254" s="446"/>
      <c r="E254" s="17">
        <v>1.1000000000000001</v>
      </c>
      <c r="F254" s="4">
        <v>2400</v>
      </c>
      <c r="G254" s="6"/>
    </row>
    <row r="255" spans="1:7" ht="27" customHeight="1" x14ac:dyDescent="0.15">
      <c r="A255" s="4" t="s">
        <v>23</v>
      </c>
      <c r="B255" s="12" t="s">
        <v>144</v>
      </c>
      <c r="C255" s="15">
        <v>160</v>
      </c>
      <c r="D255" s="430">
        <v>1.6</v>
      </c>
      <c r="E255" s="431"/>
      <c r="F255" s="4">
        <v>300</v>
      </c>
      <c r="G255" s="6"/>
    </row>
    <row r="256" spans="1:7" ht="27" customHeight="1" x14ac:dyDescent="0.15">
      <c r="A256" s="4" t="s">
        <v>1634</v>
      </c>
      <c r="B256" s="12" t="s">
        <v>565</v>
      </c>
      <c r="C256" s="15">
        <v>4000</v>
      </c>
      <c r="D256" s="432">
        <v>1.04</v>
      </c>
      <c r="E256" s="433"/>
      <c r="F256" s="4">
        <v>800</v>
      </c>
      <c r="G256" s="6"/>
    </row>
    <row r="257" spans="1:7" ht="27" customHeight="1" x14ac:dyDescent="0.15">
      <c r="A257" s="4" t="s">
        <v>595</v>
      </c>
      <c r="B257" s="12" t="s">
        <v>503</v>
      </c>
      <c r="C257" s="15">
        <v>110</v>
      </c>
      <c r="D257" s="430">
        <v>1.3</v>
      </c>
      <c r="E257" s="431"/>
      <c r="F257" s="4">
        <v>680</v>
      </c>
      <c r="G257" s="6"/>
    </row>
    <row r="258" spans="1:7" ht="27" customHeight="1" x14ac:dyDescent="0.15">
      <c r="A258" s="4" t="s">
        <v>1635</v>
      </c>
      <c r="B258" s="12" t="s">
        <v>365</v>
      </c>
      <c r="C258" s="15">
        <v>463</v>
      </c>
      <c r="D258" s="24">
        <v>1.6</v>
      </c>
      <c r="E258" s="24">
        <v>1.1000000000000001</v>
      </c>
      <c r="F258" s="4">
        <v>400</v>
      </c>
      <c r="G258" s="6"/>
    </row>
    <row r="259" spans="1:7" ht="27" customHeight="1" x14ac:dyDescent="0.15">
      <c r="A259" s="4" t="s">
        <v>731</v>
      </c>
      <c r="B259" s="12" t="s">
        <v>971</v>
      </c>
      <c r="C259" s="15">
        <v>5000</v>
      </c>
      <c r="D259" s="432">
        <v>1.02</v>
      </c>
      <c r="E259" s="433"/>
      <c r="F259" s="4">
        <v>2150</v>
      </c>
      <c r="G259" s="6"/>
    </row>
    <row r="260" spans="1:7" ht="27" customHeight="1" x14ac:dyDescent="0.15">
      <c r="A260" s="4" t="s">
        <v>731</v>
      </c>
      <c r="B260" s="12" t="s">
        <v>563</v>
      </c>
      <c r="C260" s="15">
        <v>1900</v>
      </c>
      <c r="D260" s="430">
        <v>1.2</v>
      </c>
      <c r="E260" s="431"/>
      <c r="F260" s="4">
        <v>550</v>
      </c>
      <c r="G260" s="6"/>
    </row>
    <row r="261" spans="1:7" ht="27" customHeight="1" x14ac:dyDescent="0.15">
      <c r="A261" s="4" t="s">
        <v>731</v>
      </c>
      <c r="B261" s="12" t="s">
        <v>576</v>
      </c>
      <c r="C261" s="15">
        <v>394</v>
      </c>
      <c r="D261" s="430">
        <v>1.5</v>
      </c>
      <c r="E261" s="431"/>
      <c r="F261" s="4">
        <v>2350</v>
      </c>
      <c r="G261" s="6"/>
    </row>
    <row r="262" spans="1:7" ht="27" customHeight="1" x14ac:dyDescent="0.15">
      <c r="A262" s="4" t="s">
        <v>731</v>
      </c>
      <c r="B262" s="12" t="s">
        <v>353</v>
      </c>
      <c r="C262" s="15">
        <v>400</v>
      </c>
      <c r="D262" s="432">
        <v>1.04</v>
      </c>
      <c r="E262" s="433"/>
      <c r="F262" s="4">
        <v>1800</v>
      </c>
      <c r="G262" s="6"/>
    </row>
    <row r="263" spans="1:7" ht="27" customHeight="1" x14ac:dyDescent="0.15">
      <c r="A263" s="4" t="s">
        <v>731</v>
      </c>
      <c r="B263" s="12" t="s">
        <v>580</v>
      </c>
      <c r="C263" s="15">
        <v>250</v>
      </c>
      <c r="D263" s="430">
        <v>1.2</v>
      </c>
      <c r="E263" s="431"/>
      <c r="F263" s="4">
        <v>150</v>
      </c>
      <c r="G263" s="6"/>
    </row>
    <row r="264" spans="1:7" ht="27" customHeight="1" x14ac:dyDescent="0.15">
      <c r="A264" s="4" t="s">
        <v>731</v>
      </c>
      <c r="B264" s="12" t="s">
        <v>584</v>
      </c>
      <c r="C264" s="15">
        <v>224</v>
      </c>
      <c r="D264" s="430">
        <v>2.2999999999999998</v>
      </c>
      <c r="E264" s="431"/>
      <c r="F264" s="4">
        <v>250</v>
      </c>
      <c r="G264" s="6"/>
    </row>
    <row r="265" spans="1:7" ht="27" customHeight="1" x14ac:dyDescent="0.15">
      <c r="A265" s="4" t="s">
        <v>731</v>
      </c>
      <c r="B265" s="12" t="s">
        <v>574</v>
      </c>
      <c r="C265" s="15">
        <v>480</v>
      </c>
      <c r="D265" s="430">
        <v>1.1000000000000001</v>
      </c>
      <c r="E265" s="431"/>
      <c r="F265" s="4">
        <v>2400</v>
      </c>
      <c r="G265" s="6"/>
    </row>
    <row r="266" spans="1:7" ht="27" customHeight="1" x14ac:dyDescent="0.15">
      <c r="A266" s="4" t="s">
        <v>731</v>
      </c>
      <c r="B266" s="12" t="s">
        <v>586</v>
      </c>
      <c r="C266" s="15">
        <v>1011</v>
      </c>
      <c r="D266" s="430">
        <v>1.2</v>
      </c>
      <c r="E266" s="431"/>
      <c r="F266" s="4">
        <v>2250</v>
      </c>
      <c r="G266" s="6"/>
    </row>
    <row r="267" spans="1:7" ht="27" customHeight="1" x14ac:dyDescent="0.15">
      <c r="A267" s="4" t="s">
        <v>731</v>
      </c>
      <c r="B267" s="12" t="s">
        <v>1608</v>
      </c>
      <c r="C267" s="15">
        <v>270</v>
      </c>
      <c r="D267" s="17">
        <v>1.9</v>
      </c>
      <c r="E267" s="17">
        <v>0.5</v>
      </c>
      <c r="F267" s="4">
        <v>50</v>
      </c>
      <c r="G267" s="6" t="s">
        <v>744</v>
      </c>
    </row>
    <row r="268" spans="1:7" ht="27" customHeight="1" x14ac:dyDescent="0.15">
      <c r="A268" s="4" t="s">
        <v>731</v>
      </c>
      <c r="B268" s="12" t="s">
        <v>569</v>
      </c>
      <c r="C268" s="15">
        <v>130</v>
      </c>
      <c r="D268" s="454">
        <v>1.2</v>
      </c>
      <c r="E268" s="18">
        <v>2.2000000000000002</v>
      </c>
      <c r="F268" s="4">
        <v>2700</v>
      </c>
      <c r="G268" s="6"/>
    </row>
    <row r="269" spans="1:7" ht="27" customHeight="1" x14ac:dyDescent="0.15">
      <c r="A269" s="4" t="s">
        <v>731</v>
      </c>
      <c r="B269" s="12" t="s">
        <v>497</v>
      </c>
      <c r="C269" s="15">
        <v>498</v>
      </c>
      <c r="D269" s="455"/>
      <c r="E269" s="17">
        <v>1.1000000000000001</v>
      </c>
      <c r="F269" s="4">
        <v>2000</v>
      </c>
      <c r="G269" s="6"/>
    </row>
    <row r="270" spans="1:7" ht="27" customHeight="1" x14ac:dyDescent="0.15">
      <c r="A270" s="4" t="s">
        <v>1636</v>
      </c>
      <c r="B270" s="12" t="s">
        <v>596</v>
      </c>
      <c r="C270" s="15">
        <v>5800</v>
      </c>
      <c r="D270" s="19">
        <v>1.6</v>
      </c>
      <c r="E270" s="17">
        <v>1.6</v>
      </c>
      <c r="F270" s="4">
        <v>9450</v>
      </c>
      <c r="G270" s="6"/>
    </row>
    <row r="271" spans="1:7" ht="27" customHeight="1" x14ac:dyDescent="0.15">
      <c r="A271" s="4" t="s">
        <v>1636</v>
      </c>
      <c r="B271" s="12" t="s">
        <v>593</v>
      </c>
      <c r="C271" s="15">
        <v>850</v>
      </c>
      <c r="D271" s="17">
        <v>1.7</v>
      </c>
      <c r="E271" s="17">
        <v>4.0999999999999996</v>
      </c>
      <c r="F271" s="4">
        <v>4750</v>
      </c>
      <c r="G271" s="6"/>
    </row>
    <row r="272" spans="1:7" ht="27" customHeight="1" x14ac:dyDescent="0.15">
      <c r="A272" s="4" t="s">
        <v>1637</v>
      </c>
      <c r="B272" s="12" t="s">
        <v>777</v>
      </c>
      <c r="C272" s="15">
        <v>2050</v>
      </c>
      <c r="D272" s="17">
        <v>1.8</v>
      </c>
      <c r="E272" s="17">
        <v>1.5</v>
      </c>
      <c r="F272" s="4">
        <v>450</v>
      </c>
      <c r="G272" s="6"/>
    </row>
    <row r="273" spans="1:7" ht="27" customHeight="1" x14ac:dyDescent="0.15">
      <c r="A273" s="4" t="s">
        <v>1636</v>
      </c>
      <c r="B273" s="12" t="s">
        <v>592</v>
      </c>
      <c r="C273" s="15">
        <v>240</v>
      </c>
      <c r="D273" s="430">
        <v>1.2</v>
      </c>
      <c r="E273" s="431"/>
      <c r="F273" s="4">
        <v>250</v>
      </c>
      <c r="G273" s="6"/>
    </row>
    <row r="274" spans="1:7" ht="27" customHeight="1" x14ac:dyDescent="0.15">
      <c r="A274" s="4" t="s">
        <v>1636</v>
      </c>
      <c r="B274" s="12" t="s">
        <v>598</v>
      </c>
      <c r="C274" s="15">
        <v>930</v>
      </c>
      <c r="D274" s="430">
        <v>1.1000000000000001</v>
      </c>
      <c r="E274" s="431"/>
      <c r="F274" s="4">
        <v>110</v>
      </c>
      <c r="G274" s="6"/>
    </row>
    <row r="275" spans="1:7" ht="27" customHeight="1" x14ac:dyDescent="0.15">
      <c r="A275" s="4" t="s">
        <v>1636</v>
      </c>
      <c r="B275" s="12" t="s">
        <v>458</v>
      </c>
      <c r="C275" s="15">
        <v>380</v>
      </c>
      <c r="D275" s="430">
        <v>1.3</v>
      </c>
      <c r="E275" s="431"/>
      <c r="F275" s="4">
        <v>50</v>
      </c>
      <c r="G275" s="6" t="s">
        <v>744</v>
      </c>
    </row>
    <row r="276" spans="1:7" ht="27" customHeight="1" x14ac:dyDescent="0.15">
      <c r="A276" s="4" t="s">
        <v>1636</v>
      </c>
      <c r="B276" s="12" t="s">
        <v>263</v>
      </c>
      <c r="C276" s="15">
        <v>160</v>
      </c>
      <c r="D276" s="430">
        <v>1.1000000000000001</v>
      </c>
      <c r="E276" s="431"/>
      <c r="F276" s="4">
        <v>1000</v>
      </c>
      <c r="G276" s="6"/>
    </row>
    <row r="277" spans="1:7" ht="27" customHeight="1" x14ac:dyDescent="0.15">
      <c r="A277" s="4" t="s">
        <v>1636</v>
      </c>
      <c r="B277" s="12" t="s">
        <v>871</v>
      </c>
      <c r="C277" s="15">
        <v>300</v>
      </c>
      <c r="D277" s="430">
        <v>1.1000000000000001</v>
      </c>
      <c r="E277" s="431"/>
      <c r="F277" s="4">
        <v>300</v>
      </c>
      <c r="G277" s="6"/>
    </row>
    <row r="278" spans="1:7" ht="27" customHeight="1" x14ac:dyDescent="0.15">
      <c r="A278" s="4" t="s">
        <v>16</v>
      </c>
      <c r="B278" s="12" t="s">
        <v>247</v>
      </c>
      <c r="C278" s="15">
        <v>350</v>
      </c>
      <c r="D278" s="456">
        <v>1.2</v>
      </c>
      <c r="E278" s="17">
        <v>0.8</v>
      </c>
      <c r="F278" s="4">
        <v>6100</v>
      </c>
      <c r="G278" s="6"/>
    </row>
    <row r="279" spans="1:7" ht="27" customHeight="1" x14ac:dyDescent="0.15">
      <c r="A279" s="4" t="s">
        <v>469</v>
      </c>
      <c r="B279" s="12" t="s">
        <v>823</v>
      </c>
      <c r="C279" s="15">
        <v>900</v>
      </c>
      <c r="D279" s="444"/>
      <c r="E279" s="17">
        <v>0.7</v>
      </c>
      <c r="F279" s="4">
        <v>600</v>
      </c>
      <c r="G279" s="6"/>
    </row>
    <row r="280" spans="1:7" ht="27" customHeight="1" x14ac:dyDescent="0.15">
      <c r="A280" s="4" t="s">
        <v>469</v>
      </c>
      <c r="B280" s="12" t="s">
        <v>356</v>
      </c>
      <c r="C280" s="15">
        <v>960</v>
      </c>
      <c r="D280" s="443"/>
      <c r="E280" s="17">
        <v>1.1000000000000001</v>
      </c>
      <c r="F280" s="4">
        <v>9800</v>
      </c>
      <c r="G280" s="6"/>
    </row>
    <row r="281" spans="1:7" ht="27" customHeight="1" x14ac:dyDescent="0.15">
      <c r="A281" s="4" t="s">
        <v>469</v>
      </c>
      <c r="B281" s="12" t="s">
        <v>611</v>
      </c>
      <c r="C281" s="15">
        <v>305</v>
      </c>
      <c r="D281" s="430">
        <v>1.7</v>
      </c>
      <c r="E281" s="431"/>
      <c r="F281" s="4">
        <v>750</v>
      </c>
      <c r="G281" s="6"/>
    </row>
    <row r="282" spans="1:7" ht="27" customHeight="1" x14ac:dyDescent="0.15">
      <c r="A282" s="4" t="s">
        <v>469</v>
      </c>
      <c r="B282" s="12" t="s">
        <v>614</v>
      </c>
      <c r="C282" s="15">
        <v>619</v>
      </c>
      <c r="D282" s="445">
        <v>1.5</v>
      </c>
      <c r="E282" s="17">
        <v>1.5</v>
      </c>
      <c r="F282" s="4">
        <v>6000</v>
      </c>
      <c r="G282" s="6"/>
    </row>
    <row r="283" spans="1:7" ht="27" customHeight="1" x14ac:dyDescent="0.15">
      <c r="A283" s="4" t="s">
        <v>469</v>
      </c>
      <c r="B283" s="12" t="s">
        <v>616</v>
      </c>
      <c r="C283" s="15">
        <v>61</v>
      </c>
      <c r="D283" s="446"/>
      <c r="E283" s="17">
        <v>1.5</v>
      </c>
      <c r="F283" s="4">
        <v>300</v>
      </c>
      <c r="G283" s="6"/>
    </row>
    <row r="284" spans="1:7" ht="27" customHeight="1" x14ac:dyDescent="0.15">
      <c r="A284" s="4" t="s">
        <v>1145</v>
      </c>
      <c r="B284" s="12" t="s">
        <v>226</v>
      </c>
      <c r="C284" s="15">
        <v>520</v>
      </c>
      <c r="D284" s="430">
        <v>1.8</v>
      </c>
      <c r="E284" s="431"/>
      <c r="F284" s="4">
        <v>150</v>
      </c>
      <c r="G284" s="6"/>
    </row>
    <row r="285" spans="1:7" ht="27" customHeight="1" x14ac:dyDescent="0.15">
      <c r="A285" s="4" t="s">
        <v>1145</v>
      </c>
      <c r="B285" s="12" t="s">
        <v>193</v>
      </c>
      <c r="C285" s="15">
        <v>405</v>
      </c>
      <c r="D285" s="430">
        <v>3.1</v>
      </c>
      <c r="E285" s="431"/>
      <c r="F285" s="4">
        <v>150</v>
      </c>
      <c r="G285" s="6"/>
    </row>
    <row r="286" spans="1:7" ht="27" customHeight="1" x14ac:dyDescent="0.15">
      <c r="A286" s="4" t="s">
        <v>1145</v>
      </c>
      <c r="B286" s="12" t="s">
        <v>559</v>
      </c>
      <c r="C286" s="15">
        <v>415</v>
      </c>
      <c r="D286" s="430">
        <v>2.2999999999999998</v>
      </c>
      <c r="E286" s="431"/>
      <c r="F286" s="4">
        <v>130</v>
      </c>
      <c r="G286" s="6"/>
    </row>
    <row r="287" spans="1:7" ht="27" customHeight="1" x14ac:dyDescent="0.15">
      <c r="A287" s="4" t="s">
        <v>1145</v>
      </c>
      <c r="B287" s="12" t="s">
        <v>617</v>
      </c>
      <c r="C287" s="15">
        <v>364</v>
      </c>
      <c r="D287" s="18">
        <v>3.1</v>
      </c>
      <c r="E287" s="18">
        <v>2.2999999999999998</v>
      </c>
      <c r="F287" s="4">
        <v>3170</v>
      </c>
      <c r="G287" s="6"/>
    </row>
    <row r="288" spans="1:7" ht="27" customHeight="1" x14ac:dyDescent="0.15">
      <c r="A288" s="4" t="s">
        <v>1105</v>
      </c>
      <c r="B288" s="12" t="s">
        <v>620</v>
      </c>
      <c r="C288" s="15">
        <v>273</v>
      </c>
      <c r="D288" s="430">
        <v>1.8</v>
      </c>
      <c r="E288" s="431"/>
      <c r="F288" s="4">
        <v>4450</v>
      </c>
      <c r="G288" s="6"/>
    </row>
    <row r="289" spans="1:7" ht="27" customHeight="1" x14ac:dyDescent="0.15">
      <c r="A289" s="4" t="s">
        <v>1105</v>
      </c>
      <c r="B289" s="12" t="s">
        <v>46</v>
      </c>
      <c r="C289" s="15">
        <v>229</v>
      </c>
      <c r="D289" s="430">
        <v>2.2000000000000002</v>
      </c>
      <c r="E289" s="431"/>
      <c r="F289" s="4">
        <v>4249</v>
      </c>
      <c r="G289" s="6"/>
    </row>
    <row r="290" spans="1:7" ht="27" customHeight="1" x14ac:dyDescent="0.15">
      <c r="A290" s="4" t="s">
        <v>1105</v>
      </c>
      <c r="B290" s="12" t="s">
        <v>626</v>
      </c>
      <c r="C290" s="15">
        <v>300</v>
      </c>
      <c r="D290" s="430">
        <v>1.4</v>
      </c>
      <c r="E290" s="431"/>
      <c r="F290" s="4">
        <v>5441</v>
      </c>
      <c r="G290" s="6"/>
    </row>
    <row r="291" spans="1:7" ht="27" customHeight="1" x14ac:dyDescent="0.15">
      <c r="A291" s="4" t="s">
        <v>1105</v>
      </c>
      <c r="B291" s="12" t="s">
        <v>108</v>
      </c>
      <c r="C291" s="15">
        <v>404</v>
      </c>
      <c r="D291" s="430">
        <v>1.3</v>
      </c>
      <c r="E291" s="431"/>
      <c r="F291" s="4">
        <v>5417</v>
      </c>
      <c r="G291" s="6"/>
    </row>
    <row r="292" spans="1:7" ht="27" customHeight="1" x14ac:dyDescent="0.15">
      <c r="A292" s="4" t="s">
        <v>1105</v>
      </c>
      <c r="B292" s="12" t="s">
        <v>629</v>
      </c>
      <c r="C292" s="15">
        <v>290</v>
      </c>
      <c r="D292" s="18">
        <v>1.2</v>
      </c>
      <c r="E292" s="18">
        <v>1.5</v>
      </c>
      <c r="F292" s="4">
        <v>2243</v>
      </c>
      <c r="G292" s="6"/>
    </row>
    <row r="293" spans="1:7" ht="27" customHeight="1" x14ac:dyDescent="0.15">
      <c r="A293" s="4" t="s">
        <v>1105</v>
      </c>
      <c r="B293" s="12" t="s">
        <v>631</v>
      </c>
      <c r="C293" s="15">
        <v>660</v>
      </c>
      <c r="D293" s="430">
        <v>1.4</v>
      </c>
      <c r="E293" s="431"/>
      <c r="F293" s="4">
        <v>7617</v>
      </c>
      <c r="G293" s="6"/>
    </row>
    <row r="294" spans="1:7" ht="27" customHeight="1" x14ac:dyDescent="0.15">
      <c r="A294" s="4" t="s">
        <v>1105</v>
      </c>
      <c r="B294" s="12" t="s">
        <v>633</v>
      </c>
      <c r="C294" s="15">
        <v>144</v>
      </c>
      <c r="D294" s="430">
        <v>1.1000000000000001</v>
      </c>
      <c r="E294" s="431"/>
      <c r="F294" s="4">
        <v>101</v>
      </c>
      <c r="G294" s="6"/>
    </row>
    <row r="295" spans="1:7" ht="27" customHeight="1" x14ac:dyDescent="0.15">
      <c r="A295" s="4" t="s">
        <v>1105</v>
      </c>
      <c r="B295" s="12" t="s">
        <v>1610</v>
      </c>
      <c r="C295" s="15">
        <v>330</v>
      </c>
      <c r="D295" s="21">
        <v>2</v>
      </c>
      <c r="E295" s="18">
        <v>0.6</v>
      </c>
      <c r="F295" s="4">
        <v>50</v>
      </c>
      <c r="G295" s="6" t="s">
        <v>744</v>
      </c>
    </row>
    <row r="296" spans="1:7" ht="27" customHeight="1" x14ac:dyDescent="0.15">
      <c r="A296" s="4" t="s">
        <v>5</v>
      </c>
      <c r="B296" s="12" t="s">
        <v>636</v>
      </c>
      <c r="C296" s="15">
        <v>529</v>
      </c>
      <c r="D296" s="430">
        <v>3.5</v>
      </c>
      <c r="E296" s="431"/>
      <c r="F296" s="4">
        <v>5385</v>
      </c>
      <c r="G296" s="6"/>
    </row>
    <row r="297" spans="1:7" ht="27" customHeight="1" x14ac:dyDescent="0.15">
      <c r="A297" s="4" t="s">
        <v>5</v>
      </c>
      <c r="B297" s="12" t="s">
        <v>639</v>
      </c>
      <c r="C297" s="15">
        <v>300</v>
      </c>
      <c r="D297" s="430">
        <v>3.5</v>
      </c>
      <c r="E297" s="431"/>
      <c r="F297" s="4">
        <v>2433</v>
      </c>
      <c r="G297" s="6"/>
    </row>
    <row r="298" spans="1:7" ht="27" customHeight="1" x14ac:dyDescent="0.15">
      <c r="A298" s="4" t="s">
        <v>5</v>
      </c>
      <c r="B298" s="12" t="s">
        <v>566</v>
      </c>
      <c r="C298" s="15">
        <v>220</v>
      </c>
      <c r="D298" s="430">
        <v>1.1000000000000001</v>
      </c>
      <c r="E298" s="431"/>
      <c r="F298" s="4">
        <v>708</v>
      </c>
      <c r="G298" s="6"/>
    </row>
    <row r="299" spans="1:7" ht="27" customHeight="1" x14ac:dyDescent="0.15">
      <c r="A299" s="4" t="s">
        <v>5</v>
      </c>
      <c r="B299" s="12" t="s">
        <v>643</v>
      </c>
      <c r="C299" s="15">
        <v>223</v>
      </c>
      <c r="D299" s="430">
        <v>3.9</v>
      </c>
      <c r="E299" s="431"/>
      <c r="F299" s="4">
        <v>4036</v>
      </c>
      <c r="G299" s="6"/>
    </row>
    <row r="300" spans="1:7" ht="27" customHeight="1" x14ac:dyDescent="0.15">
      <c r="A300" s="4" t="s">
        <v>5</v>
      </c>
      <c r="B300" s="12" t="s">
        <v>1611</v>
      </c>
      <c r="C300" s="15">
        <v>330</v>
      </c>
      <c r="D300" s="430">
        <v>4.7</v>
      </c>
      <c r="E300" s="431"/>
      <c r="F300" s="4">
        <v>50</v>
      </c>
      <c r="G300" s="6" t="s">
        <v>744</v>
      </c>
    </row>
    <row r="301" spans="1:7" ht="27" customHeight="1" x14ac:dyDescent="0.15">
      <c r="A301" s="4" t="s">
        <v>5</v>
      </c>
      <c r="B301" s="12" t="s">
        <v>646</v>
      </c>
      <c r="C301" s="15">
        <v>530</v>
      </c>
      <c r="D301" s="430">
        <v>2.5</v>
      </c>
      <c r="E301" s="431"/>
      <c r="F301" s="4">
        <v>1369</v>
      </c>
      <c r="G301" s="6"/>
    </row>
    <row r="302" spans="1:7" ht="27" customHeight="1" x14ac:dyDescent="0.15">
      <c r="A302" s="4" t="s">
        <v>1638</v>
      </c>
      <c r="B302" s="12" t="s">
        <v>667</v>
      </c>
      <c r="C302" s="15">
        <v>1330</v>
      </c>
      <c r="D302" s="430">
        <v>1.2</v>
      </c>
      <c r="E302" s="431"/>
      <c r="F302" s="4">
        <v>2990</v>
      </c>
      <c r="G302" s="6"/>
    </row>
    <row r="303" spans="1:7" ht="27" customHeight="1" x14ac:dyDescent="0.15">
      <c r="A303" s="4" t="s">
        <v>1639</v>
      </c>
      <c r="B303" s="12" t="s">
        <v>653</v>
      </c>
      <c r="C303" s="15">
        <v>356</v>
      </c>
      <c r="D303" s="430">
        <v>1.8</v>
      </c>
      <c r="E303" s="431"/>
      <c r="F303" s="4">
        <v>1482</v>
      </c>
      <c r="G303" s="6"/>
    </row>
    <row r="304" spans="1:7" ht="27" customHeight="1" x14ac:dyDescent="0.15">
      <c r="A304" s="4" t="s">
        <v>1639</v>
      </c>
      <c r="B304" s="12" t="s">
        <v>655</v>
      </c>
      <c r="C304" s="15">
        <v>565</v>
      </c>
      <c r="D304" s="430">
        <v>4.7</v>
      </c>
      <c r="E304" s="431"/>
      <c r="F304" s="4">
        <v>4609</v>
      </c>
      <c r="G304" s="6"/>
    </row>
    <row r="305" spans="1:7" ht="27" customHeight="1" x14ac:dyDescent="0.15">
      <c r="A305" s="4" t="s">
        <v>1639</v>
      </c>
      <c r="B305" s="12" t="s">
        <v>603</v>
      </c>
      <c r="C305" s="15">
        <v>1192</v>
      </c>
      <c r="D305" s="430">
        <v>2.2999999999999998</v>
      </c>
      <c r="E305" s="431"/>
      <c r="F305" s="4">
        <v>4746</v>
      </c>
      <c r="G305" s="6"/>
    </row>
    <row r="306" spans="1:7" ht="27" customHeight="1" x14ac:dyDescent="0.15">
      <c r="A306" s="4" t="s">
        <v>1639</v>
      </c>
      <c r="B306" s="12" t="s">
        <v>660</v>
      </c>
      <c r="C306" s="15">
        <v>4124</v>
      </c>
      <c r="D306" s="430">
        <v>1.1000000000000001</v>
      </c>
      <c r="E306" s="431"/>
      <c r="F306" s="4">
        <v>584</v>
      </c>
      <c r="G306" s="6"/>
    </row>
    <row r="307" spans="1:7" ht="27" customHeight="1" x14ac:dyDescent="0.15">
      <c r="A307" s="4" t="s">
        <v>1639</v>
      </c>
      <c r="B307" s="12" t="s">
        <v>512</v>
      </c>
      <c r="C307" s="15">
        <v>1146</v>
      </c>
      <c r="D307" s="430">
        <v>6.4</v>
      </c>
      <c r="E307" s="431"/>
      <c r="F307" s="4">
        <v>525</v>
      </c>
      <c r="G307" s="6"/>
    </row>
    <row r="308" spans="1:7" ht="27" customHeight="1" x14ac:dyDescent="0.15">
      <c r="A308" s="4" t="s">
        <v>1639</v>
      </c>
      <c r="B308" s="12" t="s">
        <v>661</v>
      </c>
      <c r="C308" s="15">
        <v>736</v>
      </c>
      <c r="D308" s="430">
        <v>2.2000000000000002</v>
      </c>
      <c r="E308" s="431"/>
      <c r="F308" s="4">
        <v>217</v>
      </c>
      <c r="G308" s="6"/>
    </row>
    <row r="309" spans="1:7" ht="27" customHeight="1" x14ac:dyDescent="0.15">
      <c r="A309" s="4" t="s">
        <v>1639</v>
      </c>
      <c r="B309" s="12" t="s">
        <v>95</v>
      </c>
      <c r="C309" s="15">
        <v>1965</v>
      </c>
      <c r="D309" s="430">
        <v>1.4</v>
      </c>
      <c r="E309" s="431"/>
      <c r="F309" s="4">
        <v>2537</v>
      </c>
      <c r="G309" s="6"/>
    </row>
    <row r="310" spans="1:7" ht="27" customHeight="1" x14ac:dyDescent="0.15">
      <c r="A310" s="4" t="s">
        <v>1640</v>
      </c>
      <c r="B310" s="12" t="s">
        <v>630</v>
      </c>
      <c r="C310" s="15">
        <v>135</v>
      </c>
      <c r="D310" s="430">
        <v>1.8</v>
      </c>
      <c r="E310" s="431"/>
      <c r="F310" s="4">
        <v>1860</v>
      </c>
      <c r="G310" s="6"/>
    </row>
    <row r="311" spans="1:7" ht="27" customHeight="1" x14ac:dyDescent="0.15">
      <c r="A311" s="4" t="s">
        <v>1640</v>
      </c>
      <c r="B311" s="12" t="s">
        <v>507</v>
      </c>
      <c r="C311" s="15">
        <v>320</v>
      </c>
      <c r="D311" s="430">
        <v>1.6</v>
      </c>
      <c r="E311" s="431"/>
      <c r="F311" s="4">
        <v>300</v>
      </c>
      <c r="G311" s="6"/>
    </row>
    <row r="312" spans="1:7" ht="27" customHeight="1" x14ac:dyDescent="0.15">
      <c r="A312" s="4" t="s">
        <v>1640</v>
      </c>
      <c r="B312" s="12" t="s">
        <v>1612</v>
      </c>
      <c r="C312" s="15">
        <v>70</v>
      </c>
      <c r="D312" s="430">
        <v>1.4</v>
      </c>
      <c r="E312" s="431"/>
      <c r="F312" s="4">
        <v>50</v>
      </c>
      <c r="G312" s="6" t="s">
        <v>744</v>
      </c>
    </row>
    <row r="313" spans="1:7" ht="27" customHeight="1" x14ac:dyDescent="0.15">
      <c r="A313" s="4" t="s">
        <v>1640</v>
      </c>
      <c r="B313" s="12" t="s">
        <v>669</v>
      </c>
      <c r="C313" s="15">
        <v>570</v>
      </c>
      <c r="D313" s="18">
        <v>1.4</v>
      </c>
      <c r="E313" s="18">
        <v>1.2</v>
      </c>
      <c r="F313" s="4">
        <v>2960</v>
      </c>
      <c r="G313" s="6"/>
    </row>
    <row r="314" spans="1:7" ht="27" customHeight="1" x14ac:dyDescent="0.15">
      <c r="A314" s="4" t="s">
        <v>1616</v>
      </c>
      <c r="B314" s="12" t="s">
        <v>221</v>
      </c>
      <c r="C314" s="15">
        <v>1545</v>
      </c>
      <c r="D314" s="430">
        <v>1.2</v>
      </c>
      <c r="E314" s="431"/>
      <c r="F314" s="4">
        <v>15000</v>
      </c>
      <c r="G314" s="6"/>
    </row>
    <row r="315" spans="1:7" ht="27" customHeight="1" x14ac:dyDescent="0.15">
      <c r="A315" s="4" t="s">
        <v>1616</v>
      </c>
      <c r="B315" s="12" t="s">
        <v>638</v>
      </c>
      <c r="C315" s="15">
        <v>340</v>
      </c>
      <c r="D315" s="430">
        <v>1.7</v>
      </c>
      <c r="E315" s="431"/>
      <c r="F315" s="4">
        <v>670</v>
      </c>
      <c r="G315" s="6"/>
    </row>
    <row r="316" spans="1:7" ht="27" customHeight="1" x14ac:dyDescent="0.15">
      <c r="A316" s="4" t="s">
        <v>1616</v>
      </c>
      <c r="B316" s="12" t="s">
        <v>678</v>
      </c>
      <c r="C316" s="15">
        <v>366</v>
      </c>
      <c r="D316" s="430">
        <v>1.1000000000000001</v>
      </c>
      <c r="E316" s="431"/>
      <c r="F316" s="4">
        <v>460</v>
      </c>
      <c r="G316" s="6"/>
    </row>
    <row r="317" spans="1:7" ht="27" customHeight="1" x14ac:dyDescent="0.15">
      <c r="A317" s="4" t="s">
        <v>1616</v>
      </c>
      <c r="B317" s="12" t="s">
        <v>488</v>
      </c>
      <c r="C317" s="15">
        <v>846</v>
      </c>
      <c r="D317" s="430">
        <v>2</v>
      </c>
      <c r="E317" s="431"/>
      <c r="F317" s="4">
        <v>270</v>
      </c>
      <c r="G317" s="6"/>
    </row>
    <row r="318" spans="1:7" ht="27" customHeight="1" x14ac:dyDescent="0.15">
      <c r="A318" s="4" t="s">
        <v>1641</v>
      </c>
      <c r="B318" s="12" t="s">
        <v>1489</v>
      </c>
      <c r="C318" s="15">
        <v>730</v>
      </c>
      <c r="D318" s="20">
        <v>1.1000000000000001</v>
      </c>
      <c r="E318" s="24">
        <v>0.1</v>
      </c>
      <c r="F318" s="4">
        <v>650</v>
      </c>
      <c r="G318" s="6"/>
    </row>
    <row r="319" spans="1:7" ht="27" customHeight="1" x14ac:dyDescent="0.15">
      <c r="A319" s="4" t="s">
        <v>1616</v>
      </c>
      <c r="B319" s="12" t="s">
        <v>647</v>
      </c>
      <c r="C319" s="15">
        <v>1191</v>
      </c>
      <c r="D319" s="430">
        <v>1.2</v>
      </c>
      <c r="E319" s="431"/>
      <c r="F319" s="4">
        <v>310</v>
      </c>
      <c r="G319" s="6"/>
    </row>
    <row r="320" spans="1:7" ht="27" customHeight="1" x14ac:dyDescent="0.15">
      <c r="A320" s="4" t="s">
        <v>1642</v>
      </c>
      <c r="B320" s="12" t="s">
        <v>652</v>
      </c>
      <c r="C320" s="15">
        <v>309</v>
      </c>
      <c r="D320" s="432">
        <v>1.03</v>
      </c>
      <c r="E320" s="433"/>
      <c r="F320" s="4">
        <v>1180</v>
      </c>
      <c r="G320" s="6"/>
    </row>
    <row r="321" spans="1:7" ht="27" customHeight="1" x14ac:dyDescent="0.15">
      <c r="A321" s="4" t="s">
        <v>1642</v>
      </c>
      <c r="B321" s="12" t="s">
        <v>625</v>
      </c>
      <c r="C321" s="15">
        <v>203</v>
      </c>
      <c r="D321" s="430">
        <v>1.1000000000000001</v>
      </c>
      <c r="E321" s="431"/>
      <c r="F321" s="4">
        <v>1280</v>
      </c>
      <c r="G321" s="6"/>
    </row>
    <row r="322" spans="1:7" ht="27" customHeight="1" x14ac:dyDescent="0.15">
      <c r="A322" s="4" t="s">
        <v>1643</v>
      </c>
      <c r="B322" s="12" t="s">
        <v>1454</v>
      </c>
      <c r="C322" s="15">
        <v>183</v>
      </c>
      <c r="D322" s="430">
        <v>1.5</v>
      </c>
      <c r="E322" s="431"/>
      <c r="F322" s="4">
        <v>310</v>
      </c>
      <c r="G322" s="6"/>
    </row>
    <row r="323" spans="1:7" ht="27" customHeight="1" x14ac:dyDescent="0.15">
      <c r="A323" s="4" t="s">
        <v>1643</v>
      </c>
      <c r="B323" s="12" t="s">
        <v>451</v>
      </c>
      <c r="C323" s="15">
        <v>700</v>
      </c>
      <c r="D323" s="430">
        <v>2.9</v>
      </c>
      <c r="E323" s="431"/>
      <c r="F323" s="4">
        <v>120</v>
      </c>
      <c r="G323" s="6"/>
    </row>
    <row r="324" spans="1:7" ht="27" customHeight="1" x14ac:dyDescent="0.15">
      <c r="A324" s="4" t="s">
        <v>1643</v>
      </c>
      <c r="B324" s="12" t="s">
        <v>17</v>
      </c>
      <c r="C324" s="15">
        <v>609</v>
      </c>
      <c r="D324" s="430">
        <v>1.3</v>
      </c>
      <c r="E324" s="431"/>
      <c r="F324" s="4">
        <v>1100</v>
      </c>
      <c r="G324" s="6"/>
    </row>
    <row r="325" spans="1:7" ht="27" customHeight="1" x14ac:dyDescent="0.15">
      <c r="A325" s="4" t="s">
        <v>1643</v>
      </c>
      <c r="B325" s="12" t="s">
        <v>59</v>
      </c>
      <c r="C325" s="15">
        <v>532</v>
      </c>
      <c r="D325" s="430">
        <v>1.2</v>
      </c>
      <c r="E325" s="431"/>
      <c r="F325" s="4">
        <v>50</v>
      </c>
      <c r="G325" s="6"/>
    </row>
    <row r="326" spans="1:7" ht="27" customHeight="1" x14ac:dyDescent="0.15">
      <c r="A326" s="4" t="s">
        <v>1643</v>
      </c>
      <c r="B326" s="12" t="s">
        <v>830</v>
      </c>
      <c r="C326" s="15">
        <v>370</v>
      </c>
      <c r="D326" s="451">
        <v>2</v>
      </c>
      <c r="E326" s="24">
        <v>2.4</v>
      </c>
      <c r="F326" s="4">
        <v>370</v>
      </c>
      <c r="G326" s="6"/>
    </row>
    <row r="327" spans="1:7" ht="27" customHeight="1" x14ac:dyDescent="0.15">
      <c r="A327" s="4" t="s">
        <v>1643</v>
      </c>
      <c r="B327" s="12" t="s">
        <v>298</v>
      </c>
      <c r="C327" s="15">
        <v>589</v>
      </c>
      <c r="D327" s="453"/>
      <c r="E327" s="24">
        <v>1.9</v>
      </c>
      <c r="F327" s="4">
        <v>3612</v>
      </c>
      <c r="G327" s="6"/>
    </row>
    <row r="328" spans="1:7" ht="27" customHeight="1" x14ac:dyDescent="0.15">
      <c r="A328" s="4" t="s">
        <v>1643</v>
      </c>
      <c r="B328" s="12" t="s">
        <v>685</v>
      </c>
      <c r="C328" s="15">
        <v>440</v>
      </c>
      <c r="D328" s="432">
        <v>1.02</v>
      </c>
      <c r="E328" s="433"/>
      <c r="F328" s="4">
        <v>1710</v>
      </c>
      <c r="G328" s="6"/>
    </row>
    <row r="329" spans="1:7" ht="27" customHeight="1" x14ac:dyDescent="0.15">
      <c r="A329" s="4" t="s">
        <v>1643</v>
      </c>
      <c r="B329" s="12" t="s">
        <v>228</v>
      </c>
      <c r="C329" s="15">
        <v>726</v>
      </c>
      <c r="D329" s="432">
        <v>1.01</v>
      </c>
      <c r="E329" s="433"/>
      <c r="F329" s="4">
        <v>2660</v>
      </c>
      <c r="G329" s="6"/>
    </row>
    <row r="330" spans="1:7" ht="27" customHeight="1" x14ac:dyDescent="0.15">
      <c r="A330" s="4" t="s">
        <v>1644</v>
      </c>
      <c r="B330" s="12" t="s">
        <v>32</v>
      </c>
      <c r="C330" s="15">
        <v>919</v>
      </c>
      <c r="D330" s="430">
        <v>1.6</v>
      </c>
      <c r="E330" s="431"/>
      <c r="F330" s="4">
        <v>2487</v>
      </c>
      <c r="G330" s="6"/>
    </row>
    <row r="331" spans="1:7" ht="27" customHeight="1" x14ac:dyDescent="0.15">
      <c r="A331" s="4" t="s">
        <v>1644</v>
      </c>
      <c r="B331" s="12" t="s">
        <v>366</v>
      </c>
      <c r="C331" s="15">
        <v>279</v>
      </c>
      <c r="D331" s="430">
        <v>1.4</v>
      </c>
      <c r="E331" s="431"/>
      <c r="F331" s="4">
        <v>1000</v>
      </c>
      <c r="G331" s="6"/>
    </row>
    <row r="332" spans="1:7" ht="27" customHeight="1" x14ac:dyDescent="0.15">
      <c r="A332" s="4" t="s">
        <v>1644</v>
      </c>
      <c r="B332" s="12" t="s">
        <v>495</v>
      </c>
      <c r="C332" s="15">
        <v>365</v>
      </c>
      <c r="D332" s="451">
        <v>1.4</v>
      </c>
      <c r="E332" s="24">
        <v>2.5</v>
      </c>
      <c r="F332" s="4">
        <v>2736</v>
      </c>
      <c r="G332" s="6"/>
    </row>
    <row r="333" spans="1:7" ht="27" customHeight="1" x14ac:dyDescent="0.15">
      <c r="A333" s="4" t="s">
        <v>1644</v>
      </c>
      <c r="B333" s="12" t="s">
        <v>688</v>
      </c>
      <c r="C333" s="15">
        <v>597</v>
      </c>
      <c r="D333" s="452"/>
      <c r="E333" s="24">
        <v>2.9</v>
      </c>
      <c r="F333" s="4">
        <v>2600</v>
      </c>
      <c r="G333" s="6"/>
    </row>
    <row r="334" spans="1:7" ht="27" customHeight="1" x14ac:dyDescent="0.15">
      <c r="A334" s="4" t="s">
        <v>1644</v>
      </c>
      <c r="B334" s="12" t="s">
        <v>690</v>
      </c>
      <c r="C334" s="15">
        <v>1734</v>
      </c>
      <c r="D334" s="453"/>
      <c r="E334" s="24">
        <v>0.9</v>
      </c>
      <c r="F334" s="4">
        <v>5680</v>
      </c>
      <c r="G334" s="6"/>
    </row>
    <row r="335" spans="1:7" ht="27" customHeight="1" x14ac:dyDescent="0.15">
      <c r="A335" s="4" t="s">
        <v>1644</v>
      </c>
      <c r="B335" s="12" t="s">
        <v>303</v>
      </c>
      <c r="C335" s="15">
        <v>416</v>
      </c>
      <c r="D335" s="445">
        <v>1.2</v>
      </c>
      <c r="E335" s="17">
        <v>1.1000000000000001</v>
      </c>
      <c r="F335" s="4">
        <v>4970</v>
      </c>
      <c r="G335" s="6"/>
    </row>
    <row r="336" spans="1:7" ht="27" customHeight="1" x14ac:dyDescent="0.15">
      <c r="A336" s="4" t="s">
        <v>1644</v>
      </c>
      <c r="B336" s="12" t="s">
        <v>693</v>
      </c>
      <c r="C336" s="15">
        <v>580</v>
      </c>
      <c r="D336" s="446"/>
      <c r="E336" s="18">
        <v>1.2</v>
      </c>
      <c r="F336" s="4">
        <v>1500</v>
      </c>
      <c r="G336" s="6"/>
    </row>
    <row r="337" spans="1:7" ht="27" customHeight="1" x14ac:dyDescent="0.15">
      <c r="A337" s="4" t="s">
        <v>1644</v>
      </c>
      <c r="B337" s="12" t="s">
        <v>310</v>
      </c>
      <c r="C337" s="15">
        <v>1330</v>
      </c>
      <c r="D337" s="430">
        <v>1.1000000000000001</v>
      </c>
      <c r="E337" s="431"/>
      <c r="F337" s="4">
        <v>127</v>
      </c>
      <c r="G337" s="6"/>
    </row>
    <row r="338" spans="1:7" ht="27" customHeight="1" x14ac:dyDescent="0.15">
      <c r="A338" s="4" t="s">
        <v>1644</v>
      </c>
      <c r="B338" s="12" t="s">
        <v>1258</v>
      </c>
      <c r="C338" s="15">
        <v>380</v>
      </c>
      <c r="D338" s="18">
        <v>1.3</v>
      </c>
      <c r="E338" s="21">
        <v>1</v>
      </c>
      <c r="F338" s="4">
        <v>600</v>
      </c>
      <c r="G338" s="6"/>
    </row>
    <row r="339" spans="1:7" ht="27" customHeight="1" x14ac:dyDescent="0.15">
      <c r="A339" s="4" t="s">
        <v>1644</v>
      </c>
      <c r="B339" s="12" t="s">
        <v>1613</v>
      </c>
      <c r="C339" s="15">
        <v>450</v>
      </c>
      <c r="D339" s="18">
        <v>1.3</v>
      </c>
      <c r="E339" s="21">
        <v>0.4</v>
      </c>
      <c r="F339" s="4">
        <v>50</v>
      </c>
      <c r="G339" s="6" t="s">
        <v>744</v>
      </c>
    </row>
    <row r="340" spans="1:7" ht="27" customHeight="1" x14ac:dyDescent="0.15">
      <c r="A340" s="4" t="s">
        <v>1377</v>
      </c>
      <c r="B340" s="12" t="s">
        <v>577</v>
      </c>
      <c r="C340" s="15">
        <v>304</v>
      </c>
      <c r="D340" s="430">
        <v>1.8</v>
      </c>
      <c r="E340" s="431"/>
      <c r="F340" s="4">
        <v>1100</v>
      </c>
      <c r="G340" s="6"/>
    </row>
    <row r="341" spans="1:7" ht="27" customHeight="1" x14ac:dyDescent="0.15">
      <c r="A341" s="4" t="s">
        <v>1377</v>
      </c>
      <c r="B341" s="12" t="s">
        <v>707</v>
      </c>
      <c r="C341" s="15">
        <v>898</v>
      </c>
      <c r="D341" s="430">
        <v>2.1</v>
      </c>
      <c r="E341" s="431"/>
      <c r="F341" s="4">
        <v>7278</v>
      </c>
      <c r="G341" s="6"/>
    </row>
    <row r="342" spans="1:7" ht="27" customHeight="1" x14ac:dyDescent="0.15">
      <c r="A342" s="4" t="s">
        <v>1130</v>
      </c>
      <c r="B342" s="12" t="s">
        <v>204</v>
      </c>
      <c r="C342" s="15">
        <v>2746</v>
      </c>
      <c r="D342" s="430">
        <v>3.8</v>
      </c>
      <c r="E342" s="431"/>
      <c r="F342" s="4">
        <v>500</v>
      </c>
      <c r="G342" s="6"/>
    </row>
    <row r="343" spans="1:7" ht="27" customHeight="1" x14ac:dyDescent="0.15">
      <c r="A343" s="4" t="s">
        <v>1130</v>
      </c>
      <c r="B343" s="12" t="s">
        <v>8</v>
      </c>
      <c r="C343" s="15">
        <v>875</v>
      </c>
      <c r="D343" s="430">
        <v>1.2</v>
      </c>
      <c r="E343" s="431"/>
      <c r="F343" s="4">
        <v>2050</v>
      </c>
      <c r="G343" s="6"/>
    </row>
    <row r="344" spans="1:7" ht="27" customHeight="1" x14ac:dyDescent="0.15">
      <c r="A344" s="4" t="s">
        <v>1130</v>
      </c>
      <c r="B344" s="12" t="s">
        <v>700</v>
      </c>
      <c r="C344" s="15">
        <v>481</v>
      </c>
      <c r="D344" s="430">
        <v>5.8</v>
      </c>
      <c r="E344" s="431"/>
      <c r="F344" s="4">
        <v>5</v>
      </c>
      <c r="G344" s="6"/>
    </row>
    <row r="345" spans="1:7" ht="27" customHeight="1" x14ac:dyDescent="0.15">
      <c r="A345" s="4" t="s">
        <v>1130</v>
      </c>
      <c r="B345" s="12" t="s">
        <v>475</v>
      </c>
      <c r="C345" s="15">
        <v>67</v>
      </c>
      <c r="D345" s="430">
        <v>1.8</v>
      </c>
      <c r="E345" s="431"/>
      <c r="F345" s="4">
        <v>1390</v>
      </c>
      <c r="G345" s="6"/>
    </row>
    <row r="346" spans="1:7" ht="27" customHeight="1" x14ac:dyDescent="0.15">
      <c r="A346" s="4" t="s">
        <v>1130</v>
      </c>
      <c r="B346" s="12" t="s">
        <v>1614</v>
      </c>
      <c r="C346" s="15">
        <v>360</v>
      </c>
      <c r="D346" s="430">
        <v>1.4</v>
      </c>
      <c r="E346" s="431"/>
      <c r="F346" s="4">
        <v>2000</v>
      </c>
      <c r="G346" s="6"/>
    </row>
    <row r="347" spans="1:7" ht="27" customHeight="1" x14ac:dyDescent="0.15">
      <c r="A347" s="4" t="s">
        <v>1130</v>
      </c>
      <c r="B347" s="12" t="s">
        <v>702</v>
      </c>
      <c r="C347" s="15">
        <v>61</v>
      </c>
      <c r="D347" s="430">
        <v>1.1000000000000001</v>
      </c>
      <c r="E347" s="431"/>
      <c r="F347" s="4">
        <v>800</v>
      </c>
      <c r="G347" s="6"/>
    </row>
    <row r="348" spans="1:7" ht="27" customHeight="1" x14ac:dyDescent="0.15">
      <c r="A348" s="4" t="s">
        <v>1045</v>
      </c>
      <c r="B348" s="12" t="s">
        <v>697</v>
      </c>
      <c r="C348" s="15">
        <v>2555</v>
      </c>
      <c r="D348" s="430">
        <v>1.8</v>
      </c>
      <c r="E348" s="431"/>
      <c r="F348" s="4">
        <v>1672</v>
      </c>
      <c r="G348" s="6"/>
    </row>
    <row r="349" spans="1:7" ht="27" customHeight="1" x14ac:dyDescent="0.15">
      <c r="A349" s="4" t="s">
        <v>1130</v>
      </c>
      <c r="B349" s="12" t="s">
        <v>483</v>
      </c>
      <c r="C349" s="15">
        <v>276</v>
      </c>
      <c r="D349" s="430">
        <v>1.4</v>
      </c>
      <c r="E349" s="431"/>
      <c r="F349" s="4">
        <v>210</v>
      </c>
      <c r="G349" s="6"/>
    </row>
    <row r="350" spans="1:7" ht="27" customHeight="1" x14ac:dyDescent="0.15">
      <c r="A350" s="4" t="s">
        <v>1154</v>
      </c>
      <c r="B350" s="12" t="s">
        <v>63</v>
      </c>
      <c r="C350" s="15">
        <v>712</v>
      </c>
      <c r="D350" s="430">
        <v>1.3</v>
      </c>
      <c r="E350" s="431"/>
      <c r="F350" s="4">
        <v>550</v>
      </c>
      <c r="G350" s="6"/>
    </row>
    <row r="351" spans="1:7" ht="27" customHeight="1" x14ac:dyDescent="0.15">
      <c r="A351" s="4" t="s">
        <v>1265</v>
      </c>
      <c r="B351" s="12" t="s">
        <v>526</v>
      </c>
      <c r="C351" s="15">
        <v>77</v>
      </c>
      <c r="D351" s="430">
        <v>3.3</v>
      </c>
      <c r="E351" s="431"/>
      <c r="F351" s="4">
        <v>750</v>
      </c>
      <c r="G351" s="6"/>
    </row>
    <row r="352" spans="1:7" ht="27" customHeight="1" x14ac:dyDescent="0.15">
      <c r="A352" s="4" t="s">
        <v>1265</v>
      </c>
      <c r="B352" s="12" t="s">
        <v>139</v>
      </c>
      <c r="C352" s="15">
        <v>153</v>
      </c>
      <c r="D352" s="430">
        <v>1.6</v>
      </c>
      <c r="E352" s="431"/>
      <c r="F352" s="4">
        <v>100</v>
      </c>
      <c r="G352" s="6"/>
    </row>
    <row r="353" spans="1:7" ht="27" customHeight="1" x14ac:dyDescent="0.15">
      <c r="A353" s="4" t="s">
        <v>1265</v>
      </c>
      <c r="B353" s="12" t="s">
        <v>373</v>
      </c>
      <c r="C353" s="15">
        <v>250</v>
      </c>
      <c r="D353" s="430">
        <v>2.2999999999999998</v>
      </c>
      <c r="E353" s="431"/>
      <c r="F353" s="4">
        <v>100</v>
      </c>
      <c r="G353" s="6"/>
    </row>
    <row r="354" spans="1:7" ht="27" customHeight="1" x14ac:dyDescent="0.15">
      <c r="A354" s="4" t="s">
        <v>1265</v>
      </c>
      <c r="B354" s="12" t="s">
        <v>708</v>
      </c>
      <c r="C354" s="15">
        <v>280</v>
      </c>
      <c r="D354" s="430">
        <v>1.6</v>
      </c>
      <c r="E354" s="431"/>
      <c r="F354" s="4">
        <v>120</v>
      </c>
      <c r="G354" s="6"/>
    </row>
    <row r="355" spans="1:7" ht="27" customHeight="1" x14ac:dyDescent="0.15">
      <c r="A355" s="4" t="s">
        <v>1265</v>
      </c>
      <c r="B355" s="12" t="s">
        <v>107</v>
      </c>
      <c r="C355" s="15">
        <v>339</v>
      </c>
      <c r="D355" s="430">
        <v>1.6</v>
      </c>
      <c r="E355" s="431"/>
      <c r="F355" s="4">
        <v>1590</v>
      </c>
      <c r="G355" s="6"/>
    </row>
    <row r="356" spans="1:7" ht="27" customHeight="1" x14ac:dyDescent="0.15">
      <c r="A356" s="4" t="s">
        <v>1645</v>
      </c>
      <c r="B356" s="12" t="s">
        <v>421</v>
      </c>
      <c r="C356" s="15">
        <v>147</v>
      </c>
      <c r="D356" s="430">
        <v>1.8</v>
      </c>
      <c r="E356" s="431"/>
      <c r="F356" s="4">
        <v>100</v>
      </c>
      <c r="G356" s="6"/>
    </row>
    <row r="357" spans="1:7" ht="27" customHeight="1" x14ac:dyDescent="0.15">
      <c r="A357" s="4" t="s">
        <v>1645</v>
      </c>
      <c r="B357" s="12" t="s">
        <v>207</v>
      </c>
      <c r="C357" s="15">
        <v>47</v>
      </c>
      <c r="D357" s="430">
        <v>1.4</v>
      </c>
      <c r="E357" s="431"/>
      <c r="F357" s="4">
        <v>1110</v>
      </c>
      <c r="G357" s="6"/>
    </row>
    <row r="358" spans="1:7" ht="27" customHeight="1" x14ac:dyDescent="0.15">
      <c r="A358" s="4" t="s">
        <v>1645</v>
      </c>
      <c r="B358" s="12" t="s">
        <v>407</v>
      </c>
      <c r="C358" s="15">
        <v>160</v>
      </c>
      <c r="D358" s="430">
        <v>2.5</v>
      </c>
      <c r="E358" s="431"/>
      <c r="F358" s="4">
        <v>250</v>
      </c>
      <c r="G358" s="6"/>
    </row>
    <row r="359" spans="1:7" ht="27" customHeight="1" x14ac:dyDescent="0.15">
      <c r="A359" s="4" t="s">
        <v>1645</v>
      </c>
      <c r="B359" s="12" t="s">
        <v>351</v>
      </c>
      <c r="C359" s="15">
        <v>549</v>
      </c>
      <c r="D359" s="430">
        <v>1.4</v>
      </c>
      <c r="E359" s="431"/>
      <c r="F359" s="4">
        <v>2500</v>
      </c>
      <c r="G359" s="6"/>
    </row>
    <row r="360" spans="1:7" ht="27" customHeight="1" x14ac:dyDescent="0.15">
      <c r="A360" s="4" t="s">
        <v>1645</v>
      </c>
      <c r="B360" s="12" t="s">
        <v>710</v>
      </c>
      <c r="C360" s="15">
        <v>96</v>
      </c>
      <c r="D360" s="430">
        <v>2.2999999999999998</v>
      </c>
      <c r="E360" s="431"/>
      <c r="F360" s="4">
        <v>244</v>
      </c>
      <c r="G360" s="6"/>
    </row>
    <row r="361" spans="1:7" ht="27" customHeight="1" x14ac:dyDescent="0.15">
      <c r="A361" s="4" t="s">
        <v>1645</v>
      </c>
      <c r="B361" s="12" t="s">
        <v>170</v>
      </c>
      <c r="C361" s="15">
        <v>907</v>
      </c>
      <c r="D361" s="432">
        <v>1.04</v>
      </c>
      <c r="E361" s="433"/>
      <c r="F361" s="4">
        <v>8000</v>
      </c>
      <c r="G361" s="6"/>
    </row>
    <row r="362" spans="1:7" ht="27" customHeight="1" x14ac:dyDescent="0.15">
      <c r="A362" s="4" t="s">
        <v>167</v>
      </c>
      <c r="B362" s="12" t="s">
        <v>716</v>
      </c>
      <c r="C362" s="15">
        <v>1665</v>
      </c>
      <c r="D362" s="430">
        <v>1.2</v>
      </c>
      <c r="E362" s="431"/>
      <c r="F362" s="4">
        <v>9700</v>
      </c>
      <c r="G362" s="6"/>
    </row>
    <row r="363" spans="1:7" ht="27" customHeight="1" x14ac:dyDescent="0.15">
      <c r="A363" s="4" t="s">
        <v>1646</v>
      </c>
      <c r="B363" s="12" t="s">
        <v>796</v>
      </c>
      <c r="C363" s="15">
        <v>1002</v>
      </c>
      <c r="D363" s="432">
        <v>1.01</v>
      </c>
      <c r="E363" s="433"/>
      <c r="F363" s="4">
        <v>5710</v>
      </c>
      <c r="G363" s="6"/>
    </row>
    <row r="364" spans="1:7" ht="27" customHeight="1" x14ac:dyDescent="0.15">
      <c r="A364" s="4" t="s">
        <v>1646</v>
      </c>
      <c r="B364" s="12" t="s">
        <v>473</v>
      </c>
      <c r="C364" s="15">
        <v>308</v>
      </c>
      <c r="D364" s="430">
        <v>1.8</v>
      </c>
      <c r="E364" s="431"/>
      <c r="F364" s="4">
        <v>2000</v>
      </c>
      <c r="G364" s="6"/>
    </row>
    <row r="365" spans="1:7" ht="27" customHeight="1" x14ac:dyDescent="0.15">
      <c r="A365" s="4" t="s">
        <v>1646</v>
      </c>
      <c r="B365" s="12" t="s">
        <v>599</v>
      </c>
      <c r="C365" s="15">
        <v>814</v>
      </c>
      <c r="D365" s="430">
        <v>4.7</v>
      </c>
      <c r="E365" s="431"/>
      <c r="F365" s="4">
        <v>448</v>
      </c>
      <c r="G365" s="6"/>
    </row>
    <row r="366" spans="1:7" ht="27" customHeight="1" x14ac:dyDescent="0.15">
      <c r="A366" s="4" t="s">
        <v>1646</v>
      </c>
      <c r="B366" s="12" t="s">
        <v>632</v>
      </c>
      <c r="C366" s="15">
        <v>49</v>
      </c>
      <c r="D366" s="430">
        <v>2.8</v>
      </c>
      <c r="E366" s="431"/>
      <c r="F366" s="4">
        <v>50</v>
      </c>
      <c r="G366" s="6"/>
    </row>
    <row r="367" spans="1:7" ht="27" customHeight="1" x14ac:dyDescent="0.15">
      <c r="A367" s="4" t="s">
        <v>1646</v>
      </c>
      <c r="B367" s="12" t="s">
        <v>416</v>
      </c>
      <c r="C367" s="15">
        <v>404</v>
      </c>
      <c r="D367" s="430">
        <v>1.7</v>
      </c>
      <c r="E367" s="431"/>
      <c r="F367" s="4">
        <v>100</v>
      </c>
      <c r="G367" s="6"/>
    </row>
    <row r="368" spans="1:7" ht="27" customHeight="1" x14ac:dyDescent="0.15">
      <c r="A368" s="4" t="s">
        <v>1646</v>
      </c>
      <c r="B368" s="12" t="s">
        <v>715</v>
      </c>
      <c r="C368" s="15">
        <v>257</v>
      </c>
      <c r="D368" s="430">
        <v>1.3</v>
      </c>
      <c r="E368" s="431"/>
      <c r="F368" s="4">
        <v>1140</v>
      </c>
      <c r="G368" s="6"/>
    </row>
    <row r="369" spans="1:7" ht="27" customHeight="1" x14ac:dyDescent="0.15">
      <c r="A369" s="4" t="s">
        <v>1646</v>
      </c>
      <c r="B369" s="12" t="s">
        <v>711</v>
      </c>
      <c r="C369" s="15">
        <v>347</v>
      </c>
      <c r="D369" s="430">
        <v>1.2</v>
      </c>
      <c r="E369" s="431"/>
      <c r="F369" s="4">
        <v>5700</v>
      </c>
      <c r="G369" s="6"/>
    </row>
    <row r="370" spans="1:7" ht="27" customHeight="1" x14ac:dyDescent="0.15">
      <c r="A370" s="4" t="s">
        <v>1646</v>
      </c>
      <c r="B370" s="12" t="s">
        <v>1063</v>
      </c>
      <c r="C370" s="15">
        <v>530</v>
      </c>
      <c r="D370" s="17">
        <v>1.4</v>
      </c>
      <c r="E370" s="17">
        <v>0.8</v>
      </c>
      <c r="F370" s="4">
        <v>50</v>
      </c>
      <c r="G370" s="6" t="s">
        <v>744</v>
      </c>
    </row>
    <row r="371" spans="1:7" ht="27" customHeight="1" x14ac:dyDescent="0.15">
      <c r="A371" s="4" t="s">
        <v>1647</v>
      </c>
      <c r="B371" s="12" t="s">
        <v>1615</v>
      </c>
      <c r="C371" s="15">
        <v>320</v>
      </c>
      <c r="D371" s="17">
        <v>1.7</v>
      </c>
      <c r="E371" s="17">
        <v>1.2</v>
      </c>
      <c r="F371" s="4">
        <v>50</v>
      </c>
      <c r="G371" s="6" t="s">
        <v>744</v>
      </c>
    </row>
    <row r="372" spans="1:7" ht="27" customHeight="1" x14ac:dyDescent="0.15">
      <c r="A372" s="4" t="s">
        <v>1335</v>
      </c>
      <c r="B372" s="12" t="s">
        <v>1617</v>
      </c>
      <c r="C372" s="15">
        <v>688</v>
      </c>
      <c r="D372" s="17">
        <v>1.7</v>
      </c>
      <c r="E372" s="17">
        <v>1.3</v>
      </c>
      <c r="F372" s="4">
        <v>608</v>
      </c>
      <c r="G372" s="6"/>
    </row>
    <row r="373" spans="1:7" ht="27" customHeight="1" x14ac:dyDescent="0.15">
      <c r="A373" s="4" t="s">
        <v>1648</v>
      </c>
      <c r="B373" s="12" t="s">
        <v>717</v>
      </c>
      <c r="C373" s="15">
        <v>110</v>
      </c>
      <c r="D373" s="430">
        <v>2.2999999999999998</v>
      </c>
      <c r="E373" s="431"/>
      <c r="F373" s="4">
        <v>1000</v>
      </c>
      <c r="G373" s="6"/>
    </row>
    <row r="374" spans="1:7" ht="27" customHeight="1" x14ac:dyDescent="0.15">
      <c r="A374" s="4" t="s">
        <v>1648</v>
      </c>
      <c r="B374" s="12" t="s">
        <v>721</v>
      </c>
      <c r="C374" s="15">
        <v>46</v>
      </c>
      <c r="D374" s="430">
        <v>2</v>
      </c>
      <c r="E374" s="431"/>
      <c r="F374" s="4">
        <v>200</v>
      </c>
      <c r="G374" s="6"/>
    </row>
    <row r="375" spans="1:7" ht="27" customHeight="1" x14ac:dyDescent="0.15">
      <c r="A375" s="4" t="s">
        <v>1648</v>
      </c>
      <c r="B375" s="12" t="s">
        <v>97</v>
      </c>
      <c r="C375" s="15">
        <v>556</v>
      </c>
      <c r="D375" s="430">
        <v>1.1000000000000001</v>
      </c>
      <c r="E375" s="431"/>
      <c r="F375" s="4">
        <v>5245</v>
      </c>
      <c r="G375" s="6"/>
    </row>
    <row r="376" spans="1:7" ht="27" customHeight="1" x14ac:dyDescent="0.15">
      <c r="A376" s="4" t="s">
        <v>456</v>
      </c>
      <c r="B376" s="12" t="s">
        <v>99</v>
      </c>
      <c r="C376" s="15">
        <v>1622</v>
      </c>
      <c r="D376" s="430">
        <v>1.1000000000000001</v>
      </c>
      <c r="E376" s="431"/>
      <c r="F376" s="4">
        <v>5436</v>
      </c>
      <c r="G376" s="6"/>
    </row>
    <row r="377" spans="1:7" ht="27" customHeight="1" x14ac:dyDescent="0.15">
      <c r="A377" s="4" t="s">
        <v>456</v>
      </c>
      <c r="B377" s="12" t="s">
        <v>335</v>
      </c>
      <c r="C377" s="15">
        <v>314</v>
      </c>
      <c r="D377" s="430">
        <v>4.2</v>
      </c>
      <c r="E377" s="431"/>
      <c r="F377" s="4">
        <v>245</v>
      </c>
      <c r="G377" s="6"/>
    </row>
    <row r="378" spans="1:7" ht="27" customHeight="1" x14ac:dyDescent="0.15">
      <c r="A378" s="4" t="s">
        <v>456</v>
      </c>
      <c r="B378" s="12" t="s">
        <v>725</v>
      </c>
      <c r="C378" s="15">
        <v>404</v>
      </c>
      <c r="D378" s="430">
        <v>2.5</v>
      </c>
      <c r="E378" s="431"/>
      <c r="F378" s="4">
        <v>1800</v>
      </c>
      <c r="G378" s="6"/>
    </row>
    <row r="379" spans="1:7" ht="27" customHeight="1" x14ac:dyDescent="0.15">
      <c r="A379" s="4" t="s">
        <v>456</v>
      </c>
      <c r="B379" s="12" t="s">
        <v>723</v>
      </c>
      <c r="C379" s="15">
        <v>160</v>
      </c>
      <c r="D379" s="430">
        <v>2.6</v>
      </c>
      <c r="E379" s="431"/>
      <c r="F379" s="4">
        <v>4006</v>
      </c>
      <c r="G379" s="6"/>
    </row>
    <row r="380" spans="1:7" ht="27" customHeight="1" x14ac:dyDescent="0.15">
      <c r="A380" s="4" t="s">
        <v>456</v>
      </c>
      <c r="B380" s="12" t="s">
        <v>663</v>
      </c>
      <c r="C380" s="15">
        <v>177</v>
      </c>
      <c r="D380" s="430">
        <v>4.7</v>
      </c>
      <c r="E380" s="431"/>
      <c r="F380" s="4">
        <v>10</v>
      </c>
      <c r="G380" s="6"/>
    </row>
    <row r="381" spans="1:7" ht="27" customHeight="1" x14ac:dyDescent="0.15">
      <c r="A381" s="4" t="s">
        <v>456</v>
      </c>
      <c r="B381" s="12" t="s">
        <v>357</v>
      </c>
      <c r="C381" s="15">
        <v>268</v>
      </c>
      <c r="D381" s="430">
        <v>1.4</v>
      </c>
      <c r="E381" s="431"/>
      <c r="F381" s="4">
        <v>1490</v>
      </c>
      <c r="G381" s="6"/>
    </row>
    <row r="382" spans="1:7" ht="27" customHeight="1" x14ac:dyDescent="0.15">
      <c r="A382" s="4" t="s">
        <v>456</v>
      </c>
      <c r="B382" s="12" t="s">
        <v>837</v>
      </c>
      <c r="C382" s="15">
        <v>470</v>
      </c>
      <c r="D382" s="17">
        <v>2.4</v>
      </c>
      <c r="E382" s="17">
        <v>1.1000000000000001</v>
      </c>
      <c r="F382" s="4">
        <v>680</v>
      </c>
      <c r="G382" s="6"/>
    </row>
    <row r="383" spans="1:7" ht="27" customHeight="1" x14ac:dyDescent="0.15">
      <c r="A383" s="4" t="s">
        <v>729</v>
      </c>
      <c r="B383" s="12" t="s">
        <v>4</v>
      </c>
      <c r="C383" s="15">
        <v>222</v>
      </c>
      <c r="D383" s="17">
        <v>1.2</v>
      </c>
      <c r="E383" s="17">
        <v>1.5</v>
      </c>
      <c r="F383" s="4">
        <v>1700</v>
      </c>
      <c r="G383" s="35"/>
    </row>
    <row r="384" spans="1:7" ht="27" customHeight="1" x14ac:dyDescent="0.15">
      <c r="A384" s="4" t="s">
        <v>729</v>
      </c>
      <c r="B384" s="12" t="s">
        <v>1461</v>
      </c>
      <c r="C384" s="15">
        <v>750</v>
      </c>
      <c r="D384" s="17">
        <v>2.4</v>
      </c>
      <c r="E384" s="17">
        <v>1.1000000000000001</v>
      </c>
      <c r="F384" s="4">
        <v>454</v>
      </c>
      <c r="G384" s="12"/>
    </row>
    <row r="385" spans="1:7" ht="27" customHeight="1" x14ac:dyDescent="0.15">
      <c r="A385" s="4" t="s">
        <v>191</v>
      </c>
      <c r="B385" s="12" t="s">
        <v>1396</v>
      </c>
      <c r="C385" s="15">
        <v>1676</v>
      </c>
      <c r="D385" s="430">
        <v>1.2</v>
      </c>
      <c r="E385" s="431"/>
      <c r="F385" s="4">
        <v>10830</v>
      </c>
      <c r="G385" s="12"/>
    </row>
    <row r="386" spans="1:7" ht="27" customHeight="1" x14ac:dyDescent="0.15">
      <c r="A386" s="4" t="s">
        <v>191</v>
      </c>
      <c r="B386" s="12" t="s">
        <v>385</v>
      </c>
      <c r="C386" s="15">
        <v>938</v>
      </c>
      <c r="D386" s="430">
        <v>1.2</v>
      </c>
      <c r="E386" s="431"/>
      <c r="F386" s="4">
        <v>11700</v>
      </c>
      <c r="G386" s="12"/>
    </row>
    <row r="387" spans="1:7" ht="27" customHeight="1" x14ac:dyDescent="0.15">
      <c r="A387" s="4" t="s">
        <v>191</v>
      </c>
      <c r="B387" s="12" t="s">
        <v>727</v>
      </c>
      <c r="C387" s="15">
        <v>1050</v>
      </c>
      <c r="D387" s="430">
        <v>1.5</v>
      </c>
      <c r="E387" s="431"/>
      <c r="F387" s="4">
        <v>1480</v>
      </c>
      <c r="G387" s="12"/>
    </row>
    <row r="388" spans="1:7" ht="27" customHeight="1" x14ac:dyDescent="0.15">
      <c r="A388" s="4" t="s">
        <v>191</v>
      </c>
      <c r="B388" s="12" t="s">
        <v>728</v>
      </c>
      <c r="C388" s="15">
        <v>120</v>
      </c>
      <c r="D388" s="430">
        <v>1.9</v>
      </c>
      <c r="E388" s="431"/>
      <c r="F388" s="4">
        <v>400</v>
      </c>
      <c r="G388" s="12"/>
    </row>
    <row r="389" spans="1:7" ht="27" customHeight="1" x14ac:dyDescent="0.15">
      <c r="A389" s="4" t="s">
        <v>191</v>
      </c>
      <c r="B389" s="12" t="s">
        <v>199</v>
      </c>
      <c r="C389" s="15">
        <v>475</v>
      </c>
      <c r="D389" s="430">
        <v>2.7</v>
      </c>
      <c r="E389" s="431"/>
      <c r="F389" s="4">
        <v>600</v>
      </c>
      <c r="G389" s="12"/>
    </row>
    <row r="390" spans="1:7" ht="27" customHeight="1" x14ac:dyDescent="0.15">
      <c r="A390" s="4" t="s">
        <v>191</v>
      </c>
      <c r="B390" s="12" t="s">
        <v>730</v>
      </c>
      <c r="C390" s="15">
        <v>170</v>
      </c>
      <c r="D390" s="430">
        <v>1.2</v>
      </c>
      <c r="E390" s="431"/>
      <c r="F390" s="4">
        <v>205</v>
      </c>
      <c r="G390" s="12"/>
    </row>
    <row r="391" spans="1:7" ht="27" customHeight="1" x14ac:dyDescent="0.15">
      <c r="A391" s="4" t="s">
        <v>1649</v>
      </c>
      <c r="B391" s="12" t="s">
        <v>738</v>
      </c>
      <c r="C391" s="15">
        <v>962</v>
      </c>
      <c r="D391" s="430">
        <v>1.1000000000000001</v>
      </c>
      <c r="E391" s="431"/>
      <c r="F391" s="4">
        <v>7920</v>
      </c>
      <c r="G391" s="12"/>
    </row>
    <row r="392" spans="1:7" ht="27" customHeight="1" x14ac:dyDescent="0.15">
      <c r="A392" s="4" t="s">
        <v>1649</v>
      </c>
      <c r="B392" s="12" t="s">
        <v>197</v>
      </c>
      <c r="C392" s="15">
        <v>395</v>
      </c>
      <c r="D392" s="456">
        <v>2</v>
      </c>
      <c r="E392" s="21">
        <v>2</v>
      </c>
      <c r="F392" s="4">
        <v>380</v>
      </c>
      <c r="G392" s="12"/>
    </row>
    <row r="393" spans="1:7" ht="27" customHeight="1" x14ac:dyDescent="0.15">
      <c r="A393" s="4" t="s">
        <v>1649</v>
      </c>
      <c r="B393" s="12" t="s">
        <v>741</v>
      </c>
      <c r="C393" s="15">
        <v>392</v>
      </c>
      <c r="D393" s="457"/>
      <c r="E393" s="18">
        <v>2.2999999999999998</v>
      </c>
      <c r="F393" s="4">
        <v>620</v>
      </c>
      <c r="G393" s="12"/>
    </row>
    <row r="394" spans="1:7" ht="27" customHeight="1" x14ac:dyDescent="0.15">
      <c r="A394" s="4" t="s">
        <v>1649</v>
      </c>
      <c r="B394" s="12" t="s">
        <v>322</v>
      </c>
      <c r="C394" s="15">
        <v>620</v>
      </c>
      <c r="D394" s="430">
        <v>3.2</v>
      </c>
      <c r="E394" s="431"/>
      <c r="F394" s="4">
        <v>820</v>
      </c>
      <c r="G394" s="12"/>
    </row>
    <row r="395" spans="1:7" ht="27" customHeight="1" x14ac:dyDescent="0.15">
      <c r="A395" s="4" t="s">
        <v>1649</v>
      </c>
      <c r="B395" s="12" t="s">
        <v>582</v>
      </c>
      <c r="C395" s="15">
        <v>286</v>
      </c>
      <c r="D395" s="430">
        <v>2</v>
      </c>
      <c r="E395" s="431"/>
      <c r="F395" s="4">
        <v>20</v>
      </c>
      <c r="G395" s="12"/>
    </row>
    <row r="396" spans="1:7" ht="27" customHeight="1" x14ac:dyDescent="0.15">
      <c r="A396" s="4" t="s">
        <v>1649</v>
      </c>
      <c r="B396" s="12" t="s">
        <v>619</v>
      </c>
      <c r="C396" s="15">
        <v>230</v>
      </c>
      <c r="D396" s="430">
        <v>4</v>
      </c>
      <c r="E396" s="431"/>
      <c r="F396" s="4">
        <v>40</v>
      </c>
      <c r="G396" s="12"/>
    </row>
    <row r="397" spans="1:7" ht="27" customHeight="1" x14ac:dyDescent="0.15">
      <c r="A397" s="4" t="s">
        <v>1649</v>
      </c>
      <c r="B397" s="12" t="s">
        <v>841</v>
      </c>
      <c r="C397" s="15">
        <v>150</v>
      </c>
      <c r="D397" s="430">
        <v>2.1</v>
      </c>
      <c r="E397" s="431"/>
      <c r="F397" s="4">
        <v>4140</v>
      </c>
      <c r="G397" s="12"/>
    </row>
    <row r="398" spans="1:7" ht="27" customHeight="1" x14ac:dyDescent="0.15">
      <c r="A398" s="4" t="s">
        <v>1649</v>
      </c>
      <c r="B398" s="12" t="s">
        <v>1618</v>
      </c>
      <c r="C398" s="15">
        <v>280</v>
      </c>
      <c r="D398" s="430">
        <v>1.9</v>
      </c>
      <c r="E398" s="431"/>
      <c r="F398" s="4">
        <v>300</v>
      </c>
      <c r="G398" s="12"/>
    </row>
    <row r="399" spans="1:7" ht="27" customHeight="1" x14ac:dyDescent="0.15">
      <c r="A399" s="4" t="s">
        <v>1649</v>
      </c>
      <c r="B399" s="12" t="s">
        <v>276</v>
      </c>
      <c r="C399" s="15">
        <v>731</v>
      </c>
      <c r="D399" s="430">
        <v>1.7</v>
      </c>
      <c r="E399" s="431"/>
      <c r="F399" s="4">
        <v>140</v>
      </c>
      <c r="G399" s="12"/>
    </row>
    <row r="400" spans="1:7" ht="27" customHeight="1" x14ac:dyDescent="0.15">
      <c r="A400" s="4" t="s">
        <v>1649</v>
      </c>
      <c r="B400" s="12" t="s">
        <v>51</v>
      </c>
      <c r="C400" s="15">
        <v>470</v>
      </c>
      <c r="D400" s="430">
        <v>2.9</v>
      </c>
      <c r="E400" s="431"/>
      <c r="F400" s="4">
        <v>1740</v>
      </c>
      <c r="G400" s="12"/>
    </row>
    <row r="401" spans="1:7" ht="27" customHeight="1" x14ac:dyDescent="0.15">
      <c r="A401" s="4" t="s">
        <v>1649</v>
      </c>
      <c r="B401" s="12" t="s">
        <v>743</v>
      </c>
      <c r="C401" s="15">
        <v>450</v>
      </c>
      <c r="D401" s="430">
        <v>1.3</v>
      </c>
      <c r="E401" s="431"/>
      <c r="F401" s="4">
        <v>1420</v>
      </c>
      <c r="G401" s="12"/>
    </row>
    <row r="402" spans="1:7" ht="27" customHeight="1" x14ac:dyDescent="0.15">
      <c r="A402" s="4" t="s">
        <v>1649</v>
      </c>
      <c r="B402" s="12" t="s">
        <v>141</v>
      </c>
      <c r="C402" s="15">
        <v>970</v>
      </c>
      <c r="D402" s="17">
        <v>1.4</v>
      </c>
      <c r="E402" s="17">
        <v>1.3</v>
      </c>
      <c r="F402" s="4">
        <v>12200</v>
      </c>
      <c r="G402" s="12"/>
    </row>
    <row r="403" spans="1:7" ht="27" customHeight="1" x14ac:dyDescent="0.15">
      <c r="A403" s="4" t="s">
        <v>1649</v>
      </c>
      <c r="B403" s="12" t="s">
        <v>732</v>
      </c>
      <c r="C403" s="15">
        <v>1230</v>
      </c>
      <c r="D403" s="17">
        <v>1.4</v>
      </c>
      <c r="E403" s="17">
        <v>1.3</v>
      </c>
      <c r="F403" s="4">
        <v>20</v>
      </c>
      <c r="G403" s="12"/>
    </row>
    <row r="404" spans="1:7" x14ac:dyDescent="0.15">
      <c r="A404" s="10" t="s">
        <v>1655</v>
      </c>
      <c r="B404" s="10"/>
      <c r="C404" s="10"/>
      <c r="D404" s="10"/>
      <c r="E404" s="10"/>
      <c r="F404" s="10"/>
      <c r="G404" s="10"/>
    </row>
  </sheetData>
  <mergeCells count="321">
    <mergeCell ref="D237:D239"/>
    <mergeCell ref="D253:D254"/>
    <mergeCell ref="D268:D269"/>
    <mergeCell ref="D278:D280"/>
    <mergeCell ref="D282:D283"/>
    <mergeCell ref="D326:D327"/>
    <mergeCell ref="D332:D334"/>
    <mergeCell ref="D335:D336"/>
    <mergeCell ref="D392:D393"/>
    <mergeCell ref="D75:E76"/>
    <mergeCell ref="D165:D167"/>
    <mergeCell ref="D176:D177"/>
    <mergeCell ref="D190:D191"/>
    <mergeCell ref="D199:D200"/>
    <mergeCell ref="D208:D209"/>
    <mergeCell ref="D222:D223"/>
    <mergeCell ref="D232:D233"/>
    <mergeCell ref="D234:D235"/>
    <mergeCell ref="D391:E391"/>
    <mergeCell ref="D394:E394"/>
    <mergeCell ref="D395:E395"/>
    <mergeCell ref="D396:E396"/>
    <mergeCell ref="D397:E397"/>
    <mergeCell ref="D398:E398"/>
    <mergeCell ref="D399:E399"/>
    <mergeCell ref="D400:E400"/>
    <mergeCell ref="D401:E401"/>
    <mergeCell ref="D379:E379"/>
    <mergeCell ref="D380:E380"/>
    <mergeCell ref="D381:E381"/>
    <mergeCell ref="D385:E385"/>
    <mergeCell ref="D386:E386"/>
    <mergeCell ref="D387:E387"/>
    <mergeCell ref="D388:E388"/>
    <mergeCell ref="D389:E389"/>
    <mergeCell ref="D390:E390"/>
    <mergeCell ref="D367:E367"/>
    <mergeCell ref="D368:E368"/>
    <mergeCell ref="D369:E369"/>
    <mergeCell ref="D373:E373"/>
    <mergeCell ref="D374:E374"/>
    <mergeCell ref="D375:E375"/>
    <mergeCell ref="D376:E376"/>
    <mergeCell ref="D377:E377"/>
    <mergeCell ref="D378:E378"/>
    <mergeCell ref="D358:E358"/>
    <mergeCell ref="D359:E359"/>
    <mergeCell ref="D360:E360"/>
    <mergeCell ref="D361:E361"/>
    <mergeCell ref="D362:E362"/>
    <mergeCell ref="D363:E363"/>
    <mergeCell ref="D364:E364"/>
    <mergeCell ref="D365:E365"/>
    <mergeCell ref="D366:E366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D357:E357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22:E322"/>
    <mergeCell ref="D323:E323"/>
    <mergeCell ref="D324:E324"/>
    <mergeCell ref="D325:E325"/>
    <mergeCell ref="D328:E328"/>
    <mergeCell ref="D329:E329"/>
    <mergeCell ref="D330:E330"/>
    <mergeCell ref="D331:E331"/>
    <mergeCell ref="D337:E337"/>
    <mergeCell ref="D311:E311"/>
    <mergeCell ref="D312:E312"/>
    <mergeCell ref="D314:E314"/>
    <mergeCell ref="D315:E315"/>
    <mergeCell ref="D316:E316"/>
    <mergeCell ref="D317:E317"/>
    <mergeCell ref="D319:E319"/>
    <mergeCell ref="D320:E320"/>
    <mergeCell ref="D321:E32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291:E291"/>
    <mergeCell ref="D293:E293"/>
    <mergeCell ref="D294:E294"/>
    <mergeCell ref="D296:E296"/>
    <mergeCell ref="D297:E297"/>
    <mergeCell ref="D298:E298"/>
    <mergeCell ref="D299:E299"/>
    <mergeCell ref="D300:E300"/>
    <mergeCell ref="D301:E301"/>
    <mergeCell ref="D276:E276"/>
    <mergeCell ref="D277:E277"/>
    <mergeCell ref="D281:E281"/>
    <mergeCell ref="D284:E284"/>
    <mergeCell ref="D285:E285"/>
    <mergeCell ref="D286:E286"/>
    <mergeCell ref="D288:E288"/>
    <mergeCell ref="D289:E289"/>
    <mergeCell ref="D290:E290"/>
    <mergeCell ref="D261:E261"/>
    <mergeCell ref="D262:E262"/>
    <mergeCell ref="D263:E263"/>
    <mergeCell ref="D264:E264"/>
    <mergeCell ref="D265:E265"/>
    <mergeCell ref="D266:E266"/>
    <mergeCell ref="D273:E273"/>
    <mergeCell ref="D274:E274"/>
    <mergeCell ref="D275:E275"/>
    <mergeCell ref="D249:E249"/>
    <mergeCell ref="D250:E250"/>
    <mergeCell ref="D251:E251"/>
    <mergeCell ref="D252:E252"/>
    <mergeCell ref="D255:E255"/>
    <mergeCell ref="D256:E256"/>
    <mergeCell ref="D257:E257"/>
    <mergeCell ref="D259:E259"/>
    <mergeCell ref="D260:E260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20:E220"/>
    <mergeCell ref="D221:E221"/>
    <mergeCell ref="D224:E224"/>
    <mergeCell ref="D225:E225"/>
    <mergeCell ref="D226:E226"/>
    <mergeCell ref="D227:E227"/>
    <mergeCell ref="D228:E228"/>
    <mergeCell ref="D230:E230"/>
    <mergeCell ref="D231:E231"/>
    <mergeCell ref="D210:E210"/>
    <mergeCell ref="D211:E211"/>
    <mergeCell ref="D212:E212"/>
    <mergeCell ref="D213:E213"/>
    <mergeCell ref="D215:E215"/>
    <mergeCell ref="D216:E216"/>
    <mergeCell ref="D217:E217"/>
    <mergeCell ref="D218:E218"/>
    <mergeCell ref="D219:E219"/>
    <mergeCell ref="D196:E196"/>
    <mergeCell ref="D197:E197"/>
    <mergeCell ref="D198:E198"/>
    <mergeCell ref="D202:E202"/>
    <mergeCell ref="D203:E203"/>
    <mergeCell ref="D204:E204"/>
    <mergeCell ref="D205:E205"/>
    <mergeCell ref="D206:E206"/>
    <mergeCell ref="D207:E207"/>
    <mergeCell ref="D182:E182"/>
    <mergeCell ref="D183:E183"/>
    <mergeCell ref="D185:E185"/>
    <mergeCell ref="D186:E186"/>
    <mergeCell ref="D188:E188"/>
    <mergeCell ref="D192:E192"/>
    <mergeCell ref="D193:E193"/>
    <mergeCell ref="D194:E194"/>
    <mergeCell ref="D195:E195"/>
    <mergeCell ref="D170:E170"/>
    <mergeCell ref="D171:E171"/>
    <mergeCell ref="D172:E172"/>
    <mergeCell ref="D173:E173"/>
    <mergeCell ref="D174:E174"/>
    <mergeCell ref="D178:E178"/>
    <mergeCell ref="D179:E179"/>
    <mergeCell ref="D180:E180"/>
    <mergeCell ref="D181:E181"/>
    <mergeCell ref="D156:E156"/>
    <mergeCell ref="D157:E157"/>
    <mergeCell ref="D158:E158"/>
    <mergeCell ref="D159:E159"/>
    <mergeCell ref="D160:E160"/>
    <mergeCell ref="D161:E161"/>
    <mergeCell ref="D163:E163"/>
    <mergeCell ref="D164:E164"/>
    <mergeCell ref="D169:E169"/>
    <mergeCell ref="D144:E144"/>
    <mergeCell ref="D145:E145"/>
    <mergeCell ref="D146:E146"/>
    <mergeCell ref="D147:E147"/>
    <mergeCell ref="D148:E148"/>
    <mergeCell ref="D151:E151"/>
    <mergeCell ref="D152:E152"/>
    <mergeCell ref="D153:E153"/>
    <mergeCell ref="D154:E15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23:E123"/>
    <mergeCell ref="D124:E124"/>
    <mergeCell ref="D128:E128"/>
    <mergeCell ref="D129:E129"/>
    <mergeCell ref="D130:E130"/>
    <mergeCell ref="D131:E131"/>
    <mergeCell ref="D132:E132"/>
    <mergeCell ref="D133:E133"/>
    <mergeCell ref="D134:E134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77:E77"/>
    <mergeCell ref="D78:E78"/>
    <mergeCell ref="D79:E79"/>
    <mergeCell ref="D81:E81"/>
    <mergeCell ref="D82:E82"/>
    <mergeCell ref="D83:E83"/>
    <mergeCell ref="D84:E84"/>
    <mergeCell ref="D85:E85"/>
    <mergeCell ref="D86:E86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47:E47"/>
    <mergeCell ref="D49:E49"/>
    <mergeCell ref="D50:E50"/>
    <mergeCell ref="D51:E51"/>
    <mergeCell ref="D52:E52"/>
    <mergeCell ref="D58:E58"/>
    <mergeCell ref="D60:E60"/>
    <mergeCell ref="D61:E61"/>
    <mergeCell ref="D65:E65"/>
    <mergeCell ref="D53:D54"/>
    <mergeCell ref="D55:D56"/>
    <mergeCell ref="D26:E26"/>
    <mergeCell ref="D27:E27"/>
    <mergeCell ref="D28:E28"/>
    <mergeCell ref="D29:E29"/>
    <mergeCell ref="D31:E31"/>
    <mergeCell ref="D43:E43"/>
    <mergeCell ref="D44:E44"/>
    <mergeCell ref="D45:E45"/>
    <mergeCell ref="D46:E46"/>
    <mergeCell ref="D32:D36"/>
    <mergeCell ref="D37:D38"/>
    <mergeCell ref="D40:D42"/>
    <mergeCell ref="D16:E16"/>
    <mergeCell ref="D17:E17"/>
    <mergeCell ref="D18:E18"/>
    <mergeCell ref="D20:E20"/>
    <mergeCell ref="D21:E21"/>
    <mergeCell ref="D22:E22"/>
    <mergeCell ref="D23:E23"/>
    <mergeCell ref="D24:E24"/>
    <mergeCell ref="D25:E25"/>
    <mergeCell ref="D2:E2"/>
    <mergeCell ref="D3:E3"/>
    <mergeCell ref="D4:E4"/>
    <mergeCell ref="D5:E5"/>
    <mergeCell ref="D6:E6"/>
    <mergeCell ref="D9:E9"/>
    <mergeCell ref="D11:E11"/>
    <mergeCell ref="D14:E14"/>
    <mergeCell ref="D15:E15"/>
    <mergeCell ref="D7:D8"/>
  </mergeCells>
  <phoneticPr fontId="5"/>
  <printOptions horizontalCentered="1"/>
  <pageMargins left="0.59055118110236227" right="0.59055118110236227" top="0.78740157480314965" bottom="0.59055118110236227" header="0" footer="0"/>
  <pageSetup paperSize="9" scale="66" fitToHeight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413"/>
  <sheetViews>
    <sheetView view="pageBreakPreview" topLeftCell="A398" zoomScale="80" zoomScaleNormal="85" zoomScaleSheetLayoutView="80" workbookViewId="0">
      <selection activeCell="S11" sqref="S11"/>
    </sheetView>
  </sheetViews>
  <sheetFormatPr defaultColWidth="9" defaultRowHeight="13.5" x14ac:dyDescent="0.15"/>
  <cols>
    <col min="1" max="1" width="26" style="1" customWidth="1"/>
    <col min="2" max="2" width="55.25" style="1" bestFit="1" customWidth="1"/>
    <col min="3" max="3" width="10.625" style="1" customWidth="1"/>
    <col min="4" max="5" width="7" style="1" customWidth="1"/>
    <col min="6" max="6" width="10.625" style="1" customWidth="1"/>
    <col min="7" max="7" width="21.75" style="1" bestFit="1" customWidth="1"/>
    <col min="8" max="8" width="9" style="1"/>
    <col min="9" max="9" width="5.625" style="1" bestFit="1" customWidth="1"/>
    <col min="10" max="16384" width="9" style="1"/>
  </cols>
  <sheetData>
    <row r="1" spans="1:9" s="2" customFormat="1" ht="18.75" customHeight="1" x14ac:dyDescent="0.15">
      <c r="A1" s="2" t="s">
        <v>14</v>
      </c>
      <c r="F1" s="29"/>
      <c r="G1" s="30"/>
    </row>
    <row r="2" spans="1:9" s="2" customFormat="1" ht="50.1" customHeight="1" x14ac:dyDescent="0.15">
      <c r="A2" s="37" t="s">
        <v>21</v>
      </c>
      <c r="B2" s="46" t="s">
        <v>11</v>
      </c>
      <c r="C2" s="37" t="s">
        <v>10</v>
      </c>
      <c r="D2" s="458" t="s">
        <v>1</v>
      </c>
      <c r="E2" s="459"/>
      <c r="F2" s="37" t="s">
        <v>29</v>
      </c>
      <c r="G2" s="37" t="s">
        <v>27</v>
      </c>
    </row>
    <row r="3" spans="1:9" ht="30" customHeight="1" x14ac:dyDescent="0.15">
      <c r="A3" s="38" t="s">
        <v>115</v>
      </c>
      <c r="B3" s="47" t="s">
        <v>288</v>
      </c>
      <c r="C3" s="50">
        <v>914</v>
      </c>
      <c r="D3" s="460">
        <v>1.2</v>
      </c>
      <c r="E3" s="460"/>
      <c r="F3" s="50">
        <v>2700</v>
      </c>
      <c r="G3" s="64"/>
      <c r="I3" s="1">
        <f>VLOOKUP(B3,'N・改(内) (作業)'!$S$7:$W$417,2,FALSE)</f>
        <v>914</v>
      </c>
    </row>
    <row r="4" spans="1:9" ht="30" customHeight="1" x14ac:dyDescent="0.15">
      <c r="A4" s="38" t="s">
        <v>115</v>
      </c>
      <c r="B4" s="47" t="s">
        <v>673</v>
      </c>
      <c r="C4" s="50">
        <v>337</v>
      </c>
      <c r="D4" s="460">
        <v>1.1000000000000001</v>
      </c>
      <c r="E4" s="460"/>
      <c r="F4" s="50">
        <v>2200</v>
      </c>
      <c r="G4" s="38"/>
      <c r="I4" s="1">
        <f>VLOOKUP(B4,'N・改(内) (作業)'!$S$7:$W$417,2,FALSE)</f>
        <v>337</v>
      </c>
    </row>
    <row r="5" spans="1:9" ht="30" customHeight="1" x14ac:dyDescent="0.15">
      <c r="A5" s="38" t="s">
        <v>115</v>
      </c>
      <c r="B5" s="47" t="s">
        <v>1236</v>
      </c>
      <c r="C5" s="50">
        <v>2162</v>
      </c>
      <c r="D5" s="460">
        <v>1.3</v>
      </c>
      <c r="E5" s="460"/>
      <c r="F5" s="50">
        <v>6580</v>
      </c>
      <c r="G5" s="64"/>
      <c r="I5" s="1">
        <f>VLOOKUP(B5,'N・改(内) (作業)'!$S$7:$W$417,2,FALSE)</f>
        <v>2162</v>
      </c>
    </row>
    <row r="6" spans="1:9" ht="30" customHeight="1" x14ac:dyDescent="0.15">
      <c r="A6" s="38" t="s">
        <v>115</v>
      </c>
      <c r="B6" s="47" t="s">
        <v>435</v>
      </c>
      <c r="C6" s="50">
        <v>1072</v>
      </c>
      <c r="D6" s="460">
        <v>1.1000000000000001</v>
      </c>
      <c r="E6" s="460"/>
      <c r="F6" s="50">
        <v>2080</v>
      </c>
      <c r="G6" s="64"/>
      <c r="I6" s="1">
        <f>VLOOKUP(B6,'N・改(内) (作業)'!$S$7:$W$417,2,FALSE)</f>
        <v>1072</v>
      </c>
    </row>
    <row r="7" spans="1:9" ht="30" customHeight="1" x14ac:dyDescent="0.15">
      <c r="A7" s="38" t="s">
        <v>115</v>
      </c>
      <c r="B7" s="47" t="s">
        <v>104</v>
      </c>
      <c r="C7" s="50">
        <v>420</v>
      </c>
      <c r="D7" s="473">
        <v>1.2</v>
      </c>
      <c r="E7" s="53">
        <v>1.2</v>
      </c>
      <c r="F7" s="50">
        <v>600</v>
      </c>
      <c r="G7" s="64"/>
      <c r="I7" s="1">
        <f>VLOOKUP(B7,'N・改(内) (作業)'!$S$7:$W$417,2,FALSE)</f>
        <v>420</v>
      </c>
    </row>
    <row r="8" spans="1:9" ht="30" customHeight="1" x14ac:dyDescent="0.15">
      <c r="A8" s="38" t="s">
        <v>115</v>
      </c>
      <c r="B8" s="47" t="s">
        <v>1299</v>
      </c>
      <c r="C8" s="50">
        <v>1090</v>
      </c>
      <c r="D8" s="473"/>
      <c r="E8" s="53">
        <v>1.5</v>
      </c>
      <c r="F8" s="50">
        <v>7450</v>
      </c>
      <c r="G8" s="64"/>
      <c r="I8" s="1">
        <f>VLOOKUP(B8,'N・改(内) (作業)'!$S$7:$W$417,2,FALSE)</f>
        <v>1090</v>
      </c>
    </row>
    <row r="9" spans="1:9" ht="27" customHeight="1" x14ac:dyDescent="0.15">
      <c r="A9" s="39" t="s">
        <v>115</v>
      </c>
      <c r="B9" s="47" t="s">
        <v>122</v>
      </c>
      <c r="C9" s="50">
        <v>119</v>
      </c>
      <c r="D9" s="461">
        <v>1.01</v>
      </c>
      <c r="E9" s="462"/>
      <c r="F9" s="50">
        <v>1165</v>
      </c>
      <c r="G9" s="38"/>
      <c r="I9" s="1">
        <f>VLOOKUP(B9,'N・改(内) (作業)'!$S$7:$W$417,2,FALSE)</f>
        <v>119</v>
      </c>
    </row>
    <row r="10" spans="1:9" ht="30" customHeight="1" x14ac:dyDescent="0.15">
      <c r="A10" s="38" t="s">
        <v>115</v>
      </c>
      <c r="B10" s="47" t="s">
        <v>134</v>
      </c>
      <c r="C10" s="50">
        <v>40</v>
      </c>
      <c r="D10" s="53">
        <v>1.5</v>
      </c>
      <c r="E10" s="53">
        <v>1.5</v>
      </c>
      <c r="F10" s="50">
        <v>1045</v>
      </c>
      <c r="G10" s="64"/>
      <c r="I10" s="1">
        <f>VLOOKUP(B10,'N・改(内) (作業)'!$S$7:$W$417,2,FALSE)</f>
        <v>40</v>
      </c>
    </row>
    <row r="11" spans="1:9" ht="27" customHeight="1" x14ac:dyDescent="0.15">
      <c r="A11" s="39" t="s">
        <v>115</v>
      </c>
      <c r="B11" s="47" t="s">
        <v>123</v>
      </c>
      <c r="C11" s="50">
        <v>498</v>
      </c>
      <c r="D11" s="461">
        <v>1.1000000000000001</v>
      </c>
      <c r="E11" s="462"/>
      <c r="F11" s="50">
        <v>1105</v>
      </c>
      <c r="G11" s="38"/>
      <c r="I11" s="1">
        <f>VLOOKUP(B11,'N・改(内) (作業)'!$S$7:$W$417,2,FALSE)</f>
        <v>498</v>
      </c>
    </row>
    <row r="12" spans="1:9" s="36" customFormat="1" ht="30" customHeight="1" x14ac:dyDescent="0.15">
      <c r="A12" s="38" t="s">
        <v>115</v>
      </c>
      <c r="B12" s="47" t="s">
        <v>70</v>
      </c>
      <c r="C12" s="50">
        <v>953</v>
      </c>
      <c r="D12" s="461">
        <v>1.2</v>
      </c>
      <c r="E12" s="462"/>
      <c r="F12" s="50">
        <v>370</v>
      </c>
      <c r="G12" s="64"/>
      <c r="I12" s="36" t="e">
        <f>VLOOKUP(B12,'N・改(内) (作業)'!$S$7:$W$417,2,FALSE)</f>
        <v>#N/A</v>
      </c>
    </row>
    <row r="13" spans="1:9" ht="27" customHeight="1" x14ac:dyDescent="0.15">
      <c r="A13" s="39" t="s">
        <v>115</v>
      </c>
      <c r="B13" s="47" t="s">
        <v>891</v>
      </c>
      <c r="C13" s="50">
        <v>480</v>
      </c>
      <c r="D13" s="53">
        <v>1.2</v>
      </c>
      <c r="E13" s="53">
        <v>1.4</v>
      </c>
      <c r="F13" s="50">
        <v>100</v>
      </c>
      <c r="G13" s="38" t="s">
        <v>744</v>
      </c>
      <c r="I13" s="1">
        <f>VLOOKUP(B13,'N・改(内) (作業)'!$S$7:$W$417,2,FALSE)</f>
        <v>480</v>
      </c>
    </row>
    <row r="14" spans="1:9" ht="27" customHeight="1" x14ac:dyDescent="0.15">
      <c r="A14" s="39" t="s">
        <v>115</v>
      </c>
      <c r="B14" s="47" t="s">
        <v>893</v>
      </c>
      <c r="C14" s="50">
        <v>650</v>
      </c>
      <c r="D14" s="53">
        <v>1.7</v>
      </c>
      <c r="E14" s="53">
        <v>1.1000000000000001</v>
      </c>
      <c r="F14" s="50">
        <v>100</v>
      </c>
      <c r="G14" s="38" t="s">
        <v>744</v>
      </c>
      <c r="I14" s="1">
        <f>VLOOKUP(B14,'N・改(内) (作業)'!$S$7:$W$417,2,FALSE)</f>
        <v>650</v>
      </c>
    </row>
    <row r="15" spans="1:9" ht="30" customHeight="1" x14ac:dyDescent="0.15">
      <c r="A15" s="38" t="s">
        <v>115</v>
      </c>
      <c r="B15" s="47" t="s">
        <v>83</v>
      </c>
      <c r="C15" s="50">
        <v>202</v>
      </c>
      <c r="D15" s="461">
        <v>1.0029999999999999</v>
      </c>
      <c r="E15" s="462"/>
      <c r="F15" s="50">
        <v>2180</v>
      </c>
      <c r="G15" s="64"/>
      <c r="I15" s="1">
        <f>VLOOKUP(B15,'N・改(内) (作業)'!$S$7:$W$417,2,FALSE)</f>
        <v>202</v>
      </c>
    </row>
    <row r="16" spans="1:9" ht="30" customHeight="1" x14ac:dyDescent="0.15">
      <c r="A16" s="38" t="s">
        <v>115</v>
      </c>
      <c r="B16" s="47" t="s">
        <v>57</v>
      </c>
      <c r="C16" s="50">
        <v>788</v>
      </c>
      <c r="D16" s="460">
        <v>1.1000000000000001</v>
      </c>
      <c r="E16" s="460"/>
      <c r="F16" s="50">
        <v>3755</v>
      </c>
      <c r="G16" s="64"/>
      <c r="I16" s="1">
        <f>VLOOKUP(B16,'N・改(内) (作業)'!$S$7:$W$417,2,FALSE)</f>
        <v>788</v>
      </c>
    </row>
    <row r="17" spans="1:9" ht="27" customHeight="1" x14ac:dyDescent="0.15">
      <c r="A17" s="39" t="s">
        <v>115</v>
      </c>
      <c r="B17" s="47" t="s">
        <v>71</v>
      </c>
      <c r="C17" s="50">
        <v>144</v>
      </c>
      <c r="D17" s="461">
        <v>1.1000000000000001</v>
      </c>
      <c r="E17" s="462"/>
      <c r="F17" s="50">
        <v>1850</v>
      </c>
      <c r="G17" s="38"/>
      <c r="I17" s="1">
        <f>VLOOKUP(B17,'N・改(内) (作業)'!$S$7:$W$417,2,FALSE)</f>
        <v>144</v>
      </c>
    </row>
    <row r="18" spans="1:9" ht="30" customHeight="1" x14ac:dyDescent="0.15">
      <c r="A18" s="38" t="s">
        <v>115</v>
      </c>
      <c r="B18" s="47" t="s">
        <v>60</v>
      </c>
      <c r="C18" s="50">
        <v>522</v>
      </c>
      <c r="D18" s="460">
        <v>1.3</v>
      </c>
      <c r="E18" s="460"/>
      <c r="F18" s="50">
        <v>940</v>
      </c>
      <c r="G18" s="64"/>
      <c r="I18" s="1">
        <f>VLOOKUP(B18,'N・改(内) (作業)'!$S$7:$W$417,2,FALSE)</f>
        <v>522</v>
      </c>
    </row>
    <row r="19" spans="1:9" ht="27" customHeight="1" x14ac:dyDescent="0.15">
      <c r="A19" s="39" t="s">
        <v>115</v>
      </c>
      <c r="B19" s="47" t="s">
        <v>15</v>
      </c>
      <c r="C19" s="50">
        <v>578</v>
      </c>
      <c r="D19" s="460">
        <v>1.9</v>
      </c>
      <c r="E19" s="460"/>
      <c r="F19" s="50">
        <v>7240</v>
      </c>
      <c r="G19" s="38"/>
      <c r="I19" s="1">
        <f>VLOOKUP(B19,'N・改(内) (作業)'!$S$7:$W$417,2,FALSE)</f>
        <v>578</v>
      </c>
    </row>
    <row r="20" spans="1:9" ht="30" customHeight="1" x14ac:dyDescent="0.15">
      <c r="A20" s="38" t="s">
        <v>115</v>
      </c>
      <c r="B20" s="47" t="s">
        <v>751</v>
      </c>
      <c r="C20" s="50">
        <v>200</v>
      </c>
      <c r="D20" s="54">
        <v>1.2</v>
      </c>
      <c r="E20" s="53">
        <v>0.96</v>
      </c>
      <c r="F20" s="50">
        <v>865</v>
      </c>
      <c r="G20" s="64"/>
      <c r="I20" s="1">
        <f>VLOOKUP(B20,'N・改(内) (作業)'!$S$7:$W$417,2,FALSE)</f>
        <v>200</v>
      </c>
    </row>
    <row r="21" spans="1:9" ht="30" customHeight="1" x14ac:dyDescent="0.15">
      <c r="A21" s="38" t="s">
        <v>115</v>
      </c>
      <c r="B21" s="47" t="s">
        <v>85</v>
      </c>
      <c r="C21" s="50">
        <v>176</v>
      </c>
      <c r="D21" s="461">
        <v>1.1000000000000001</v>
      </c>
      <c r="E21" s="462"/>
      <c r="F21" s="50">
        <v>2000</v>
      </c>
      <c r="G21" s="64"/>
      <c r="I21" s="1">
        <f>VLOOKUP(B21,'N・改(内) (作業)'!$S$7:$W$417,2,FALSE)</f>
        <v>176</v>
      </c>
    </row>
    <row r="22" spans="1:9" s="36" customFormat="1" ht="30" customHeight="1" x14ac:dyDescent="0.15">
      <c r="A22" s="38" t="s">
        <v>115</v>
      </c>
      <c r="B22" s="47" t="s">
        <v>87</v>
      </c>
      <c r="C22" s="50">
        <v>53</v>
      </c>
      <c r="D22" s="461">
        <v>1.4</v>
      </c>
      <c r="E22" s="462"/>
      <c r="F22" s="50">
        <v>20</v>
      </c>
      <c r="G22" s="64"/>
      <c r="I22" s="36" t="e">
        <f>VLOOKUP(B22,'N・改(内) (作業)'!$S$7:$W$417,2,FALSE)</f>
        <v>#N/A</v>
      </c>
    </row>
    <row r="23" spans="1:9" ht="30" customHeight="1" x14ac:dyDescent="0.15">
      <c r="A23" s="38" t="s">
        <v>115</v>
      </c>
      <c r="B23" s="47" t="s">
        <v>135</v>
      </c>
      <c r="C23" s="50">
        <v>210</v>
      </c>
      <c r="D23" s="461">
        <v>1.2</v>
      </c>
      <c r="E23" s="462"/>
      <c r="F23" s="50">
        <v>2680</v>
      </c>
      <c r="G23" s="64"/>
      <c r="I23" s="1">
        <f>VLOOKUP(B23,'N・改(内) (作業)'!$S$7:$W$417,2,FALSE)</f>
        <v>210</v>
      </c>
    </row>
    <row r="24" spans="1:9" ht="30" customHeight="1" x14ac:dyDescent="0.15">
      <c r="A24" s="38" t="s">
        <v>115</v>
      </c>
      <c r="B24" s="47" t="s">
        <v>48</v>
      </c>
      <c r="C24" s="50">
        <v>709</v>
      </c>
      <c r="D24" s="461">
        <v>1.5</v>
      </c>
      <c r="E24" s="462"/>
      <c r="F24" s="50">
        <v>7815</v>
      </c>
      <c r="G24" s="64"/>
      <c r="I24" s="1">
        <f>VLOOKUP(B24,'N・改(内) (作業)'!$S$7:$W$417,2,FALSE)</f>
        <v>738</v>
      </c>
    </row>
    <row r="25" spans="1:9" ht="30" customHeight="1" x14ac:dyDescent="0.15">
      <c r="A25" s="38" t="s">
        <v>115</v>
      </c>
      <c r="B25" s="47" t="s">
        <v>90</v>
      </c>
      <c r="C25" s="50">
        <v>120</v>
      </c>
      <c r="D25" s="461">
        <v>1.4</v>
      </c>
      <c r="E25" s="462"/>
      <c r="F25" s="50">
        <v>1865</v>
      </c>
      <c r="G25" s="64"/>
      <c r="I25" s="1">
        <f>VLOOKUP(B25,'N・改(内) (作業)'!$S$7:$W$417,2,FALSE)</f>
        <v>120</v>
      </c>
    </row>
    <row r="26" spans="1:9" ht="27" customHeight="1" x14ac:dyDescent="0.15">
      <c r="A26" s="39" t="s">
        <v>115</v>
      </c>
      <c r="B26" s="47" t="s">
        <v>101</v>
      </c>
      <c r="C26" s="50">
        <v>253</v>
      </c>
      <c r="D26" s="461">
        <v>1.9</v>
      </c>
      <c r="E26" s="462"/>
      <c r="F26" s="50">
        <v>4210</v>
      </c>
      <c r="G26" s="38"/>
      <c r="I26" s="1">
        <f>VLOOKUP(B26,'N・改(内) (作業)'!$S$7:$W$417,2,FALSE)</f>
        <v>253</v>
      </c>
    </row>
    <row r="27" spans="1:9" ht="30" customHeight="1" x14ac:dyDescent="0.15">
      <c r="A27" s="38" t="s">
        <v>115</v>
      </c>
      <c r="B27" s="47" t="s">
        <v>13</v>
      </c>
      <c r="C27" s="50">
        <v>240</v>
      </c>
      <c r="D27" s="463">
        <v>2.2999999999999998</v>
      </c>
      <c r="E27" s="464"/>
      <c r="F27" s="50">
        <v>950</v>
      </c>
      <c r="G27" s="38"/>
      <c r="I27" s="1">
        <f>VLOOKUP(B27,'N・改(内) (作業)'!$S$7:$W$417,2,FALSE)</f>
        <v>240</v>
      </c>
    </row>
    <row r="28" spans="1:9" ht="30" customHeight="1" x14ac:dyDescent="0.15">
      <c r="A28" s="38" t="s">
        <v>115</v>
      </c>
      <c r="B28" s="47" t="s">
        <v>103</v>
      </c>
      <c r="C28" s="50">
        <v>204</v>
      </c>
      <c r="D28" s="463">
        <v>2</v>
      </c>
      <c r="E28" s="464"/>
      <c r="F28" s="50">
        <v>1920</v>
      </c>
      <c r="G28" s="64"/>
      <c r="I28" s="1">
        <f>VLOOKUP(B28,'N・改(内) (作業)'!$S$7:$W$417,2,FALSE)</f>
        <v>294</v>
      </c>
    </row>
    <row r="29" spans="1:9" s="36" customFormat="1" ht="27" customHeight="1" x14ac:dyDescent="0.15">
      <c r="A29" s="39" t="s">
        <v>115</v>
      </c>
      <c r="B29" s="47" t="s">
        <v>69</v>
      </c>
      <c r="C29" s="50">
        <v>492</v>
      </c>
      <c r="D29" s="461">
        <v>1.1000000000000001</v>
      </c>
      <c r="E29" s="462"/>
      <c r="F29" s="50">
        <v>2400</v>
      </c>
      <c r="G29" s="38"/>
      <c r="I29" s="36" t="e">
        <f>VLOOKUP(B29,'N・改(内) (作業)'!$S$7:$W$417,2,FALSE)</f>
        <v>#N/A</v>
      </c>
    </row>
    <row r="30" spans="1:9" ht="27" customHeight="1" x14ac:dyDescent="0.15">
      <c r="A30" s="39" t="s">
        <v>115</v>
      </c>
      <c r="B30" s="47" t="s">
        <v>159</v>
      </c>
      <c r="C30" s="50">
        <v>212</v>
      </c>
      <c r="D30" s="461">
        <v>1.2</v>
      </c>
      <c r="E30" s="462"/>
      <c r="F30" s="50">
        <v>710</v>
      </c>
      <c r="G30" s="38"/>
      <c r="I30" s="1">
        <f>VLOOKUP(B30,'N・改(内) (作業)'!$S$7:$W$417,2,FALSE)</f>
        <v>212</v>
      </c>
    </row>
    <row r="31" spans="1:9" ht="27" customHeight="1" x14ac:dyDescent="0.15">
      <c r="A31" s="39" t="s">
        <v>115</v>
      </c>
      <c r="B31" s="47" t="s">
        <v>163</v>
      </c>
      <c r="C31" s="50">
        <v>254</v>
      </c>
      <c r="D31" s="461">
        <v>1.2</v>
      </c>
      <c r="E31" s="462"/>
      <c r="F31" s="50">
        <v>130</v>
      </c>
      <c r="G31" s="38"/>
      <c r="I31" s="1">
        <f>VLOOKUP(B31,'N・改(内) (作業)'!$S$7:$W$417,2,FALSE)</f>
        <v>254</v>
      </c>
    </row>
    <row r="32" spans="1:9" ht="27" customHeight="1" x14ac:dyDescent="0.15">
      <c r="A32" s="40" t="s">
        <v>756</v>
      </c>
      <c r="B32" s="47" t="s">
        <v>168</v>
      </c>
      <c r="C32" s="50">
        <v>260</v>
      </c>
      <c r="D32" s="465">
        <v>2.4</v>
      </c>
      <c r="E32" s="466"/>
      <c r="F32" s="50">
        <v>4670</v>
      </c>
      <c r="G32" s="38"/>
      <c r="I32" s="1">
        <f>VLOOKUP(B32,'N・改(内) (作業)'!$S$7:$W$417,2,FALSE)</f>
        <v>340</v>
      </c>
    </row>
    <row r="33" spans="1:9" ht="27" customHeight="1" x14ac:dyDescent="0.15">
      <c r="A33" s="40" t="s">
        <v>756</v>
      </c>
      <c r="B33" s="47" t="s">
        <v>714</v>
      </c>
      <c r="C33" s="50">
        <v>380</v>
      </c>
      <c r="D33" s="55">
        <v>1.2</v>
      </c>
      <c r="E33" s="55">
        <v>1.2</v>
      </c>
      <c r="F33" s="50">
        <v>260</v>
      </c>
      <c r="G33" s="38"/>
      <c r="I33" s="1">
        <f>VLOOKUP(B33,'N・改(内) (作業)'!$S$7:$W$417,2,FALSE)</f>
        <v>380</v>
      </c>
    </row>
    <row r="34" spans="1:9" ht="27" customHeight="1" x14ac:dyDescent="0.15">
      <c r="A34" s="40" t="s">
        <v>756</v>
      </c>
      <c r="B34" s="47" t="s">
        <v>43</v>
      </c>
      <c r="C34" s="50">
        <v>230</v>
      </c>
      <c r="D34" s="465">
        <v>1.1000000000000001</v>
      </c>
      <c r="E34" s="466"/>
      <c r="F34" s="50">
        <v>1998</v>
      </c>
      <c r="G34" s="38"/>
      <c r="I34" s="1">
        <f>VLOOKUP(B34,'N・改(内) (作業)'!$S$7:$W$417,2,FALSE)</f>
        <v>230</v>
      </c>
    </row>
    <row r="35" spans="1:9" ht="27" customHeight="1" x14ac:dyDescent="0.15">
      <c r="A35" s="38" t="s">
        <v>859</v>
      </c>
      <c r="B35" s="47" t="s">
        <v>861</v>
      </c>
      <c r="C35" s="50">
        <v>915</v>
      </c>
      <c r="D35" s="477">
        <v>1.2</v>
      </c>
      <c r="E35" s="53">
        <v>0.7</v>
      </c>
      <c r="F35" s="50">
        <v>16756</v>
      </c>
      <c r="G35" s="38"/>
      <c r="I35" s="1" t="e">
        <f>VLOOKUP(B35,'N・改(内) (作業)'!$S$7:$W$417,2,FALSE)</f>
        <v>#N/A</v>
      </c>
    </row>
    <row r="36" spans="1:9" ht="27" customHeight="1" x14ac:dyDescent="0.15">
      <c r="A36" s="38" t="s">
        <v>597</v>
      </c>
      <c r="B36" s="47" t="s">
        <v>337</v>
      </c>
      <c r="C36" s="50">
        <v>196</v>
      </c>
      <c r="D36" s="478"/>
      <c r="E36" s="53">
        <v>1.3</v>
      </c>
      <c r="F36" s="50">
        <v>1051</v>
      </c>
      <c r="G36" s="38"/>
      <c r="I36" s="1" t="e">
        <f>VLOOKUP(B36,'N・改(内) (作業)'!$S$7:$W$417,2,FALSE)</f>
        <v>#N/A</v>
      </c>
    </row>
    <row r="37" spans="1:9" ht="27" customHeight="1" x14ac:dyDescent="0.15">
      <c r="A37" s="38" t="s">
        <v>597</v>
      </c>
      <c r="B37" s="47" t="s">
        <v>149</v>
      </c>
      <c r="C37" s="50">
        <v>1180</v>
      </c>
      <c r="D37" s="478"/>
      <c r="E37" s="53">
        <v>0.9</v>
      </c>
      <c r="F37" s="50">
        <v>25002</v>
      </c>
      <c r="G37" s="38"/>
      <c r="I37" s="1" t="e">
        <f>VLOOKUP(B37,'N・改(内) (作業)'!$S$7:$W$417,2,FALSE)</f>
        <v>#N/A</v>
      </c>
    </row>
    <row r="38" spans="1:9" ht="27" customHeight="1" x14ac:dyDescent="0.15">
      <c r="A38" s="39" t="s">
        <v>597</v>
      </c>
      <c r="B38" s="47" t="s">
        <v>216</v>
      </c>
      <c r="C38" s="50">
        <v>371</v>
      </c>
      <c r="D38" s="478"/>
      <c r="E38" s="53">
        <v>0.95</v>
      </c>
      <c r="F38" s="50">
        <v>3713</v>
      </c>
      <c r="G38" s="38"/>
      <c r="I38" s="1" t="e">
        <f>VLOOKUP(B38,'N・改(内) (作業)'!$S$7:$W$417,2,FALSE)</f>
        <v>#N/A</v>
      </c>
    </row>
    <row r="39" spans="1:9" ht="27" customHeight="1" x14ac:dyDescent="0.15">
      <c r="A39" s="38" t="s">
        <v>597</v>
      </c>
      <c r="B39" s="47" t="s">
        <v>120</v>
      </c>
      <c r="C39" s="50">
        <v>374</v>
      </c>
      <c r="D39" s="478"/>
      <c r="E39" s="53">
        <v>0.9</v>
      </c>
      <c r="F39" s="50">
        <v>9671</v>
      </c>
      <c r="G39" s="38"/>
      <c r="I39" s="1" t="e">
        <f>VLOOKUP(B39,'N・改(内) (作業)'!$S$7:$W$417,2,FALSE)</f>
        <v>#N/A</v>
      </c>
    </row>
    <row r="40" spans="1:9" ht="27" customHeight="1" x14ac:dyDescent="0.15">
      <c r="A40" s="38" t="s">
        <v>597</v>
      </c>
      <c r="B40" s="47" t="s">
        <v>745</v>
      </c>
      <c r="C40" s="50">
        <v>1242</v>
      </c>
      <c r="D40" s="479"/>
      <c r="E40" s="53">
        <v>1.2</v>
      </c>
      <c r="F40" s="50">
        <v>24474</v>
      </c>
      <c r="G40" s="38"/>
      <c r="I40" s="1" t="e">
        <f>VLOOKUP(B40,'N・改(内) (作業)'!$S$7:$W$417,2,FALSE)</f>
        <v>#N/A</v>
      </c>
    </row>
    <row r="41" spans="1:9" ht="27" customHeight="1" x14ac:dyDescent="0.15">
      <c r="A41" s="38" t="s">
        <v>597</v>
      </c>
      <c r="B41" s="47" t="s">
        <v>347</v>
      </c>
      <c r="C41" s="50">
        <v>1038</v>
      </c>
      <c r="D41" s="53">
        <v>1.6</v>
      </c>
      <c r="E41" s="53">
        <v>1.2</v>
      </c>
      <c r="F41" s="50">
        <v>600</v>
      </c>
      <c r="G41" s="38"/>
      <c r="I41" s="1" t="e">
        <f>VLOOKUP(B41,'N・改(内) (作業)'!$S$7:$W$417,2,FALSE)</f>
        <v>#N/A</v>
      </c>
    </row>
    <row r="42" spans="1:9" ht="27" customHeight="1" x14ac:dyDescent="0.15">
      <c r="A42" s="38" t="s">
        <v>597</v>
      </c>
      <c r="B42" s="47" t="s">
        <v>862</v>
      </c>
      <c r="C42" s="50">
        <v>868</v>
      </c>
      <c r="D42" s="477">
        <v>1.2</v>
      </c>
      <c r="E42" s="53">
        <v>1.5</v>
      </c>
      <c r="F42" s="50">
        <v>350</v>
      </c>
      <c r="G42" s="38"/>
      <c r="I42" s="1" t="e">
        <f>VLOOKUP(B42,'N・改(内) (作業)'!$S$7:$W$417,2,FALSE)</f>
        <v>#N/A</v>
      </c>
    </row>
    <row r="43" spans="1:9" ht="27" customHeight="1" x14ac:dyDescent="0.15">
      <c r="A43" s="38" t="s">
        <v>245</v>
      </c>
      <c r="B43" s="47" t="s">
        <v>836</v>
      </c>
      <c r="C43" s="50">
        <v>687</v>
      </c>
      <c r="D43" s="478"/>
      <c r="E43" s="53">
        <v>0.8</v>
      </c>
      <c r="F43" s="50">
        <v>470</v>
      </c>
      <c r="G43" s="38"/>
      <c r="I43" s="1" t="e">
        <f>VLOOKUP(B43,'N・改(内) (作業)'!$S$7:$W$417,2,FALSE)</f>
        <v>#N/A</v>
      </c>
    </row>
    <row r="44" spans="1:9" ht="27" customHeight="1" x14ac:dyDescent="0.15">
      <c r="A44" s="39" t="s">
        <v>514</v>
      </c>
      <c r="B44" s="47" t="s">
        <v>831</v>
      </c>
      <c r="C44" s="50">
        <v>1185</v>
      </c>
      <c r="D44" s="478"/>
      <c r="E44" s="53">
        <v>1.2</v>
      </c>
      <c r="F44" s="50">
        <v>25150</v>
      </c>
      <c r="G44" s="38"/>
      <c r="I44" s="1" t="e">
        <f>VLOOKUP(B44,'N・改(内) (作業)'!$S$7:$W$417,2,FALSE)</f>
        <v>#N/A</v>
      </c>
    </row>
    <row r="45" spans="1:9" ht="27" customHeight="1" x14ac:dyDescent="0.15">
      <c r="A45" s="38" t="s">
        <v>514</v>
      </c>
      <c r="B45" s="47" t="s">
        <v>192</v>
      </c>
      <c r="C45" s="50">
        <v>264</v>
      </c>
      <c r="D45" s="478"/>
      <c r="E45" s="53">
        <v>1.04</v>
      </c>
      <c r="F45" s="50">
        <v>300</v>
      </c>
      <c r="G45" s="38"/>
      <c r="I45" s="1" t="e">
        <f>VLOOKUP(B45,'N・改(内) (作業)'!$S$7:$W$417,2,FALSE)</f>
        <v>#N/A</v>
      </c>
    </row>
    <row r="46" spans="1:9" ht="27" customHeight="1" x14ac:dyDescent="0.15">
      <c r="A46" s="38" t="s">
        <v>514</v>
      </c>
      <c r="B46" s="47" t="s">
        <v>719</v>
      </c>
      <c r="C46" s="50">
        <v>703</v>
      </c>
      <c r="D46" s="479"/>
      <c r="E46" s="53">
        <v>1.3</v>
      </c>
      <c r="F46" s="50">
        <v>1387</v>
      </c>
      <c r="G46" s="38"/>
      <c r="I46" s="1" t="e">
        <f>VLOOKUP(B46,'N・改(内) (作業)'!$S$7:$W$417,2,FALSE)</f>
        <v>#N/A</v>
      </c>
    </row>
    <row r="47" spans="1:9" ht="27" customHeight="1" x14ac:dyDescent="0.15">
      <c r="A47" s="38" t="s">
        <v>597</v>
      </c>
      <c r="B47" s="47" t="s">
        <v>863</v>
      </c>
      <c r="C47" s="50">
        <v>280</v>
      </c>
      <c r="D47" s="477">
        <v>1.8</v>
      </c>
      <c r="E47" s="53">
        <v>0.96</v>
      </c>
      <c r="F47" s="50">
        <v>200</v>
      </c>
      <c r="G47" s="38"/>
      <c r="I47" s="1" t="e">
        <f>VLOOKUP(B47,'N・改(内) (作業)'!$S$7:$W$417,2,FALSE)</f>
        <v>#N/A</v>
      </c>
    </row>
    <row r="48" spans="1:9" ht="27" customHeight="1" x14ac:dyDescent="0.15">
      <c r="A48" s="39" t="s">
        <v>597</v>
      </c>
      <c r="B48" s="47" t="s">
        <v>283</v>
      </c>
      <c r="C48" s="50">
        <v>356</v>
      </c>
      <c r="D48" s="479"/>
      <c r="E48" s="53">
        <v>1.5</v>
      </c>
      <c r="F48" s="50">
        <v>500</v>
      </c>
      <c r="G48" s="38"/>
      <c r="I48" s="1" t="e">
        <f>VLOOKUP(B48,'N・改(内) (作業)'!$S$7:$W$417,2,FALSE)</f>
        <v>#N/A</v>
      </c>
    </row>
    <row r="49" spans="1:9" ht="27" customHeight="1" x14ac:dyDescent="0.15">
      <c r="A49" s="38" t="s">
        <v>865</v>
      </c>
      <c r="B49" s="47" t="s">
        <v>866</v>
      </c>
      <c r="C49" s="50">
        <v>385</v>
      </c>
      <c r="D49" s="477">
        <v>1.02</v>
      </c>
      <c r="E49" s="53">
        <v>0.9</v>
      </c>
      <c r="F49" s="50">
        <v>2200</v>
      </c>
      <c r="G49" s="38"/>
      <c r="I49" s="1" t="e">
        <f>VLOOKUP(B49,'N・改(内) (作業)'!$S$7:$W$417,2,FALSE)</f>
        <v>#N/A</v>
      </c>
    </row>
    <row r="50" spans="1:9" ht="27" customHeight="1" x14ac:dyDescent="0.15">
      <c r="A50" s="39" t="s">
        <v>865</v>
      </c>
      <c r="B50" s="47" t="s">
        <v>22</v>
      </c>
      <c r="C50" s="50">
        <v>730</v>
      </c>
      <c r="D50" s="479"/>
      <c r="E50" s="53">
        <v>1.1000000000000001</v>
      </c>
      <c r="F50" s="50">
        <v>13721</v>
      </c>
      <c r="G50" s="38"/>
      <c r="I50" s="1" t="e">
        <f>VLOOKUP(B50,'N・改(内) (作業)'!$S$7:$W$417,2,FALSE)</f>
        <v>#N/A</v>
      </c>
    </row>
    <row r="51" spans="1:9" ht="27" customHeight="1" x14ac:dyDescent="0.15">
      <c r="A51" s="38" t="s">
        <v>597</v>
      </c>
      <c r="B51" s="47" t="s">
        <v>224</v>
      </c>
      <c r="C51" s="50">
        <v>318</v>
      </c>
      <c r="D51" s="477">
        <v>1.03</v>
      </c>
      <c r="E51" s="53">
        <v>1.3</v>
      </c>
      <c r="F51" s="50">
        <v>3233</v>
      </c>
      <c r="G51" s="38"/>
      <c r="I51" s="1" t="e">
        <f>VLOOKUP(B51,'N・改(内) (作業)'!$S$7:$W$417,2,FALSE)</f>
        <v>#N/A</v>
      </c>
    </row>
    <row r="52" spans="1:9" ht="27" customHeight="1" x14ac:dyDescent="0.15">
      <c r="A52" s="38" t="s">
        <v>597</v>
      </c>
      <c r="B52" s="47" t="s">
        <v>210</v>
      </c>
      <c r="C52" s="50">
        <v>542</v>
      </c>
      <c r="D52" s="478"/>
      <c r="E52" s="53">
        <v>0.4</v>
      </c>
      <c r="F52" s="50">
        <v>7087</v>
      </c>
      <c r="G52" s="38"/>
      <c r="I52" s="1" t="e">
        <f>VLOOKUP(B52,'N・改(内) (作業)'!$S$7:$W$417,2,FALSE)</f>
        <v>#N/A</v>
      </c>
    </row>
    <row r="53" spans="1:9" ht="27" customHeight="1" x14ac:dyDescent="0.15">
      <c r="A53" s="38" t="s">
        <v>597</v>
      </c>
      <c r="B53" s="47" t="s">
        <v>437</v>
      </c>
      <c r="C53" s="50">
        <v>492</v>
      </c>
      <c r="D53" s="478"/>
      <c r="E53" s="53">
        <v>0.4</v>
      </c>
      <c r="F53" s="50">
        <v>9941</v>
      </c>
      <c r="G53" s="38"/>
      <c r="I53" s="1" t="e">
        <f>VLOOKUP(B53,'N・改(内) (作業)'!$S$7:$W$417,2,FALSE)</f>
        <v>#N/A</v>
      </c>
    </row>
    <row r="54" spans="1:9" ht="27" customHeight="1" x14ac:dyDescent="0.15">
      <c r="A54" s="38" t="s">
        <v>597</v>
      </c>
      <c r="B54" s="47" t="s">
        <v>867</v>
      </c>
      <c r="C54" s="50">
        <v>1106</v>
      </c>
      <c r="D54" s="479"/>
      <c r="E54" s="53">
        <v>1.04</v>
      </c>
      <c r="F54" s="50">
        <v>15681</v>
      </c>
      <c r="G54" s="38"/>
      <c r="I54" s="1" t="e">
        <f>VLOOKUP(B54,'N・改(内) (作業)'!$S$7:$W$417,2,FALSE)</f>
        <v>#N/A</v>
      </c>
    </row>
    <row r="55" spans="1:9" ht="27" customHeight="1" x14ac:dyDescent="0.15">
      <c r="A55" s="40" t="s">
        <v>757</v>
      </c>
      <c r="B55" s="47" t="s">
        <v>161</v>
      </c>
      <c r="C55" s="50">
        <v>380</v>
      </c>
      <c r="D55" s="465">
        <v>1.2</v>
      </c>
      <c r="E55" s="466"/>
      <c r="F55" s="50">
        <v>1285</v>
      </c>
      <c r="G55" s="38"/>
      <c r="I55" s="1">
        <f>VLOOKUP(B55,'N・改(内) (作業)'!$S$7:$W$417,2,FALSE)</f>
        <v>380</v>
      </c>
    </row>
    <row r="56" spans="1:9" ht="27" customHeight="1" x14ac:dyDescent="0.15">
      <c r="A56" s="40" t="s">
        <v>757</v>
      </c>
      <c r="B56" s="47" t="s">
        <v>169</v>
      </c>
      <c r="C56" s="50">
        <v>95</v>
      </c>
      <c r="D56" s="465">
        <v>3.2</v>
      </c>
      <c r="E56" s="466"/>
      <c r="F56" s="50">
        <v>100</v>
      </c>
      <c r="G56" s="38"/>
      <c r="I56" s="1">
        <f>VLOOKUP(B56,'N・改(内) (作業)'!$S$7:$W$417,2,FALSE)</f>
        <v>95</v>
      </c>
    </row>
    <row r="57" spans="1:9" ht="27" customHeight="1" x14ac:dyDescent="0.15">
      <c r="A57" s="40" t="s">
        <v>757</v>
      </c>
      <c r="B57" s="47" t="s">
        <v>171</v>
      </c>
      <c r="C57" s="50">
        <v>180</v>
      </c>
      <c r="D57" s="465">
        <v>1.6</v>
      </c>
      <c r="E57" s="466"/>
      <c r="F57" s="50">
        <v>346</v>
      </c>
      <c r="G57" s="38"/>
      <c r="I57" s="1">
        <f>VLOOKUP(B57,'N・改(内) (作業)'!$S$7:$W$417,2,FALSE)</f>
        <v>180</v>
      </c>
    </row>
    <row r="58" spans="1:9" ht="27" customHeight="1" x14ac:dyDescent="0.15">
      <c r="A58" s="40" t="s">
        <v>757</v>
      </c>
      <c r="B58" s="47" t="s">
        <v>133</v>
      </c>
      <c r="C58" s="50">
        <v>430</v>
      </c>
      <c r="D58" s="465">
        <v>1.8</v>
      </c>
      <c r="E58" s="466"/>
      <c r="F58" s="50">
        <v>275</v>
      </c>
      <c r="G58" s="38"/>
      <c r="I58" s="1">
        <f>VLOOKUP(B58,'N・改(内) (作業)'!$S$7:$W$417,2,FALSE)</f>
        <v>430</v>
      </c>
    </row>
    <row r="59" spans="1:9" ht="27" customHeight="1" x14ac:dyDescent="0.15">
      <c r="A59" s="40" t="s">
        <v>758</v>
      </c>
      <c r="B59" s="47" t="s">
        <v>172</v>
      </c>
      <c r="C59" s="50">
        <v>363</v>
      </c>
      <c r="D59" s="465">
        <v>1.4</v>
      </c>
      <c r="E59" s="466"/>
      <c r="F59" s="50">
        <v>1170</v>
      </c>
      <c r="G59" s="38"/>
      <c r="I59" s="1">
        <f>VLOOKUP(B59,'N・改(内) (作業)'!$S$7:$W$417,2,FALSE)</f>
        <v>363</v>
      </c>
    </row>
    <row r="60" spans="1:9" ht="27" customHeight="1" x14ac:dyDescent="0.15">
      <c r="A60" s="40" t="s">
        <v>758</v>
      </c>
      <c r="B60" s="47" t="s">
        <v>50</v>
      </c>
      <c r="C60" s="50">
        <v>180</v>
      </c>
      <c r="D60" s="465">
        <v>1.3</v>
      </c>
      <c r="E60" s="466"/>
      <c r="F60" s="50">
        <v>20</v>
      </c>
      <c r="G60" s="38"/>
      <c r="I60" s="1">
        <f>VLOOKUP(B60,'N・改(内) (作業)'!$S$7:$W$417,2,FALSE)</f>
        <v>180</v>
      </c>
    </row>
    <row r="61" spans="1:9" ht="27" customHeight="1" x14ac:dyDescent="0.15">
      <c r="A61" s="40" t="s">
        <v>758</v>
      </c>
      <c r="B61" s="47" t="s">
        <v>174</v>
      </c>
      <c r="C61" s="50">
        <v>79</v>
      </c>
      <c r="D61" s="465">
        <v>1.8</v>
      </c>
      <c r="E61" s="466"/>
      <c r="F61" s="50">
        <v>500</v>
      </c>
      <c r="G61" s="38"/>
      <c r="I61" s="1">
        <f>VLOOKUP(B61,'N・改(内) (作業)'!$S$7:$W$417,2,FALSE)</f>
        <v>79</v>
      </c>
    </row>
    <row r="62" spans="1:9" ht="27" customHeight="1" x14ac:dyDescent="0.15">
      <c r="A62" s="40" t="s">
        <v>758</v>
      </c>
      <c r="B62" s="47" t="s">
        <v>179</v>
      </c>
      <c r="C62" s="50">
        <v>340</v>
      </c>
      <c r="D62" s="465">
        <v>1.4</v>
      </c>
      <c r="E62" s="466"/>
      <c r="F62" s="50">
        <v>1775</v>
      </c>
      <c r="G62" s="38"/>
      <c r="I62" s="1">
        <f>VLOOKUP(B62,'N・改(内) (作業)'!$S$7:$W$417,2,FALSE)</f>
        <v>340</v>
      </c>
    </row>
    <row r="63" spans="1:9" ht="27" customHeight="1" x14ac:dyDescent="0.15">
      <c r="A63" s="40" t="s">
        <v>355</v>
      </c>
      <c r="B63" s="47" t="s">
        <v>746</v>
      </c>
      <c r="C63" s="50">
        <v>310</v>
      </c>
      <c r="D63" s="480">
        <v>1.8</v>
      </c>
      <c r="E63" s="54">
        <v>1.6</v>
      </c>
      <c r="F63" s="50">
        <v>5030</v>
      </c>
      <c r="G63" s="38"/>
      <c r="I63" s="1">
        <f>VLOOKUP(B63,'N・改(内) (作業)'!$S$7:$W$417,2,FALSE)</f>
        <v>310</v>
      </c>
    </row>
    <row r="64" spans="1:9" ht="27" customHeight="1" x14ac:dyDescent="0.15">
      <c r="A64" s="40" t="s">
        <v>500</v>
      </c>
      <c r="B64" s="47" t="s">
        <v>195</v>
      </c>
      <c r="C64" s="50">
        <v>520</v>
      </c>
      <c r="D64" s="481"/>
      <c r="E64" s="54">
        <v>2.2999999999999998</v>
      </c>
      <c r="F64" s="50">
        <v>3475</v>
      </c>
      <c r="G64" s="38"/>
      <c r="I64" s="1" t="e">
        <f>VLOOKUP(B64,'N・改(内) (作業)'!$S$7:$W$417,2,FALSE)</f>
        <v>#N/A</v>
      </c>
    </row>
    <row r="65" spans="1:9" ht="27" customHeight="1" x14ac:dyDescent="0.15">
      <c r="A65" s="40" t="s">
        <v>761</v>
      </c>
      <c r="B65" s="47" t="s">
        <v>186</v>
      </c>
      <c r="C65" s="50">
        <v>177</v>
      </c>
      <c r="D65" s="465">
        <v>1.8</v>
      </c>
      <c r="E65" s="466"/>
      <c r="F65" s="50">
        <v>1109</v>
      </c>
      <c r="G65" s="38"/>
      <c r="I65" s="1" t="e">
        <f>VLOOKUP(B65,'N・改(内) (作業)'!$S$7:$W$417,2,FALSE)</f>
        <v>#N/A</v>
      </c>
    </row>
    <row r="66" spans="1:9" ht="27" customHeight="1" x14ac:dyDescent="0.15">
      <c r="A66" s="40" t="s">
        <v>761</v>
      </c>
      <c r="B66" s="47" t="s">
        <v>143</v>
      </c>
      <c r="C66" s="50">
        <v>270</v>
      </c>
      <c r="D66" s="480">
        <v>1.9</v>
      </c>
      <c r="E66" s="54">
        <v>2.5</v>
      </c>
      <c r="F66" s="50">
        <v>479</v>
      </c>
      <c r="G66" s="38"/>
      <c r="I66" s="1">
        <f>VLOOKUP(B66,'N・改(内) (作業)'!$S$7:$W$417,2,FALSE)</f>
        <v>270</v>
      </c>
    </row>
    <row r="67" spans="1:9" ht="27" customHeight="1" x14ac:dyDescent="0.15">
      <c r="A67" s="40" t="s">
        <v>761</v>
      </c>
      <c r="B67" s="47" t="s">
        <v>183</v>
      </c>
      <c r="C67" s="50">
        <v>235</v>
      </c>
      <c r="D67" s="481"/>
      <c r="E67" s="54">
        <v>0.9</v>
      </c>
      <c r="F67" s="50">
        <v>4330</v>
      </c>
      <c r="G67" s="38"/>
      <c r="I67" s="1">
        <f>VLOOKUP(B67,'N・改(内) (作業)'!$S$7:$W$417,2,FALSE)</f>
        <v>235</v>
      </c>
    </row>
    <row r="68" spans="1:9" ht="27" customHeight="1" x14ac:dyDescent="0.15">
      <c r="A68" s="40" t="s">
        <v>500</v>
      </c>
      <c r="B68" s="47" t="s">
        <v>684</v>
      </c>
      <c r="C68" s="50">
        <v>247</v>
      </c>
      <c r="D68" s="54">
        <v>1.6</v>
      </c>
      <c r="E68" s="54">
        <v>1.4</v>
      </c>
      <c r="F68" s="50">
        <v>450</v>
      </c>
      <c r="G68" s="38"/>
      <c r="I68" s="1">
        <f>VLOOKUP(B68,'N・改(内) (作業)'!$S$7:$W$417,2,FALSE)</f>
        <v>247</v>
      </c>
    </row>
    <row r="69" spans="1:9" ht="27" customHeight="1" x14ac:dyDescent="0.15">
      <c r="A69" s="40" t="s">
        <v>761</v>
      </c>
      <c r="B69" s="47" t="s">
        <v>190</v>
      </c>
      <c r="C69" s="50">
        <v>180</v>
      </c>
      <c r="D69" s="465">
        <v>1.3</v>
      </c>
      <c r="E69" s="466"/>
      <c r="F69" s="50">
        <v>260</v>
      </c>
      <c r="G69" s="38"/>
      <c r="I69" s="1">
        <f>VLOOKUP(B69,'N・改(内) (作業)'!$S$7:$W$417,2,FALSE)</f>
        <v>180</v>
      </c>
    </row>
    <row r="70" spans="1:9" ht="27" customHeight="1" x14ac:dyDescent="0.15">
      <c r="A70" s="40" t="s">
        <v>761</v>
      </c>
      <c r="B70" s="47" t="s">
        <v>106</v>
      </c>
      <c r="C70" s="50">
        <v>111.8</v>
      </c>
      <c r="D70" s="465">
        <v>1.2</v>
      </c>
      <c r="E70" s="466"/>
      <c r="F70" s="50">
        <v>1240</v>
      </c>
      <c r="G70" s="38"/>
      <c r="I70" s="1">
        <f>VLOOKUP(B70,'N・改(内) (作業)'!$S$7:$W$417,2,FALSE)</f>
        <v>112</v>
      </c>
    </row>
    <row r="71" spans="1:9" ht="27" customHeight="1" x14ac:dyDescent="0.15">
      <c r="A71" s="40" t="s">
        <v>355</v>
      </c>
      <c r="B71" s="47" t="s">
        <v>545</v>
      </c>
      <c r="C71" s="50">
        <v>835</v>
      </c>
      <c r="D71" s="465">
        <v>1.4</v>
      </c>
      <c r="E71" s="466"/>
      <c r="F71" s="50">
        <v>4690</v>
      </c>
      <c r="G71" s="38"/>
      <c r="I71" s="1">
        <f>VLOOKUP(B71,'N・改(内) (作業)'!$S$7:$W$417,2,FALSE)</f>
        <v>835</v>
      </c>
    </row>
    <row r="72" spans="1:9" ht="27" customHeight="1" x14ac:dyDescent="0.15">
      <c r="A72" s="40" t="s">
        <v>463</v>
      </c>
      <c r="B72" s="47" t="s">
        <v>65</v>
      </c>
      <c r="C72" s="50">
        <v>1900</v>
      </c>
      <c r="D72" s="465">
        <v>1.4</v>
      </c>
      <c r="E72" s="466"/>
      <c r="F72" s="50">
        <v>11500</v>
      </c>
      <c r="G72" s="38"/>
      <c r="I72" s="1">
        <f>VLOOKUP(B72,'N・改(内) (作業)'!$S$7:$W$417,2,FALSE)</f>
        <v>1900</v>
      </c>
    </row>
    <row r="73" spans="1:9" ht="27" customHeight="1" x14ac:dyDescent="0.15">
      <c r="A73" s="40" t="s">
        <v>355</v>
      </c>
      <c r="B73" s="47" t="s">
        <v>26</v>
      </c>
      <c r="C73" s="50">
        <v>190</v>
      </c>
      <c r="D73" s="465">
        <v>1.4</v>
      </c>
      <c r="E73" s="466"/>
      <c r="F73" s="50">
        <v>4317</v>
      </c>
      <c r="G73" s="38"/>
      <c r="I73" s="1">
        <f>VLOOKUP(B73,'N・改(内) (作業)'!$S$7:$W$417,2,FALSE)</f>
        <v>190</v>
      </c>
    </row>
    <row r="74" spans="1:9" ht="27" customHeight="1" x14ac:dyDescent="0.15">
      <c r="A74" s="40" t="s">
        <v>355</v>
      </c>
      <c r="B74" s="47" t="s">
        <v>201</v>
      </c>
      <c r="C74" s="50">
        <v>174.5</v>
      </c>
      <c r="D74" s="465">
        <v>1.3</v>
      </c>
      <c r="E74" s="466"/>
      <c r="F74" s="50">
        <v>720</v>
      </c>
      <c r="G74" s="38"/>
      <c r="I74" s="1">
        <f>VLOOKUP(B74,'N・改(内) (作業)'!$S$7:$W$417,2,FALSE)</f>
        <v>175</v>
      </c>
    </row>
    <row r="75" spans="1:9" ht="27" customHeight="1" x14ac:dyDescent="0.15">
      <c r="A75" s="40" t="s">
        <v>355</v>
      </c>
      <c r="B75" s="47" t="s">
        <v>762</v>
      </c>
      <c r="C75" s="50">
        <v>130</v>
      </c>
      <c r="D75" s="54">
        <v>1.4</v>
      </c>
      <c r="E75" s="54">
        <v>1.3</v>
      </c>
      <c r="F75" s="50">
        <v>300</v>
      </c>
      <c r="G75" s="38"/>
      <c r="I75" s="1">
        <f>VLOOKUP(B75,'N・改(内) (作業)'!$S$7:$W$417,2,FALSE)</f>
        <v>130</v>
      </c>
    </row>
    <row r="76" spans="1:9" ht="27" customHeight="1" x14ac:dyDescent="0.15">
      <c r="A76" s="40" t="s">
        <v>355</v>
      </c>
      <c r="B76" s="47" t="s">
        <v>82</v>
      </c>
      <c r="C76" s="50">
        <v>259</v>
      </c>
      <c r="D76" s="465">
        <v>1.1000000000000001</v>
      </c>
      <c r="E76" s="466"/>
      <c r="F76" s="50">
        <v>371</v>
      </c>
      <c r="G76" s="38"/>
      <c r="I76" s="1" t="e">
        <f>VLOOKUP(B76,'N・改(内) (作業)'!$S$7:$W$417,2,FALSE)</f>
        <v>#N/A</v>
      </c>
    </row>
    <row r="77" spans="1:9" ht="27" customHeight="1" x14ac:dyDescent="0.15">
      <c r="A77" s="40" t="s">
        <v>355</v>
      </c>
      <c r="B77" s="47" t="s">
        <v>215</v>
      </c>
      <c r="C77" s="50">
        <v>188</v>
      </c>
      <c r="D77" s="465">
        <v>1.3</v>
      </c>
      <c r="E77" s="466"/>
      <c r="F77" s="50">
        <v>4710</v>
      </c>
      <c r="G77" s="38"/>
      <c r="I77" s="1">
        <f>VLOOKUP(B77,'N・改(内) (作業)'!$S$7:$W$417,2,FALSE)</f>
        <v>238</v>
      </c>
    </row>
    <row r="78" spans="1:9" ht="27" customHeight="1" x14ac:dyDescent="0.15">
      <c r="A78" s="40" t="s">
        <v>463</v>
      </c>
      <c r="B78" s="47" t="s">
        <v>868</v>
      </c>
      <c r="C78" s="50">
        <v>350</v>
      </c>
      <c r="D78" s="465">
        <v>1.1000000000000001</v>
      </c>
      <c r="E78" s="466"/>
      <c r="F78" s="50">
        <v>380</v>
      </c>
      <c r="G78" s="38" t="s">
        <v>744</v>
      </c>
      <c r="I78" s="1">
        <f>VLOOKUP(B78,'N・改(内) (作業)'!$S$7:$W$417,2,FALSE)</f>
        <v>350</v>
      </c>
    </row>
    <row r="79" spans="1:9" ht="27" customHeight="1" x14ac:dyDescent="0.15">
      <c r="A79" s="40" t="s">
        <v>250</v>
      </c>
      <c r="B79" s="47" t="s">
        <v>208</v>
      </c>
      <c r="C79" s="50">
        <v>112</v>
      </c>
      <c r="D79" s="465">
        <v>2.5</v>
      </c>
      <c r="E79" s="466"/>
      <c r="F79" s="50">
        <v>405</v>
      </c>
      <c r="G79" s="38"/>
      <c r="I79" s="1">
        <f>VLOOKUP(B79,'N・改(内) (作業)'!$S$7:$W$417,2,FALSE)</f>
        <v>120</v>
      </c>
    </row>
    <row r="80" spans="1:9" ht="27" customHeight="1" x14ac:dyDescent="0.15">
      <c r="A80" s="40" t="s">
        <v>250</v>
      </c>
      <c r="B80" s="47" t="s">
        <v>180</v>
      </c>
      <c r="C80" s="50">
        <v>198</v>
      </c>
      <c r="D80" s="465">
        <v>1.7</v>
      </c>
      <c r="E80" s="466"/>
      <c r="F80" s="50">
        <v>500</v>
      </c>
      <c r="G80" s="38"/>
      <c r="I80" s="1">
        <f>VLOOKUP(B80,'N・改(内) (作業)'!$S$7:$W$417,2,FALSE)</f>
        <v>198</v>
      </c>
    </row>
    <row r="81" spans="1:9" ht="27" customHeight="1" x14ac:dyDescent="0.15">
      <c r="A81" s="40" t="s">
        <v>250</v>
      </c>
      <c r="B81" s="47" t="s">
        <v>152</v>
      </c>
      <c r="C81" s="50">
        <v>1050</v>
      </c>
      <c r="D81" s="465">
        <v>1.5</v>
      </c>
      <c r="E81" s="466"/>
      <c r="F81" s="50">
        <v>378</v>
      </c>
      <c r="G81" s="38"/>
      <c r="I81" s="1" t="e">
        <f>VLOOKUP(B81,'N・改(内) (作業)'!$S$7:$W$417,2,FALSE)</f>
        <v>#N/A</v>
      </c>
    </row>
    <row r="82" spans="1:9" ht="27" customHeight="1" x14ac:dyDescent="0.15">
      <c r="A82" s="40" t="s">
        <v>250</v>
      </c>
      <c r="B82" s="47" t="s">
        <v>177</v>
      </c>
      <c r="C82" s="50">
        <v>245</v>
      </c>
      <c r="D82" s="465">
        <v>1.7</v>
      </c>
      <c r="E82" s="466"/>
      <c r="F82" s="50">
        <v>2297</v>
      </c>
      <c r="G82" s="38"/>
      <c r="I82" s="1">
        <f>VLOOKUP(B82,'N・改(内) (作業)'!$S$7:$W$417,2,FALSE)</f>
        <v>245</v>
      </c>
    </row>
    <row r="83" spans="1:9" ht="27" customHeight="1" x14ac:dyDescent="0.15">
      <c r="A83" s="40" t="s">
        <v>250</v>
      </c>
      <c r="B83" s="47" t="s">
        <v>33</v>
      </c>
      <c r="C83" s="50">
        <v>50</v>
      </c>
      <c r="D83" s="465">
        <v>1.3</v>
      </c>
      <c r="E83" s="466"/>
      <c r="F83" s="50">
        <v>584</v>
      </c>
      <c r="G83" s="38"/>
      <c r="I83" s="1">
        <f>VLOOKUP(B83,'N・改(内) (作業)'!$S$7:$W$417,2,FALSE)</f>
        <v>50</v>
      </c>
    </row>
    <row r="84" spans="1:9" ht="27" customHeight="1" x14ac:dyDescent="0.15">
      <c r="A84" s="40" t="s">
        <v>250</v>
      </c>
      <c r="B84" s="47" t="s">
        <v>220</v>
      </c>
      <c r="C84" s="50">
        <v>240</v>
      </c>
      <c r="D84" s="465">
        <v>1.3</v>
      </c>
      <c r="E84" s="466"/>
      <c r="F84" s="50">
        <v>2490</v>
      </c>
      <c r="G84" s="38"/>
      <c r="I84" s="1">
        <f>VLOOKUP(B84,'N・改(内) (作業)'!$S$7:$W$417,2,FALSE)</f>
        <v>275</v>
      </c>
    </row>
    <row r="85" spans="1:9" ht="27" customHeight="1" x14ac:dyDescent="0.15">
      <c r="A85" s="40" t="s">
        <v>775</v>
      </c>
      <c r="B85" s="47" t="s">
        <v>117</v>
      </c>
      <c r="C85" s="50">
        <v>185</v>
      </c>
      <c r="D85" s="465">
        <v>1.7</v>
      </c>
      <c r="E85" s="466"/>
      <c r="F85" s="50">
        <v>760</v>
      </c>
      <c r="G85" s="38"/>
      <c r="I85" s="1">
        <f>VLOOKUP(B85,'N・改(内) (作業)'!$S$7:$W$417,2,FALSE)</f>
        <v>185</v>
      </c>
    </row>
    <row r="86" spans="1:9" ht="27" customHeight="1" x14ac:dyDescent="0.15">
      <c r="A86" s="40" t="s">
        <v>846</v>
      </c>
      <c r="B86" s="47" t="s">
        <v>251</v>
      </c>
      <c r="C86" s="50">
        <v>331.5</v>
      </c>
      <c r="D86" s="465">
        <v>3.8</v>
      </c>
      <c r="E86" s="466"/>
      <c r="F86" s="50">
        <v>879</v>
      </c>
      <c r="G86" s="38"/>
      <c r="I86" s="1">
        <f>VLOOKUP(B86,'N・改(内) (作業)'!$S$7:$W$417,2,FALSE)</f>
        <v>352</v>
      </c>
    </row>
    <row r="87" spans="1:9" ht="27" customHeight="1" x14ac:dyDescent="0.15">
      <c r="A87" s="40" t="s">
        <v>842</v>
      </c>
      <c r="B87" s="47" t="s">
        <v>581</v>
      </c>
      <c r="C87" s="50">
        <v>13136</v>
      </c>
      <c r="D87" s="482">
        <v>1.8</v>
      </c>
      <c r="E87" s="483"/>
      <c r="F87" s="50">
        <v>10</v>
      </c>
      <c r="G87" s="65" t="s">
        <v>897</v>
      </c>
      <c r="I87" s="1">
        <f>VLOOKUP(B87,'N・改(内) (作業)'!$S$7:$W$417,2,FALSE)</f>
        <v>13136</v>
      </c>
    </row>
    <row r="88" spans="1:9" ht="27" customHeight="1" x14ac:dyDescent="0.15">
      <c r="A88" s="40" t="s">
        <v>255</v>
      </c>
      <c r="B88" s="47" t="s">
        <v>763</v>
      </c>
      <c r="C88" s="50">
        <v>13136</v>
      </c>
      <c r="D88" s="484"/>
      <c r="E88" s="485"/>
      <c r="F88" s="50">
        <v>10</v>
      </c>
      <c r="G88" s="65" t="s">
        <v>900</v>
      </c>
      <c r="I88" s="1">
        <f>VLOOKUP(B88,'N・改(内) (作業)'!$S$7:$W$417,2,FALSE)</f>
        <v>13136</v>
      </c>
    </row>
    <row r="89" spans="1:9" ht="27" customHeight="1" x14ac:dyDescent="0.15">
      <c r="A89" s="40" t="s">
        <v>255</v>
      </c>
      <c r="B89" s="47" t="s">
        <v>531</v>
      </c>
      <c r="C89" s="50">
        <v>710</v>
      </c>
      <c r="D89" s="465">
        <v>1.3</v>
      </c>
      <c r="E89" s="466"/>
      <c r="F89" s="50">
        <v>8977</v>
      </c>
      <c r="G89" s="38"/>
      <c r="I89" s="1">
        <f>VLOOKUP(B89,'N・改(内) (作業)'!$S$7:$W$417,2,FALSE)</f>
        <v>1110</v>
      </c>
    </row>
    <row r="90" spans="1:9" ht="27" customHeight="1" x14ac:dyDescent="0.15">
      <c r="A90" s="40" t="s">
        <v>255</v>
      </c>
      <c r="B90" s="47" t="s">
        <v>217</v>
      </c>
      <c r="C90" s="50">
        <v>300</v>
      </c>
      <c r="D90" s="465">
        <v>2.4</v>
      </c>
      <c r="E90" s="466"/>
      <c r="F90" s="50">
        <v>1169</v>
      </c>
      <c r="G90" s="38"/>
      <c r="I90" s="1">
        <f>VLOOKUP(B90,'N・改(内) (作業)'!$S$7:$W$417,2,FALSE)</f>
        <v>300</v>
      </c>
    </row>
    <row r="91" spans="1:9" ht="27" customHeight="1" x14ac:dyDescent="0.15">
      <c r="A91" s="40" t="s">
        <v>255</v>
      </c>
      <c r="B91" s="47" t="s">
        <v>225</v>
      </c>
      <c r="C91" s="50">
        <v>175</v>
      </c>
      <c r="D91" s="465">
        <v>3.6</v>
      </c>
      <c r="E91" s="466"/>
      <c r="F91" s="50">
        <v>2240</v>
      </c>
      <c r="G91" s="38"/>
      <c r="I91" s="1">
        <f>VLOOKUP(B91,'N・改(内) (作業)'!$S$7:$W$417,2,FALSE)</f>
        <v>175</v>
      </c>
    </row>
    <row r="92" spans="1:9" ht="27" customHeight="1" x14ac:dyDescent="0.15">
      <c r="A92" s="40" t="s">
        <v>255</v>
      </c>
      <c r="B92" s="47" t="s">
        <v>430</v>
      </c>
      <c r="C92" s="50">
        <v>380</v>
      </c>
      <c r="D92" s="54">
        <v>2.6</v>
      </c>
      <c r="E92" s="54">
        <v>1.4</v>
      </c>
      <c r="F92" s="50">
        <v>200</v>
      </c>
      <c r="G92" s="38"/>
      <c r="I92" s="1">
        <f>VLOOKUP(B92,'N・改(内) (作業)'!$S$7:$W$417,2,FALSE)</f>
        <v>380</v>
      </c>
    </row>
    <row r="93" spans="1:9" ht="27" customHeight="1" x14ac:dyDescent="0.15">
      <c r="A93" s="40" t="s">
        <v>255</v>
      </c>
      <c r="B93" s="47" t="s">
        <v>236</v>
      </c>
      <c r="C93" s="50">
        <v>240</v>
      </c>
      <c r="D93" s="465">
        <v>1.4</v>
      </c>
      <c r="E93" s="466"/>
      <c r="F93" s="50">
        <v>565</v>
      </c>
      <c r="G93" s="38"/>
      <c r="I93" s="1">
        <f>VLOOKUP(B93,'N・改(内) (作業)'!$S$7:$W$417,2,FALSE)</f>
        <v>240</v>
      </c>
    </row>
    <row r="94" spans="1:9" ht="27" customHeight="1" x14ac:dyDescent="0.15">
      <c r="A94" s="40" t="s">
        <v>255</v>
      </c>
      <c r="B94" s="47" t="s">
        <v>222</v>
      </c>
      <c r="C94" s="50">
        <v>272</v>
      </c>
      <c r="D94" s="465">
        <v>1.5</v>
      </c>
      <c r="E94" s="466"/>
      <c r="F94" s="50">
        <v>1509</v>
      </c>
      <c r="G94" s="38"/>
      <c r="I94" s="1">
        <f>VLOOKUP(B94,'N・改(内) (作業)'!$S$7:$W$417,2,FALSE)</f>
        <v>392</v>
      </c>
    </row>
    <row r="95" spans="1:9" ht="27" customHeight="1" x14ac:dyDescent="0.15">
      <c r="A95" s="40" t="s">
        <v>255</v>
      </c>
      <c r="B95" s="47" t="s">
        <v>234</v>
      </c>
      <c r="C95" s="50">
        <v>121</v>
      </c>
      <c r="D95" s="465">
        <v>1.3</v>
      </c>
      <c r="E95" s="466"/>
      <c r="F95" s="50">
        <v>1375</v>
      </c>
      <c r="G95" s="38"/>
      <c r="I95" s="1">
        <f>VLOOKUP(B95,'N・改(内) (作業)'!$S$7:$W$417,2,FALSE)</f>
        <v>121</v>
      </c>
    </row>
    <row r="96" spans="1:9" ht="27" customHeight="1" x14ac:dyDescent="0.15">
      <c r="A96" s="40" t="s">
        <v>255</v>
      </c>
      <c r="B96" s="47" t="s">
        <v>319</v>
      </c>
      <c r="C96" s="50">
        <v>110</v>
      </c>
      <c r="D96" s="465">
        <v>2.8</v>
      </c>
      <c r="E96" s="466"/>
      <c r="F96" s="50">
        <v>50</v>
      </c>
      <c r="G96" s="38" t="s">
        <v>744</v>
      </c>
      <c r="I96" s="1">
        <f>VLOOKUP(B96,'N・改(内) (作業)'!$S$7:$W$417,2,FALSE)</f>
        <v>110</v>
      </c>
    </row>
    <row r="97" spans="1:9" ht="27" customHeight="1" x14ac:dyDescent="0.15">
      <c r="A97" s="40" t="s">
        <v>255</v>
      </c>
      <c r="B97" s="47" t="s">
        <v>75</v>
      </c>
      <c r="C97" s="50">
        <v>289</v>
      </c>
      <c r="D97" s="465">
        <v>2.1</v>
      </c>
      <c r="E97" s="466"/>
      <c r="F97" s="50">
        <v>821</v>
      </c>
      <c r="G97" s="38"/>
      <c r="I97" s="1">
        <f>VLOOKUP(B97,'N・改(内) (作業)'!$S$7:$W$417,2,FALSE)</f>
        <v>289</v>
      </c>
    </row>
    <row r="98" spans="1:9" ht="27" customHeight="1" x14ac:dyDescent="0.15">
      <c r="A98" s="40" t="s">
        <v>255</v>
      </c>
      <c r="B98" s="47" t="s">
        <v>239</v>
      </c>
      <c r="C98" s="50">
        <v>386.99999999999994</v>
      </c>
      <c r="D98" s="465">
        <v>1.4</v>
      </c>
      <c r="E98" s="466"/>
      <c r="F98" s="50">
        <v>1275</v>
      </c>
      <c r="G98" s="38"/>
      <c r="I98" s="1">
        <f>VLOOKUP(B98,'N・改(内) (作業)'!$S$7:$W$417,2,FALSE)</f>
        <v>387</v>
      </c>
    </row>
    <row r="99" spans="1:9" ht="27" customHeight="1" x14ac:dyDescent="0.15">
      <c r="A99" s="40" t="s">
        <v>255</v>
      </c>
      <c r="B99" s="47" t="s">
        <v>242</v>
      </c>
      <c r="C99" s="50">
        <v>20</v>
      </c>
      <c r="D99" s="465">
        <v>2.2999999999999998</v>
      </c>
      <c r="E99" s="466"/>
      <c r="F99" s="50">
        <v>240</v>
      </c>
      <c r="G99" s="38"/>
      <c r="I99" s="1">
        <f>VLOOKUP(B99,'N・改(内) (作業)'!$S$7:$W$417,2,FALSE)</f>
        <v>20</v>
      </c>
    </row>
    <row r="100" spans="1:9" ht="27" customHeight="1" x14ac:dyDescent="0.15">
      <c r="A100" s="40" t="s">
        <v>255</v>
      </c>
      <c r="B100" s="47" t="s">
        <v>249</v>
      </c>
      <c r="C100" s="50">
        <v>31</v>
      </c>
      <c r="D100" s="465">
        <v>1.4</v>
      </c>
      <c r="E100" s="466"/>
      <c r="F100" s="50">
        <v>50</v>
      </c>
      <c r="G100" s="38"/>
      <c r="I100" s="1">
        <f>VLOOKUP(B100,'N・改(内) (作業)'!$S$7:$W$417,2,FALSE)</f>
        <v>31</v>
      </c>
    </row>
    <row r="101" spans="1:9" ht="27" customHeight="1" x14ac:dyDescent="0.15">
      <c r="A101" s="40" t="s">
        <v>112</v>
      </c>
      <c r="B101" s="47" t="s">
        <v>130</v>
      </c>
      <c r="C101" s="50">
        <v>165</v>
      </c>
      <c r="D101" s="465">
        <v>1.1000000000000001</v>
      </c>
      <c r="E101" s="466"/>
      <c r="F101" s="50">
        <v>1004</v>
      </c>
      <c r="G101" s="38"/>
      <c r="I101" s="1">
        <f>VLOOKUP(B101,'N・改(内) (作業)'!$S$7:$W$417,2,FALSE)</f>
        <v>165</v>
      </c>
    </row>
    <row r="102" spans="1:9" ht="27" customHeight="1" x14ac:dyDescent="0.15">
      <c r="A102" s="40" t="s">
        <v>112</v>
      </c>
      <c r="B102" s="47" t="s">
        <v>253</v>
      </c>
      <c r="C102" s="50">
        <v>200.2</v>
      </c>
      <c r="D102" s="465">
        <v>2.1</v>
      </c>
      <c r="E102" s="466"/>
      <c r="F102" s="50">
        <v>100</v>
      </c>
      <c r="G102" s="38"/>
      <c r="I102" s="1">
        <f>VLOOKUP(B102,'N・改(内) (作業)'!$S$7:$W$417,2,FALSE)</f>
        <v>200</v>
      </c>
    </row>
    <row r="103" spans="1:9" ht="27" customHeight="1" x14ac:dyDescent="0.15">
      <c r="A103" s="40" t="s">
        <v>112</v>
      </c>
      <c r="B103" s="47" t="s">
        <v>869</v>
      </c>
      <c r="C103" s="50">
        <v>400</v>
      </c>
      <c r="D103" s="467">
        <v>2</v>
      </c>
      <c r="E103" s="468"/>
      <c r="F103" s="50">
        <v>50</v>
      </c>
      <c r="G103" s="38"/>
      <c r="I103" s="1">
        <f>VLOOKUP(B103,'N・改(内) (作業)'!$S$7:$W$417,2,FALSE)</f>
        <v>400</v>
      </c>
    </row>
    <row r="104" spans="1:9" ht="27" customHeight="1" x14ac:dyDescent="0.15">
      <c r="A104" s="40" t="s">
        <v>847</v>
      </c>
      <c r="B104" s="47" t="s">
        <v>277</v>
      </c>
      <c r="C104" s="50">
        <v>260</v>
      </c>
      <c r="D104" s="465">
        <v>1.7</v>
      </c>
      <c r="E104" s="466"/>
      <c r="F104" s="50">
        <v>3000</v>
      </c>
      <c r="G104" s="38"/>
      <c r="I104" s="1">
        <f>VLOOKUP(B104,'N・改(内) (作業)'!$S$7:$W$417,2,FALSE)</f>
        <v>260</v>
      </c>
    </row>
    <row r="105" spans="1:9" ht="27" customHeight="1" x14ac:dyDescent="0.15">
      <c r="A105" s="40" t="s">
        <v>847</v>
      </c>
      <c r="B105" s="47" t="s">
        <v>257</v>
      </c>
      <c r="C105" s="50">
        <v>1799.9999999999998</v>
      </c>
      <c r="D105" s="465">
        <v>1.2</v>
      </c>
      <c r="E105" s="466"/>
      <c r="F105" s="50">
        <v>200</v>
      </c>
      <c r="G105" s="38"/>
      <c r="I105" s="1">
        <f>VLOOKUP(B105,'N・改(内) (作業)'!$S$7:$W$417,2,FALSE)</f>
        <v>1800</v>
      </c>
    </row>
    <row r="106" spans="1:9" ht="27" customHeight="1" x14ac:dyDescent="0.15">
      <c r="A106" s="40" t="s">
        <v>764</v>
      </c>
      <c r="B106" s="47" t="s">
        <v>260</v>
      </c>
      <c r="C106" s="50">
        <v>165</v>
      </c>
      <c r="D106" s="465">
        <v>1.8</v>
      </c>
      <c r="E106" s="466"/>
      <c r="F106" s="50">
        <v>2526</v>
      </c>
      <c r="G106" s="38"/>
      <c r="I106" s="1">
        <f>VLOOKUP(B106,'N・改(内) (作業)'!$S$7:$W$417,2,FALSE)</f>
        <v>215</v>
      </c>
    </row>
    <row r="107" spans="1:9" ht="27" customHeight="1" x14ac:dyDescent="0.15">
      <c r="A107" s="40" t="s">
        <v>764</v>
      </c>
      <c r="B107" s="47" t="s">
        <v>9</v>
      </c>
      <c r="C107" s="50">
        <v>300</v>
      </c>
      <c r="D107" s="465">
        <v>1.8</v>
      </c>
      <c r="E107" s="466"/>
      <c r="F107" s="50">
        <v>11</v>
      </c>
      <c r="G107" s="38"/>
      <c r="I107" s="1">
        <f>VLOOKUP(B107,'N・改(内) (作業)'!$S$7:$W$417,2,FALSE)</f>
        <v>300</v>
      </c>
    </row>
    <row r="108" spans="1:9" ht="27" customHeight="1" x14ac:dyDescent="0.15">
      <c r="A108" s="40" t="s">
        <v>764</v>
      </c>
      <c r="B108" s="47" t="s">
        <v>19</v>
      </c>
      <c r="C108" s="50">
        <v>120</v>
      </c>
      <c r="D108" s="465">
        <v>1.7</v>
      </c>
      <c r="E108" s="466"/>
      <c r="F108" s="50">
        <v>165</v>
      </c>
      <c r="G108" s="38"/>
      <c r="I108" s="1">
        <f>VLOOKUP(B108,'N・改(内) (作業)'!$S$7:$W$417,2,FALSE)</f>
        <v>120</v>
      </c>
    </row>
    <row r="109" spans="1:9" ht="27" customHeight="1" x14ac:dyDescent="0.15">
      <c r="A109" s="40" t="s">
        <v>764</v>
      </c>
      <c r="B109" s="47" t="s">
        <v>271</v>
      </c>
      <c r="C109" s="50">
        <v>412</v>
      </c>
      <c r="D109" s="465">
        <v>1.4</v>
      </c>
      <c r="E109" s="466"/>
      <c r="F109" s="50">
        <v>52</v>
      </c>
      <c r="G109" s="38"/>
      <c r="I109" s="1">
        <f>VLOOKUP(B109,'N・改(内) (作業)'!$S$7:$W$417,2,FALSE)</f>
        <v>412</v>
      </c>
    </row>
    <row r="110" spans="1:9" ht="27" customHeight="1" x14ac:dyDescent="0.15">
      <c r="A110" s="40" t="s">
        <v>764</v>
      </c>
      <c r="B110" s="47" t="s">
        <v>274</v>
      </c>
      <c r="C110" s="50">
        <v>427</v>
      </c>
      <c r="D110" s="465">
        <v>1.7</v>
      </c>
      <c r="E110" s="466"/>
      <c r="F110" s="50">
        <v>1438</v>
      </c>
      <c r="G110" s="38"/>
      <c r="I110" s="1">
        <f>VLOOKUP(B110,'N・改(内) (作業)'!$S$7:$W$417,2,FALSE)</f>
        <v>427</v>
      </c>
    </row>
    <row r="111" spans="1:9" ht="27" customHeight="1" x14ac:dyDescent="0.15">
      <c r="A111" s="41" t="s">
        <v>244</v>
      </c>
      <c r="B111" s="47" t="s">
        <v>324</v>
      </c>
      <c r="C111" s="50">
        <v>800</v>
      </c>
      <c r="D111" s="465">
        <v>2.6</v>
      </c>
      <c r="E111" s="466"/>
      <c r="F111" s="50">
        <v>50</v>
      </c>
      <c r="G111" s="66" t="s">
        <v>1619</v>
      </c>
      <c r="I111" s="1">
        <f>VLOOKUP(B111,'N・改(内) (作業)'!$S$7:$W$417,2,FALSE)</f>
        <v>800</v>
      </c>
    </row>
    <row r="112" spans="1:9" ht="27" customHeight="1" x14ac:dyDescent="0.15">
      <c r="A112" s="40" t="s">
        <v>444</v>
      </c>
      <c r="B112" s="47" t="s">
        <v>279</v>
      </c>
      <c r="C112" s="50">
        <v>174</v>
      </c>
      <c r="D112" s="465">
        <v>3.5</v>
      </c>
      <c r="E112" s="466"/>
      <c r="F112" s="50">
        <v>3385</v>
      </c>
      <c r="G112" s="38"/>
      <c r="I112" s="1">
        <f>VLOOKUP(B112,'N・改(内) (作業)'!$S$7:$W$417,2,FALSE)</f>
        <v>174</v>
      </c>
    </row>
    <row r="113" spans="1:9" ht="27" customHeight="1" x14ac:dyDescent="0.15">
      <c r="A113" s="40" t="s">
        <v>444</v>
      </c>
      <c r="B113" s="47" t="s">
        <v>287</v>
      </c>
      <c r="C113" s="50">
        <v>180</v>
      </c>
      <c r="D113" s="465">
        <v>1.6</v>
      </c>
      <c r="E113" s="466"/>
      <c r="F113" s="50">
        <v>30</v>
      </c>
      <c r="G113" s="38"/>
      <c r="I113" s="1">
        <f>VLOOKUP(B113,'N・改(内) (作業)'!$S$7:$W$417,2,FALSE)</f>
        <v>180</v>
      </c>
    </row>
    <row r="114" spans="1:9" ht="27" customHeight="1" x14ac:dyDescent="0.15">
      <c r="A114" s="40" t="s">
        <v>444</v>
      </c>
      <c r="B114" s="47" t="s">
        <v>765</v>
      </c>
      <c r="C114" s="50">
        <v>2000</v>
      </c>
      <c r="D114" s="465">
        <v>1.8</v>
      </c>
      <c r="E114" s="466"/>
      <c r="F114" s="50">
        <v>1900</v>
      </c>
      <c r="G114" s="38"/>
      <c r="I114" s="1">
        <f>VLOOKUP(B114,'N・改(内) (作業)'!$S$7:$W$417,2,FALSE)</f>
        <v>2000</v>
      </c>
    </row>
    <row r="115" spans="1:9" ht="27" customHeight="1" x14ac:dyDescent="0.15">
      <c r="A115" s="40" t="s">
        <v>444</v>
      </c>
      <c r="B115" s="47" t="s">
        <v>293</v>
      </c>
      <c r="C115" s="50">
        <v>1153</v>
      </c>
      <c r="D115" s="465">
        <v>1.9</v>
      </c>
      <c r="E115" s="466"/>
      <c r="F115" s="50">
        <v>612</v>
      </c>
      <c r="G115" s="38"/>
      <c r="I115" s="1">
        <f>VLOOKUP(B115,'N・改(内) (作業)'!$S$7:$W$417,2,FALSE)</f>
        <v>1153</v>
      </c>
    </row>
    <row r="116" spans="1:9" ht="27" customHeight="1" x14ac:dyDescent="0.15">
      <c r="A116" s="40" t="s">
        <v>444</v>
      </c>
      <c r="B116" s="47" t="s">
        <v>295</v>
      </c>
      <c r="C116" s="50">
        <v>510</v>
      </c>
      <c r="D116" s="465">
        <v>2.8</v>
      </c>
      <c r="E116" s="466"/>
      <c r="F116" s="50">
        <v>2750</v>
      </c>
      <c r="G116" s="38"/>
      <c r="I116" s="1">
        <f>VLOOKUP(B116,'N・改(内) (作業)'!$S$7:$W$417,2,FALSE)</f>
        <v>510</v>
      </c>
    </row>
    <row r="117" spans="1:9" ht="27" customHeight="1" x14ac:dyDescent="0.15">
      <c r="A117" s="40" t="s">
        <v>540</v>
      </c>
      <c r="B117" s="47" t="s">
        <v>297</v>
      </c>
      <c r="C117" s="50">
        <v>235.99999999999997</v>
      </c>
      <c r="D117" s="465">
        <v>1.4</v>
      </c>
      <c r="E117" s="466"/>
      <c r="F117" s="50">
        <v>700</v>
      </c>
      <c r="G117" s="38"/>
      <c r="I117" s="1">
        <f>VLOOKUP(B117,'N・改(内) (作業)'!$S$7:$W$417,2,FALSE)</f>
        <v>236</v>
      </c>
    </row>
    <row r="118" spans="1:9" ht="27" customHeight="1" x14ac:dyDescent="0.15">
      <c r="A118" s="40" t="s">
        <v>540</v>
      </c>
      <c r="B118" s="47" t="s">
        <v>299</v>
      </c>
      <c r="C118" s="50">
        <v>240</v>
      </c>
      <c r="D118" s="465">
        <v>1.5</v>
      </c>
      <c r="E118" s="466"/>
      <c r="F118" s="50">
        <v>390</v>
      </c>
      <c r="G118" s="38"/>
      <c r="I118" s="1">
        <f>VLOOKUP(B118,'N・改(内) (作業)'!$S$7:$W$417,2,FALSE)</f>
        <v>240</v>
      </c>
    </row>
    <row r="119" spans="1:9" ht="27" customHeight="1" x14ac:dyDescent="0.15">
      <c r="A119" s="40" t="s">
        <v>540</v>
      </c>
      <c r="B119" s="47" t="s">
        <v>300</v>
      </c>
      <c r="C119" s="50">
        <v>50</v>
      </c>
      <c r="D119" s="465">
        <v>1.6</v>
      </c>
      <c r="E119" s="466"/>
      <c r="F119" s="50">
        <v>279</v>
      </c>
      <c r="G119" s="38"/>
      <c r="I119" s="1">
        <f>VLOOKUP(B119,'N・改(内) (作業)'!$S$7:$W$417,2,FALSE)</f>
        <v>50</v>
      </c>
    </row>
    <row r="120" spans="1:9" ht="27" customHeight="1" x14ac:dyDescent="0.15">
      <c r="A120" s="40" t="s">
        <v>540</v>
      </c>
      <c r="B120" s="47" t="s">
        <v>490</v>
      </c>
      <c r="C120" s="50">
        <v>5635</v>
      </c>
      <c r="D120" s="465">
        <v>1.2</v>
      </c>
      <c r="E120" s="466"/>
      <c r="F120" s="50">
        <v>1448</v>
      </c>
      <c r="G120" s="38"/>
      <c r="I120" s="1">
        <f>VLOOKUP(B120,'N・改(内) (作業)'!$S$7:$W$417,2,FALSE)</f>
        <v>5725</v>
      </c>
    </row>
    <row r="121" spans="1:9" ht="27" customHeight="1" x14ac:dyDescent="0.15">
      <c r="A121" s="40" t="s">
        <v>540</v>
      </c>
      <c r="B121" s="47" t="s">
        <v>774</v>
      </c>
      <c r="C121" s="50">
        <v>1321</v>
      </c>
      <c r="D121" s="465">
        <v>4.7</v>
      </c>
      <c r="E121" s="466"/>
      <c r="F121" s="50">
        <v>5006</v>
      </c>
      <c r="G121" s="38"/>
      <c r="I121" s="1">
        <f>VLOOKUP(B121,'N・改(内) (作業)'!$S$7:$W$417,2,FALSE)</f>
        <v>1450</v>
      </c>
    </row>
    <row r="122" spans="1:9" ht="27" customHeight="1" x14ac:dyDescent="0.15">
      <c r="A122" s="42" t="s">
        <v>540</v>
      </c>
      <c r="B122" s="48" t="s">
        <v>160</v>
      </c>
      <c r="C122" s="51">
        <v>318</v>
      </c>
      <c r="D122" s="469">
        <v>1.3</v>
      </c>
      <c r="E122" s="470"/>
      <c r="F122" s="51">
        <v>771</v>
      </c>
      <c r="G122" s="67"/>
      <c r="I122" s="1" t="e">
        <f>VLOOKUP(B122,'N・改(内) (作業)'!$S$7:$W$417,2,FALSE)</f>
        <v>#N/A</v>
      </c>
    </row>
    <row r="123" spans="1:9" ht="27" customHeight="1" x14ac:dyDescent="0.15">
      <c r="A123" s="40" t="s">
        <v>540</v>
      </c>
      <c r="B123" s="47" t="s">
        <v>121</v>
      </c>
      <c r="C123" s="50">
        <v>265</v>
      </c>
      <c r="D123" s="467">
        <v>2</v>
      </c>
      <c r="E123" s="468"/>
      <c r="F123" s="50">
        <v>480</v>
      </c>
      <c r="G123" s="38"/>
      <c r="I123" s="1">
        <f>VLOOKUP(B123,'N・改(内) (作業)'!$S$7:$W$417,2,FALSE)</f>
        <v>265</v>
      </c>
    </row>
    <row r="124" spans="1:9" ht="27" customHeight="1" x14ac:dyDescent="0.15">
      <c r="A124" s="40" t="s">
        <v>540</v>
      </c>
      <c r="B124" s="47" t="s">
        <v>302</v>
      </c>
      <c r="C124" s="50">
        <v>889</v>
      </c>
      <c r="D124" s="465">
        <v>1.1000000000000001</v>
      </c>
      <c r="E124" s="466"/>
      <c r="F124" s="50">
        <v>660</v>
      </c>
      <c r="G124" s="68"/>
      <c r="I124" s="1">
        <f>VLOOKUP(B124,'N・改(内) (作業)'!$S$7:$W$417,2,FALSE)</f>
        <v>974</v>
      </c>
    </row>
    <row r="125" spans="1:9" ht="27" customHeight="1" x14ac:dyDescent="0.15">
      <c r="A125" s="40" t="s">
        <v>540</v>
      </c>
      <c r="B125" s="47" t="s">
        <v>767</v>
      </c>
      <c r="C125" s="50">
        <v>1040</v>
      </c>
      <c r="D125" s="465">
        <v>1.5</v>
      </c>
      <c r="E125" s="466"/>
      <c r="F125" s="50">
        <v>1740</v>
      </c>
      <c r="G125" s="38"/>
      <c r="I125" s="1">
        <f>VLOOKUP(B125,'N・改(内) (作業)'!$S$7:$W$417,2,FALSE)</f>
        <v>1040</v>
      </c>
    </row>
    <row r="126" spans="1:9" ht="27" customHeight="1" x14ac:dyDescent="0.15">
      <c r="A126" s="40" t="s">
        <v>540</v>
      </c>
      <c r="B126" s="47" t="s">
        <v>773</v>
      </c>
      <c r="C126" s="50">
        <v>1168</v>
      </c>
      <c r="D126" s="465">
        <v>1.6</v>
      </c>
      <c r="E126" s="466"/>
      <c r="F126" s="50">
        <v>5</v>
      </c>
      <c r="G126" s="38"/>
      <c r="I126" s="1">
        <f>VLOOKUP(B126,'N・改(内) (作業)'!$S$7:$W$417,2,FALSE)</f>
        <v>1168</v>
      </c>
    </row>
    <row r="127" spans="1:9" ht="27" customHeight="1" x14ac:dyDescent="0.15">
      <c r="A127" s="40" t="s">
        <v>540</v>
      </c>
      <c r="B127" s="47" t="s">
        <v>334</v>
      </c>
      <c r="C127" s="50">
        <v>2198</v>
      </c>
      <c r="D127" s="465">
        <v>1.2</v>
      </c>
      <c r="E127" s="466"/>
      <c r="F127" s="50">
        <v>132</v>
      </c>
      <c r="G127" s="38"/>
      <c r="I127" s="1">
        <f>VLOOKUP(B127,'N・改(内) (作業)'!$S$7:$W$417,2,FALSE)</f>
        <v>2198</v>
      </c>
    </row>
    <row r="128" spans="1:9" ht="27" customHeight="1" x14ac:dyDescent="0.15">
      <c r="A128" s="41" t="s">
        <v>776</v>
      </c>
      <c r="B128" s="47" t="s">
        <v>748</v>
      </c>
      <c r="C128" s="50">
        <v>15975</v>
      </c>
      <c r="D128" s="465">
        <v>1.9</v>
      </c>
      <c r="E128" s="466"/>
      <c r="F128" s="50">
        <v>20000</v>
      </c>
      <c r="G128" s="38"/>
      <c r="I128" s="1">
        <f>VLOOKUP(B128,'N・改(内) (作業)'!$S$7:$W$417,2,FALSE)</f>
        <v>15975</v>
      </c>
    </row>
    <row r="129" spans="1:9" ht="27" customHeight="1" x14ac:dyDescent="0.15">
      <c r="A129" s="41" t="s">
        <v>776</v>
      </c>
      <c r="B129" s="47" t="s">
        <v>309</v>
      </c>
      <c r="C129" s="50">
        <v>337</v>
      </c>
      <c r="D129" s="465">
        <v>1.4</v>
      </c>
      <c r="E129" s="466"/>
      <c r="F129" s="50">
        <v>927</v>
      </c>
      <c r="G129" s="38"/>
      <c r="I129" s="1">
        <f>VLOOKUP(B129,'N・改(内) (作業)'!$S$7:$W$417,2,FALSE)</f>
        <v>337</v>
      </c>
    </row>
    <row r="130" spans="1:9" ht="27" customHeight="1" x14ac:dyDescent="0.15">
      <c r="A130" s="41" t="s">
        <v>776</v>
      </c>
      <c r="B130" s="47" t="s">
        <v>312</v>
      </c>
      <c r="C130" s="50">
        <v>250</v>
      </c>
      <c r="D130" s="465">
        <v>1.7</v>
      </c>
      <c r="E130" s="466"/>
      <c r="F130" s="50">
        <v>1000</v>
      </c>
      <c r="G130" s="38"/>
      <c r="I130" s="1">
        <f>VLOOKUP(B130,'N・改(内) (作業)'!$S$7:$W$417,2,FALSE)</f>
        <v>250</v>
      </c>
    </row>
    <row r="131" spans="1:9" ht="27" customHeight="1" x14ac:dyDescent="0.15">
      <c r="A131" s="41" t="s">
        <v>776</v>
      </c>
      <c r="B131" s="47" t="s">
        <v>316</v>
      </c>
      <c r="C131" s="50">
        <v>417</v>
      </c>
      <c r="D131" s="465">
        <v>1.4</v>
      </c>
      <c r="E131" s="466"/>
      <c r="F131" s="50">
        <v>710</v>
      </c>
      <c r="G131" s="38"/>
      <c r="I131" s="1">
        <f>VLOOKUP(B131,'N・改(内) (作業)'!$S$7:$W$417,2,FALSE)</f>
        <v>417</v>
      </c>
    </row>
    <row r="132" spans="1:9" ht="27" customHeight="1" x14ac:dyDescent="0.15">
      <c r="A132" s="43" t="s">
        <v>304</v>
      </c>
      <c r="B132" s="49" t="s">
        <v>750</v>
      </c>
      <c r="C132" s="50">
        <v>294</v>
      </c>
      <c r="D132" s="471">
        <v>1.3</v>
      </c>
      <c r="E132" s="472"/>
      <c r="F132" s="50">
        <v>220</v>
      </c>
      <c r="G132" s="69"/>
      <c r="I132" s="1" t="e">
        <f>VLOOKUP(B132,'N・改(内) (作業)'!$S$7:$W$417,2,FALSE)</f>
        <v>#N/A</v>
      </c>
    </row>
    <row r="133" spans="1:9" ht="27" customHeight="1" x14ac:dyDescent="0.15">
      <c r="A133" s="41" t="s">
        <v>776</v>
      </c>
      <c r="B133" s="47" t="s">
        <v>307</v>
      </c>
      <c r="C133" s="50">
        <v>643</v>
      </c>
      <c r="D133" s="465">
        <v>1.8</v>
      </c>
      <c r="E133" s="466"/>
      <c r="F133" s="50">
        <v>910</v>
      </c>
      <c r="G133" s="38"/>
      <c r="I133" s="1">
        <f>VLOOKUP(B133,'N・改(内) (作業)'!$S$7:$W$417,2,FALSE)</f>
        <v>643</v>
      </c>
    </row>
    <row r="134" spans="1:9" ht="27" customHeight="1" x14ac:dyDescent="0.15">
      <c r="A134" s="41" t="s">
        <v>776</v>
      </c>
      <c r="B134" s="47" t="s">
        <v>321</v>
      </c>
      <c r="C134" s="50">
        <v>947</v>
      </c>
      <c r="D134" s="465">
        <v>1.5</v>
      </c>
      <c r="E134" s="466"/>
      <c r="F134" s="50">
        <v>200</v>
      </c>
      <c r="G134" s="38"/>
      <c r="I134" s="1">
        <f>VLOOKUP(B134,'N・改(内) (作業)'!$S$7:$W$417,2,FALSE)</f>
        <v>947</v>
      </c>
    </row>
    <row r="135" spans="1:9" ht="27" customHeight="1" x14ac:dyDescent="0.15">
      <c r="A135" s="41" t="s">
        <v>776</v>
      </c>
      <c r="B135" s="47" t="s">
        <v>325</v>
      </c>
      <c r="C135" s="50">
        <v>310</v>
      </c>
      <c r="D135" s="465">
        <v>1.6</v>
      </c>
      <c r="E135" s="466"/>
      <c r="F135" s="50">
        <v>1900</v>
      </c>
      <c r="G135" s="38"/>
      <c r="I135" s="1">
        <f>VLOOKUP(B135,'N・改(内) (作業)'!$S$7:$W$417,2,FALSE)</f>
        <v>310</v>
      </c>
    </row>
    <row r="136" spans="1:9" ht="27" customHeight="1" x14ac:dyDescent="0.15">
      <c r="A136" s="41" t="s">
        <v>776</v>
      </c>
      <c r="B136" s="47" t="s">
        <v>329</v>
      </c>
      <c r="C136" s="50">
        <v>300</v>
      </c>
      <c r="D136" s="57">
        <v>6</v>
      </c>
      <c r="E136" s="53">
        <v>2.4</v>
      </c>
      <c r="F136" s="50">
        <v>200</v>
      </c>
      <c r="G136" s="38"/>
      <c r="I136" s="1">
        <f>VLOOKUP(B136,'N・改(内) (作業)'!$S$7:$W$417,2,FALSE)</f>
        <v>300</v>
      </c>
    </row>
    <row r="137" spans="1:9" ht="27" customHeight="1" x14ac:dyDescent="0.15">
      <c r="A137" s="41" t="s">
        <v>776</v>
      </c>
      <c r="B137" s="47" t="s">
        <v>330</v>
      </c>
      <c r="C137" s="50">
        <v>1452</v>
      </c>
      <c r="D137" s="465">
        <v>1.4</v>
      </c>
      <c r="E137" s="466"/>
      <c r="F137" s="50">
        <v>6900</v>
      </c>
      <c r="G137" s="38"/>
      <c r="I137" s="1">
        <f>VLOOKUP(B137,'N・改(内) (作業)'!$S$7:$W$417,2,FALSE)</f>
        <v>1562</v>
      </c>
    </row>
    <row r="138" spans="1:9" ht="27" customHeight="1" x14ac:dyDescent="0.15">
      <c r="A138" s="41" t="s">
        <v>776</v>
      </c>
      <c r="B138" s="47" t="s">
        <v>779</v>
      </c>
      <c r="C138" s="50">
        <v>4053</v>
      </c>
      <c r="D138" s="465">
        <v>1.5</v>
      </c>
      <c r="E138" s="466"/>
      <c r="F138" s="50">
        <v>2120</v>
      </c>
      <c r="G138" s="38"/>
      <c r="I138" s="1">
        <f>VLOOKUP(B138,'N・改(内) (作業)'!$S$7:$W$417,2,FALSE)</f>
        <v>4423</v>
      </c>
    </row>
    <row r="139" spans="1:9" ht="27" customHeight="1" x14ac:dyDescent="0.15">
      <c r="A139" s="40" t="s">
        <v>781</v>
      </c>
      <c r="B139" s="47" t="s">
        <v>336</v>
      </c>
      <c r="C139" s="50">
        <v>890</v>
      </c>
      <c r="D139" s="465">
        <v>1.2</v>
      </c>
      <c r="E139" s="466"/>
      <c r="F139" s="50">
        <v>10</v>
      </c>
      <c r="G139" s="38"/>
      <c r="I139" s="1">
        <f>VLOOKUP(B139,'N・改(内) (作業)'!$S$7:$W$417,2,FALSE)</f>
        <v>890</v>
      </c>
    </row>
    <row r="140" spans="1:9" ht="27" customHeight="1" x14ac:dyDescent="0.15">
      <c r="A140" s="40" t="s">
        <v>781</v>
      </c>
      <c r="B140" s="47" t="s">
        <v>340</v>
      </c>
      <c r="C140" s="50">
        <v>550</v>
      </c>
      <c r="D140" s="465">
        <v>1.3</v>
      </c>
      <c r="E140" s="466"/>
      <c r="F140" s="50">
        <v>550</v>
      </c>
      <c r="G140" s="38"/>
      <c r="I140" s="1">
        <f>VLOOKUP(B140,'N・改(内) (作業)'!$S$7:$W$417,2,FALSE)</f>
        <v>550</v>
      </c>
    </row>
    <row r="141" spans="1:9" ht="27" customHeight="1" x14ac:dyDescent="0.15">
      <c r="A141" s="40" t="s">
        <v>781</v>
      </c>
      <c r="B141" s="47" t="s">
        <v>331</v>
      </c>
      <c r="C141" s="50">
        <v>653</v>
      </c>
      <c r="D141" s="465">
        <v>1.6</v>
      </c>
      <c r="E141" s="466"/>
      <c r="F141" s="50">
        <v>3970</v>
      </c>
      <c r="G141" s="38"/>
      <c r="I141" s="1">
        <f>VLOOKUP(B141,'N・改(内) (作業)'!$S$7:$W$417,2,FALSE)</f>
        <v>653</v>
      </c>
    </row>
    <row r="142" spans="1:9" ht="27" customHeight="1" x14ac:dyDescent="0.15">
      <c r="A142" s="40" t="s">
        <v>781</v>
      </c>
      <c r="B142" s="47" t="s">
        <v>641</v>
      </c>
      <c r="C142" s="50">
        <v>200</v>
      </c>
      <c r="D142" s="465">
        <v>1.6</v>
      </c>
      <c r="E142" s="466"/>
      <c r="F142" s="50">
        <v>330</v>
      </c>
      <c r="G142" s="38"/>
      <c r="I142" s="1">
        <f>VLOOKUP(B142,'N・改(内) (作業)'!$S$7:$W$417,2,FALSE)</f>
        <v>200</v>
      </c>
    </row>
    <row r="143" spans="1:9" ht="27" customHeight="1" x14ac:dyDescent="0.15">
      <c r="A143" s="40" t="s">
        <v>781</v>
      </c>
      <c r="B143" s="47" t="s">
        <v>344</v>
      </c>
      <c r="C143" s="50">
        <v>105</v>
      </c>
      <c r="D143" s="467">
        <v>1.1000000000000001</v>
      </c>
      <c r="E143" s="468"/>
      <c r="F143" s="50">
        <v>3690</v>
      </c>
      <c r="G143" s="38"/>
      <c r="I143" s="1">
        <f>VLOOKUP(B143,'N・改(内) (作業)'!$S$7:$W$417,2,FALSE)</f>
        <v>105</v>
      </c>
    </row>
    <row r="144" spans="1:9" ht="27" customHeight="1" x14ac:dyDescent="0.15">
      <c r="A144" s="40" t="s">
        <v>781</v>
      </c>
      <c r="B144" s="47" t="s">
        <v>790</v>
      </c>
      <c r="C144" s="50">
        <v>2960</v>
      </c>
      <c r="D144" s="465">
        <v>1.2</v>
      </c>
      <c r="E144" s="466"/>
      <c r="F144" s="50">
        <v>720</v>
      </c>
      <c r="G144" s="38"/>
      <c r="I144" s="1">
        <f>VLOOKUP(B144,'N・改(内) (作業)'!$S$7:$W$417,2,FALSE)</f>
        <v>2960</v>
      </c>
    </row>
    <row r="145" spans="1:9" ht="27" customHeight="1" x14ac:dyDescent="0.15">
      <c r="A145" s="40" t="s">
        <v>781</v>
      </c>
      <c r="B145" s="47" t="s">
        <v>784</v>
      </c>
      <c r="C145" s="50">
        <v>2600</v>
      </c>
      <c r="D145" s="465">
        <v>1.8</v>
      </c>
      <c r="E145" s="466"/>
      <c r="F145" s="50">
        <v>32811</v>
      </c>
      <c r="G145" s="38"/>
      <c r="I145" s="1">
        <f>VLOOKUP(B145,'N・改(内) (作業)'!$S$7:$W$417,2,FALSE)</f>
        <v>4600</v>
      </c>
    </row>
    <row r="146" spans="1:9" ht="27" customHeight="1" x14ac:dyDescent="0.15">
      <c r="A146" s="40" t="s">
        <v>781</v>
      </c>
      <c r="B146" s="47" t="s">
        <v>785</v>
      </c>
      <c r="C146" s="50">
        <v>4720</v>
      </c>
      <c r="D146" s="465">
        <v>1.5</v>
      </c>
      <c r="E146" s="466"/>
      <c r="F146" s="50">
        <v>16830</v>
      </c>
      <c r="G146" s="38"/>
      <c r="I146" s="1">
        <f>VLOOKUP(B146,'N・改(内) (作業)'!$S$7:$W$417,2,FALSE)</f>
        <v>5820</v>
      </c>
    </row>
    <row r="147" spans="1:9" ht="27" customHeight="1" x14ac:dyDescent="0.15">
      <c r="A147" s="40" t="s">
        <v>272</v>
      </c>
      <c r="B147" s="47" t="s">
        <v>238</v>
      </c>
      <c r="C147" s="50">
        <v>270</v>
      </c>
      <c r="D147" s="465">
        <v>1.2</v>
      </c>
      <c r="E147" s="466"/>
      <c r="F147" s="50">
        <v>1330</v>
      </c>
      <c r="G147" s="38"/>
      <c r="I147" s="1">
        <f>VLOOKUP(B147,'N・改(内) (作業)'!$S$7:$W$417,2,FALSE)</f>
        <v>270</v>
      </c>
    </row>
    <row r="148" spans="1:9" ht="27" customHeight="1" x14ac:dyDescent="0.15">
      <c r="A148" s="40" t="s">
        <v>272</v>
      </c>
      <c r="B148" s="47" t="s">
        <v>400</v>
      </c>
      <c r="C148" s="50">
        <v>210</v>
      </c>
      <c r="D148" s="465">
        <v>1.7</v>
      </c>
      <c r="E148" s="466"/>
      <c r="F148" s="50">
        <v>1080</v>
      </c>
      <c r="G148" s="38"/>
      <c r="I148" s="1">
        <f>VLOOKUP(B148,'N・改(内) (作業)'!$S$7:$W$417,2,FALSE)</f>
        <v>210</v>
      </c>
    </row>
    <row r="149" spans="1:9" ht="27" customHeight="1" x14ac:dyDescent="0.15">
      <c r="A149" s="40" t="s">
        <v>272</v>
      </c>
      <c r="B149" s="47" t="s">
        <v>409</v>
      </c>
      <c r="C149" s="50">
        <v>340</v>
      </c>
      <c r="D149" s="465">
        <v>1.1000000000000001</v>
      </c>
      <c r="E149" s="466"/>
      <c r="F149" s="50">
        <v>530</v>
      </c>
      <c r="G149" s="38"/>
      <c r="I149" s="1">
        <f>VLOOKUP(B149,'N・改(内) (作業)'!$S$7:$W$417,2,FALSE)</f>
        <v>340</v>
      </c>
    </row>
    <row r="150" spans="1:9" ht="27" customHeight="1" x14ac:dyDescent="0.15">
      <c r="A150" s="40" t="s">
        <v>272</v>
      </c>
      <c r="B150" s="47" t="s">
        <v>411</v>
      </c>
      <c r="C150" s="50">
        <v>400</v>
      </c>
      <c r="D150" s="465">
        <v>1.2</v>
      </c>
      <c r="E150" s="466"/>
      <c r="F150" s="50">
        <v>130</v>
      </c>
      <c r="G150" s="38"/>
      <c r="I150" s="1">
        <f>VLOOKUP(B150,'N・改(内) (作業)'!$S$7:$W$417,2,FALSE)</f>
        <v>400</v>
      </c>
    </row>
    <row r="151" spans="1:9" ht="27" customHeight="1" x14ac:dyDescent="0.15">
      <c r="A151" s="40" t="s">
        <v>272</v>
      </c>
      <c r="B151" s="47" t="s">
        <v>414</v>
      </c>
      <c r="C151" s="50">
        <v>826</v>
      </c>
      <c r="D151" s="465">
        <v>1.1000000000000001</v>
      </c>
      <c r="E151" s="466"/>
      <c r="F151" s="50">
        <v>2500</v>
      </c>
      <c r="G151" s="38"/>
      <c r="I151" s="1">
        <f>VLOOKUP(B151,'N・改(内) (作業)'!$S$7:$W$417,2,FALSE)</f>
        <v>826</v>
      </c>
    </row>
    <row r="152" spans="1:9" ht="27" customHeight="1" x14ac:dyDescent="0.15">
      <c r="A152" s="40" t="s">
        <v>272</v>
      </c>
      <c r="B152" s="47" t="s">
        <v>419</v>
      </c>
      <c r="C152" s="50">
        <v>360</v>
      </c>
      <c r="D152" s="467">
        <v>2</v>
      </c>
      <c r="E152" s="468"/>
      <c r="F152" s="50">
        <v>150</v>
      </c>
      <c r="G152" s="38"/>
      <c r="I152" s="1">
        <f>VLOOKUP(B152,'N・改(内) (作業)'!$S$7:$W$417,2,FALSE)</f>
        <v>360</v>
      </c>
    </row>
    <row r="153" spans="1:9" ht="27" customHeight="1" x14ac:dyDescent="0.15">
      <c r="A153" s="40" t="s">
        <v>272</v>
      </c>
      <c r="B153" s="47" t="s">
        <v>420</v>
      </c>
      <c r="C153" s="50">
        <v>450</v>
      </c>
      <c r="D153" s="465">
        <v>1.01</v>
      </c>
      <c r="E153" s="466"/>
      <c r="F153" s="50">
        <v>100</v>
      </c>
      <c r="G153" s="38"/>
      <c r="I153" s="1">
        <f>VLOOKUP(B153,'N・改(内) (作業)'!$S$7:$W$417,2,FALSE)</f>
        <v>450</v>
      </c>
    </row>
    <row r="154" spans="1:9" ht="27" customHeight="1" x14ac:dyDescent="0.15">
      <c r="A154" s="40" t="s">
        <v>272</v>
      </c>
      <c r="B154" s="47" t="s">
        <v>332</v>
      </c>
      <c r="C154" s="50">
        <v>302</v>
      </c>
      <c r="D154" s="465">
        <v>0.9</v>
      </c>
      <c r="E154" s="466"/>
      <c r="F154" s="50">
        <v>1100</v>
      </c>
      <c r="G154" s="69" t="s">
        <v>901</v>
      </c>
      <c r="I154" s="1">
        <f>VLOOKUP(B154,'N・改(内) (作業)'!$S$7:$W$417,2,FALSE)</f>
        <v>302</v>
      </c>
    </row>
    <row r="155" spans="1:9" ht="27" customHeight="1" x14ac:dyDescent="0.15">
      <c r="A155" s="40" t="s">
        <v>272</v>
      </c>
      <c r="B155" s="47" t="s">
        <v>401</v>
      </c>
      <c r="C155" s="50">
        <v>944</v>
      </c>
      <c r="D155" s="465">
        <v>2.1</v>
      </c>
      <c r="E155" s="466"/>
      <c r="F155" s="50">
        <v>20</v>
      </c>
      <c r="G155" s="38"/>
      <c r="I155" s="1">
        <f>VLOOKUP(B155,'N・改(内) (作業)'!$S$7:$W$417,2,FALSE)</f>
        <v>944</v>
      </c>
    </row>
    <row r="156" spans="1:9" ht="27" customHeight="1" x14ac:dyDescent="0.15">
      <c r="A156" s="40" t="s">
        <v>272</v>
      </c>
      <c r="B156" s="47" t="s">
        <v>424</v>
      </c>
      <c r="C156" s="50">
        <v>350</v>
      </c>
      <c r="D156" s="465">
        <v>1.4</v>
      </c>
      <c r="E156" s="466"/>
      <c r="F156" s="50">
        <v>2000</v>
      </c>
      <c r="G156" s="38"/>
      <c r="I156" s="1">
        <f>VLOOKUP(B156,'N・改(内) (作業)'!$S$7:$W$417,2,FALSE)</f>
        <v>350</v>
      </c>
    </row>
    <row r="157" spans="1:9" ht="27" customHeight="1" x14ac:dyDescent="0.15">
      <c r="A157" s="40" t="s">
        <v>272</v>
      </c>
      <c r="B157" s="47" t="s">
        <v>870</v>
      </c>
      <c r="C157" s="50">
        <v>300</v>
      </c>
      <c r="D157" s="465">
        <v>2.9</v>
      </c>
      <c r="E157" s="466"/>
      <c r="F157" s="50">
        <v>50</v>
      </c>
      <c r="G157" s="38" t="s">
        <v>744</v>
      </c>
      <c r="I157" s="1">
        <f>VLOOKUP(B157,'N・改(内) (作業)'!$S$7:$W$417,2,FALSE)</f>
        <v>300</v>
      </c>
    </row>
    <row r="158" spans="1:9" ht="27" customHeight="1" x14ac:dyDescent="0.15">
      <c r="A158" s="40" t="s">
        <v>272</v>
      </c>
      <c r="B158" s="47" t="s">
        <v>52</v>
      </c>
      <c r="C158" s="50">
        <v>704</v>
      </c>
      <c r="D158" s="465">
        <v>1.04</v>
      </c>
      <c r="E158" s="466"/>
      <c r="F158" s="50">
        <v>1650</v>
      </c>
      <c r="G158" s="38"/>
      <c r="I158" s="1">
        <f>VLOOKUP(B158,'N・改(内) (作業)'!$S$7:$W$417,2,FALSE)</f>
        <v>704</v>
      </c>
    </row>
    <row r="159" spans="1:9" ht="27" customHeight="1" x14ac:dyDescent="0.15">
      <c r="A159" s="40" t="s">
        <v>272</v>
      </c>
      <c r="B159" s="47" t="s">
        <v>873</v>
      </c>
      <c r="C159" s="50">
        <v>620</v>
      </c>
      <c r="D159" s="54">
        <v>1.1000000000000001</v>
      </c>
      <c r="E159" s="54">
        <v>0.6</v>
      </c>
      <c r="F159" s="50">
        <v>50</v>
      </c>
      <c r="G159" s="38" t="s">
        <v>744</v>
      </c>
      <c r="I159" s="1">
        <f>VLOOKUP(B159,'N・改(内) (作業)'!$S$7:$W$417,2,FALSE)</f>
        <v>620</v>
      </c>
    </row>
    <row r="160" spans="1:9" ht="27" customHeight="1" x14ac:dyDescent="0.15">
      <c r="A160" s="40" t="s">
        <v>93</v>
      </c>
      <c r="B160" s="47" t="s">
        <v>433</v>
      </c>
      <c r="C160" s="50">
        <v>95</v>
      </c>
      <c r="D160" s="53">
        <v>1.1000000000000001</v>
      </c>
      <c r="E160" s="53">
        <v>1.2</v>
      </c>
      <c r="F160" s="50">
        <v>300</v>
      </c>
      <c r="G160" s="38"/>
      <c r="I160" s="1">
        <f>VLOOKUP(B160,'N・改(内) (作業)'!$S$7:$W$417,2,FALSE)</f>
        <v>95</v>
      </c>
    </row>
    <row r="161" spans="1:9" ht="27" customHeight="1" x14ac:dyDescent="0.15">
      <c r="A161" s="40" t="s">
        <v>800</v>
      </c>
      <c r="B161" s="47" t="s">
        <v>432</v>
      </c>
      <c r="C161" s="50">
        <v>887</v>
      </c>
      <c r="D161" s="465">
        <v>1.1000000000000001</v>
      </c>
      <c r="E161" s="466"/>
      <c r="F161" s="50">
        <v>1350</v>
      </c>
      <c r="G161" s="38"/>
      <c r="I161" s="1">
        <f>VLOOKUP(B161,'N・改(内) (作業)'!$S$7:$W$417,2,FALSE)</f>
        <v>887</v>
      </c>
    </row>
    <row r="162" spans="1:9" ht="27" customHeight="1" x14ac:dyDescent="0.15">
      <c r="A162" s="40" t="s">
        <v>800</v>
      </c>
      <c r="B162" s="47" t="s">
        <v>425</v>
      </c>
      <c r="C162" s="50">
        <v>290</v>
      </c>
      <c r="D162" s="465">
        <v>4.5999999999999996</v>
      </c>
      <c r="E162" s="466"/>
      <c r="F162" s="50">
        <v>2900</v>
      </c>
      <c r="G162" s="38"/>
      <c r="I162" s="1">
        <f>VLOOKUP(B162,'N・改(内) (作業)'!$S$7:$W$417,2,FALSE)</f>
        <v>290</v>
      </c>
    </row>
    <row r="163" spans="1:9" ht="27" customHeight="1" x14ac:dyDescent="0.15">
      <c r="A163" s="40" t="s">
        <v>800</v>
      </c>
      <c r="B163" s="47" t="s">
        <v>874</v>
      </c>
      <c r="C163" s="50">
        <v>80</v>
      </c>
      <c r="D163" s="465">
        <v>1.6</v>
      </c>
      <c r="E163" s="466"/>
      <c r="F163" s="50">
        <v>50</v>
      </c>
      <c r="G163" s="38"/>
      <c r="I163" s="1">
        <f>VLOOKUP(B163,'N・改(内) (作業)'!$S$7:$W$417,2,FALSE)</f>
        <v>80</v>
      </c>
    </row>
    <row r="164" spans="1:9" ht="27" customHeight="1" x14ac:dyDescent="0.15">
      <c r="A164" s="40" t="s">
        <v>800</v>
      </c>
      <c r="B164" s="47" t="s">
        <v>431</v>
      </c>
      <c r="C164" s="50">
        <v>380</v>
      </c>
      <c r="D164" s="465">
        <v>1.8</v>
      </c>
      <c r="E164" s="466"/>
      <c r="F164" s="50">
        <v>900</v>
      </c>
      <c r="G164" s="38"/>
      <c r="I164" s="1">
        <f>VLOOKUP(B164,'N・改(内) (作業)'!$S$7:$W$417,2,FALSE)</f>
        <v>380</v>
      </c>
    </row>
    <row r="165" spans="1:9" ht="27" customHeight="1" x14ac:dyDescent="0.15">
      <c r="A165" s="40" t="s">
        <v>93</v>
      </c>
      <c r="B165" s="47" t="s">
        <v>875</v>
      </c>
      <c r="C165" s="50">
        <v>120</v>
      </c>
      <c r="D165" s="465">
        <v>1.2</v>
      </c>
      <c r="E165" s="466"/>
      <c r="F165" s="50">
        <v>50</v>
      </c>
      <c r="G165" s="38"/>
      <c r="I165" s="1">
        <f>VLOOKUP(B165,'N・改(内) (作業)'!$S$7:$W$417,2,FALSE)</f>
        <v>120</v>
      </c>
    </row>
    <row r="166" spans="1:9" ht="27" customHeight="1" x14ac:dyDescent="0.15">
      <c r="A166" s="40" t="s">
        <v>93</v>
      </c>
      <c r="B166" s="47" t="s">
        <v>436</v>
      </c>
      <c r="C166" s="50">
        <v>100</v>
      </c>
      <c r="D166" s="467">
        <v>5</v>
      </c>
      <c r="E166" s="468"/>
      <c r="F166" s="50">
        <v>570</v>
      </c>
      <c r="G166" s="38"/>
      <c r="I166" s="1">
        <f>VLOOKUP(B166,'N・改(内) (作業)'!$S$7:$W$417,2,FALSE)</f>
        <v>100</v>
      </c>
    </row>
    <row r="167" spans="1:9" ht="27" customHeight="1" x14ac:dyDescent="0.15">
      <c r="A167" s="40" t="s">
        <v>93</v>
      </c>
      <c r="B167" s="47" t="s">
        <v>206</v>
      </c>
      <c r="C167" s="50">
        <v>350</v>
      </c>
      <c r="D167" s="465">
        <v>1.8</v>
      </c>
      <c r="E167" s="466"/>
      <c r="F167" s="50">
        <v>890</v>
      </c>
      <c r="G167" s="38"/>
      <c r="I167" s="1">
        <f>VLOOKUP(B167,'N・改(内) (作業)'!$S$7:$W$417,2,FALSE)</f>
        <v>350</v>
      </c>
    </row>
    <row r="168" spans="1:9" ht="27" customHeight="1" x14ac:dyDescent="0.15">
      <c r="A168" s="40" t="s">
        <v>93</v>
      </c>
      <c r="B168" s="47" t="s">
        <v>439</v>
      </c>
      <c r="C168" s="50">
        <v>240</v>
      </c>
      <c r="D168" s="465">
        <v>1.2</v>
      </c>
      <c r="E168" s="466"/>
      <c r="F168" s="50">
        <v>20</v>
      </c>
      <c r="G168" s="38"/>
      <c r="I168" s="1">
        <f>VLOOKUP(B168,'N・改(内) (作業)'!$S$7:$W$417,2,FALSE)</f>
        <v>240</v>
      </c>
    </row>
    <row r="169" spans="1:9" ht="27" customHeight="1" x14ac:dyDescent="0.15">
      <c r="A169" s="40" t="s">
        <v>93</v>
      </c>
      <c r="B169" s="47" t="s">
        <v>189</v>
      </c>
      <c r="C169" s="50">
        <v>145</v>
      </c>
      <c r="D169" s="465">
        <v>1.1000000000000001</v>
      </c>
      <c r="E169" s="466"/>
      <c r="F169" s="50">
        <v>880</v>
      </c>
      <c r="G169" s="38"/>
      <c r="I169" s="1">
        <f>VLOOKUP(B169,'N・改(内) (作業)'!$S$7:$W$417,2,FALSE)</f>
        <v>145</v>
      </c>
    </row>
    <row r="170" spans="1:9" ht="27" customHeight="1" x14ac:dyDescent="0.15">
      <c r="A170" s="40" t="s">
        <v>93</v>
      </c>
      <c r="B170" s="47" t="s">
        <v>2</v>
      </c>
      <c r="C170" s="50">
        <v>1250</v>
      </c>
      <c r="D170" s="465">
        <v>4.3</v>
      </c>
      <c r="E170" s="466"/>
      <c r="F170" s="50">
        <v>1950</v>
      </c>
      <c r="G170" s="38"/>
      <c r="I170" s="1">
        <f>VLOOKUP(B170,'N・改(内) (作業)'!$S$7:$W$417,2,FALSE)</f>
        <v>1250</v>
      </c>
    </row>
    <row r="171" spans="1:9" ht="27" customHeight="1" x14ac:dyDescent="0.15">
      <c r="A171" s="40" t="s">
        <v>93</v>
      </c>
      <c r="B171" s="47" t="s">
        <v>282</v>
      </c>
      <c r="C171" s="50">
        <v>190</v>
      </c>
      <c r="D171" s="467">
        <v>2</v>
      </c>
      <c r="E171" s="468"/>
      <c r="F171" s="50">
        <v>1500</v>
      </c>
      <c r="G171" s="38"/>
      <c r="I171" s="1">
        <f>VLOOKUP(B171,'N・改(内) (作業)'!$S$7:$W$417,2,FALSE)</f>
        <v>230</v>
      </c>
    </row>
    <row r="172" spans="1:9" ht="27" customHeight="1" x14ac:dyDescent="0.15">
      <c r="A172" s="40" t="s">
        <v>93</v>
      </c>
      <c r="B172" s="47" t="s">
        <v>434</v>
      </c>
      <c r="C172" s="50">
        <v>300</v>
      </c>
      <c r="D172" s="465">
        <v>1.3</v>
      </c>
      <c r="E172" s="466"/>
      <c r="F172" s="50">
        <v>3320</v>
      </c>
      <c r="G172" s="38"/>
      <c r="I172" s="1">
        <f>VLOOKUP(B172,'N・改(内) (作業)'!$S$7:$W$417,2,FALSE)</f>
        <v>300</v>
      </c>
    </row>
    <row r="173" spans="1:9" ht="27" customHeight="1" x14ac:dyDescent="0.15">
      <c r="A173" s="40" t="s">
        <v>815</v>
      </c>
      <c r="B173" s="47" t="s">
        <v>532</v>
      </c>
      <c r="C173" s="50">
        <v>940</v>
      </c>
      <c r="D173" s="465">
        <v>2.2000000000000002</v>
      </c>
      <c r="E173" s="466"/>
      <c r="F173" s="50">
        <v>194</v>
      </c>
      <c r="G173" s="38"/>
      <c r="I173" s="1">
        <f>VLOOKUP(B173,'N・改(内) (作業)'!$S$7:$W$417,2,FALSE)</f>
        <v>940</v>
      </c>
    </row>
    <row r="174" spans="1:9" ht="27" customHeight="1" x14ac:dyDescent="0.15">
      <c r="A174" s="40" t="s">
        <v>815</v>
      </c>
      <c r="B174" s="47" t="s">
        <v>525</v>
      </c>
      <c r="C174" s="50">
        <v>1491</v>
      </c>
      <c r="D174" s="480">
        <v>1.3</v>
      </c>
      <c r="E174" s="54">
        <v>1.5</v>
      </c>
      <c r="F174" s="50">
        <v>200</v>
      </c>
      <c r="G174" s="38"/>
      <c r="I174" s="1" t="e">
        <f>VLOOKUP(B174,'N・改(内) (作業)'!$S$7:$W$417,2,FALSE)</f>
        <v>#N/A</v>
      </c>
    </row>
    <row r="175" spans="1:9" ht="27" customHeight="1" x14ac:dyDescent="0.15">
      <c r="A175" s="40" t="s">
        <v>815</v>
      </c>
      <c r="B175" s="47" t="s">
        <v>818</v>
      </c>
      <c r="C175" s="50">
        <v>658</v>
      </c>
      <c r="D175" s="486"/>
      <c r="E175" s="54">
        <v>1.9</v>
      </c>
      <c r="F175" s="50">
        <v>11850</v>
      </c>
      <c r="G175" s="38"/>
      <c r="I175" s="1" t="e">
        <f>VLOOKUP(B175,'N・改(内) (作業)'!$S$7:$W$417,2,FALSE)</f>
        <v>#N/A</v>
      </c>
    </row>
    <row r="176" spans="1:9" ht="27" customHeight="1" x14ac:dyDescent="0.15">
      <c r="A176" s="40" t="s">
        <v>815</v>
      </c>
      <c r="B176" s="47" t="s">
        <v>579</v>
      </c>
      <c r="C176" s="50">
        <v>649</v>
      </c>
      <c r="D176" s="486"/>
      <c r="E176" s="54">
        <v>1.2</v>
      </c>
      <c r="F176" s="50">
        <v>7850</v>
      </c>
      <c r="G176" s="38"/>
      <c r="I176" s="1" t="e">
        <f>VLOOKUP(B176,'N・改(内) (作業)'!$S$7:$W$417,2,FALSE)</f>
        <v>#N/A</v>
      </c>
    </row>
    <row r="177" spans="1:9" ht="27" customHeight="1" x14ac:dyDescent="0.15">
      <c r="A177" s="40" t="s">
        <v>815</v>
      </c>
      <c r="B177" s="47" t="s">
        <v>528</v>
      </c>
      <c r="C177" s="50">
        <v>203</v>
      </c>
      <c r="D177" s="481"/>
      <c r="E177" s="58">
        <v>2</v>
      </c>
      <c r="F177" s="50">
        <v>1300</v>
      </c>
      <c r="G177" s="38"/>
      <c r="I177" s="1" t="e">
        <f>VLOOKUP(B177,'N・改(内) (作業)'!$S$7:$W$417,2,FALSE)</f>
        <v>#N/A</v>
      </c>
    </row>
    <row r="178" spans="1:9" ht="27" customHeight="1" x14ac:dyDescent="0.15">
      <c r="A178" s="40" t="s">
        <v>94</v>
      </c>
      <c r="B178" s="47" t="s">
        <v>281</v>
      </c>
      <c r="C178" s="50">
        <v>2794</v>
      </c>
      <c r="D178" s="1">
        <v>1.4</v>
      </c>
      <c r="E178" s="61">
        <v>0.8</v>
      </c>
      <c r="F178" s="50">
        <v>33700</v>
      </c>
      <c r="G178" s="70"/>
      <c r="I178" s="1" t="e">
        <f>VLOOKUP(B178,'N・改(内) (作業)'!$S$7:$W$417,2,FALSE)</f>
        <v>#N/A</v>
      </c>
    </row>
    <row r="179" spans="1:9" ht="27" customHeight="1" x14ac:dyDescent="0.15">
      <c r="A179" s="40" t="s">
        <v>94</v>
      </c>
      <c r="B179" s="47" t="s">
        <v>346</v>
      </c>
      <c r="C179" s="50">
        <v>418</v>
      </c>
      <c r="D179" s="465">
        <v>1.1000000000000001</v>
      </c>
      <c r="E179" s="466"/>
      <c r="F179" s="50">
        <v>3059</v>
      </c>
      <c r="G179" s="38"/>
      <c r="I179" s="1">
        <f>VLOOKUP(B179,'N・改(内) (作業)'!$S$7:$W$417,2,FALSE)</f>
        <v>418</v>
      </c>
    </row>
    <row r="180" spans="1:9" ht="27" customHeight="1" x14ac:dyDescent="0.15">
      <c r="A180" s="40" t="s">
        <v>94</v>
      </c>
      <c r="B180" s="47" t="s">
        <v>793</v>
      </c>
      <c r="C180" s="50">
        <v>226</v>
      </c>
      <c r="D180" s="465">
        <v>1.6</v>
      </c>
      <c r="E180" s="466"/>
      <c r="F180" s="50">
        <v>1090</v>
      </c>
      <c r="G180" s="38"/>
      <c r="I180" s="1" t="e">
        <f>VLOOKUP(B180,'N・改(内) (作業)'!$S$7:$W$417,2,FALSE)</f>
        <v>#N/A</v>
      </c>
    </row>
    <row r="181" spans="1:9" ht="27" customHeight="1" x14ac:dyDescent="0.15">
      <c r="A181" s="40" t="s">
        <v>94</v>
      </c>
      <c r="B181" s="47" t="s">
        <v>795</v>
      </c>
      <c r="C181" s="50">
        <v>353</v>
      </c>
      <c r="D181" s="465">
        <v>2.2999999999999998</v>
      </c>
      <c r="E181" s="466"/>
      <c r="F181" s="50">
        <v>10</v>
      </c>
      <c r="G181" s="38"/>
      <c r="I181" s="1">
        <f>VLOOKUP(B181,'N・改(内) (作業)'!$S$7:$W$417,2,FALSE)</f>
        <v>353</v>
      </c>
    </row>
    <row r="182" spans="1:9" ht="27" customHeight="1" x14ac:dyDescent="0.15">
      <c r="A182" s="40" t="s">
        <v>94</v>
      </c>
      <c r="B182" s="47" t="s">
        <v>352</v>
      </c>
      <c r="C182" s="50">
        <v>138</v>
      </c>
      <c r="D182" s="465">
        <v>1.1000000000000001</v>
      </c>
      <c r="E182" s="466"/>
      <c r="F182" s="50">
        <v>580</v>
      </c>
      <c r="G182" s="38"/>
      <c r="I182" s="1">
        <f>VLOOKUP(B182,'N・改(内) (作業)'!$S$7:$W$417,2,FALSE)</f>
        <v>138</v>
      </c>
    </row>
    <row r="183" spans="1:9" ht="27" customHeight="1" x14ac:dyDescent="0.15">
      <c r="A183" s="40" t="s">
        <v>94</v>
      </c>
      <c r="B183" s="47" t="s">
        <v>129</v>
      </c>
      <c r="C183" s="50">
        <v>80</v>
      </c>
      <c r="D183" s="465">
        <v>2.5</v>
      </c>
      <c r="E183" s="466"/>
      <c r="F183" s="50">
        <v>455</v>
      </c>
      <c r="G183" s="38"/>
      <c r="I183" s="1">
        <f>VLOOKUP(B183,'N・改(内) (作業)'!$S$7:$W$417,2,FALSE)</f>
        <v>80</v>
      </c>
    </row>
    <row r="184" spans="1:9" ht="27" customHeight="1" x14ac:dyDescent="0.15">
      <c r="A184" s="40" t="s">
        <v>94</v>
      </c>
      <c r="B184" s="47" t="s">
        <v>354</v>
      </c>
      <c r="C184" s="50">
        <v>310</v>
      </c>
      <c r="D184" s="465">
        <v>1.3</v>
      </c>
      <c r="E184" s="466"/>
      <c r="F184" s="50">
        <v>120</v>
      </c>
      <c r="G184" s="38"/>
      <c r="I184" s="1">
        <f>VLOOKUP(B184,'N・改(内) (作業)'!$S$7:$W$417,2,FALSE)</f>
        <v>310</v>
      </c>
    </row>
    <row r="185" spans="1:9" ht="27" customHeight="1" x14ac:dyDescent="0.15">
      <c r="A185" s="40" t="s">
        <v>31</v>
      </c>
      <c r="B185" s="47" t="s">
        <v>443</v>
      </c>
      <c r="C185" s="50">
        <v>578</v>
      </c>
      <c r="D185" s="465">
        <v>1.6</v>
      </c>
      <c r="E185" s="466"/>
      <c r="F185" s="50">
        <v>5025</v>
      </c>
      <c r="G185" s="38"/>
      <c r="I185" s="1">
        <f>VLOOKUP(B185,'N・改(内) (作業)'!$S$7:$W$417,2,FALSE)</f>
        <v>578</v>
      </c>
    </row>
    <row r="186" spans="1:9" ht="27" customHeight="1" x14ac:dyDescent="0.15">
      <c r="A186" s="40" t="s">
        <v>798</v>
      </c>
      <c r="B186" s="47" t="s">
        <v>380</v>
      </c>
      <c r="C186" s="50">
        <v>110</v>
      </c>
      <c r="D186" s="480">
        <v>1.7</v>
      </c>
      <c r="E186" s="62">
        <v>2</v>
      </c>
      <c r="F186" s="50">
        <v>670</v>
      </c>
      <c r="G186" s="38"/>
      <c r="I186" s="1">
        <f>VLOOKUP(B186,'N・改(内) (作業)'!$S$7:$W$417,2,FALSE)</f>
        <v>110</v>
      </c>
    </row>
    <row r="187" spans="1:9" ht="27" customHeight="1" x14ac:dyDescent="0.15">
      <c r="A187" s="40" t="s">
        <v>798</v>
      </c>
      <c r="B187" s="47" t="s">
        <v>371</v>
      </c>
      <c r="C187" s="50">
        <v>126</v>
      </c>
      <c r="D187" s="481"/>
      <c r="E187" s="63">
        <v>1.2</v>
      </c>
      <c r="F187" s="50">
        <v>1065</v>
      </c>
      <c r="G187" s="38"/>
      <c r="I187" s="1">
        <f>VLOOKUP(B187,'N・改(内) (作業)'!$S$7:$W$417,2,FALSE)</f>
        <v>126</v>
      </c>
    </row>
    <row r="188" spans="1:9" ht="27" customHeight="1" x14ac:dyDescent="0.15">
      <c r="A188" s="40" t="s">
        <v>798</v>
      </c>
      <c r="B188" s="47" t="s">
        <v>375</v>
      </c>
      <c r="C188" s="50">
        <v>175</v>
      </c>
      <c r="D188" s="465">
        <v>1.2</v>
      </c>
      <c r="E188" s="466"/>
      <c r="F188" s="50">
        <v>1280</v>
      </c>
      <c r="G188" s="38"/>
      <c r="I188" s="1">
        <f>VLOOKUP(B188,'N・改(内) (作業)'!$S$7:$W$417,2,FALSE)</f>
        <v>175</v>
      </c>
    </row>
    <row r="189" spans="1:9" ht="27" customHeight="1" x14ac:dyDescent="0.15">
      <c r="A189" s="40" t="s">
        <v>798</v>
      </c>
      <c r="B189" s="47" t="s">
        <v>378</v>
      </c>
      <c r="C189" s="50">
        <v>250.00000000000003</v>
      </c>
      <c r="D189" s="465">
        <v>1.1000000000000001</v>
      </c>
      <c r="E189" s="466"/>
      <c r="F189" s="50">
        <v>48</v>
      </c>
      <c r="G189" s="38"/>
      <c r="I189" s="1">
        <f>VLOOKUP(B189,'N・改(内) (作業)'!$S$7:$W$417,2,FALSE)</f>
        <v>250</v>
      </c>
    </row>
    <row r="190" spans="1:9" ht="27" customHeight="1" x14ac:dyDescent="0.15">
      <c r="A190" s="40" t="s">
        <v>798</v>
      </c>
      <c r="B190" s="47" t="s">
        <v>367</v>
      </c>
      <c r="C190" s="50">
        <v>179</v>
      </c>
      <c r="D190" s="465">
        <v>2.4</v>
      </c>
      <c r="E190" s="466"/>
      <c r="F190" s="50">
        <v>1240</v>
      </c>
      <c r="G190" s="38"/>
      <c r="I190" s="1">
        <f>VLOOKUP(B190,'N・改(内) (作業)'!$S$7:$W$417,2,FALSE)</f>
        <v>179</v>
      </c>
    </row>
    <row r="191" spans="1:9" ht="27" customHeight="1" x14ac:dyDescent="0.15">
      <c r="A191" s="40" t="s">
        <v>798</v>
      </c>
      <c r="B191" s="47" t="s">
        <v>381</v>
      </c>
      <c r="C191" s="50">
        <v>170</v>
      </c>
      <c r="D191" s="465">
        <v>1.8</v>
      </c>
      <c r="E191" s="466"/>
      <c r="F191" s="50">
        <v>1160</v>
      </c>
      <c r="G191" s="38"/>
      <c r="I191" s="1">
        <f>VLOOKUP(B191,'N・改(内) (作業)'!$S$7:$W$417,2,FALSE)</f>
        <v>170</v>
      </c>
    </row>
    <row r="192" spans="1:9" ht="27" customHeight="1" x14ac:dyDescent="0.15">
      <c r="A192" s="40" t="s">
        <v>798</v>
      </c>
      <c r="B192" s="47" t="s">
        <v>383</v>
      </c>
      <c r="C192" s="50">
        <v>231</v>
      </c>
      <c r="D192" s="465">
        <v>1.3</v>
      </c>
      <c r="E192" s="466"/>
      <c r="F192" s="50">
        <v>580</v>
      </c>
      <c r="G192" s="38"/>
      <c r="I192" s="1">
        <f>VLOOKUP(B192,'N・改(内) (作業)'!$S$7:$W$417,2,FALSE)</f>
        <v>231</v>
      </c>
    </row>
    <row r="193" spans="1:9" ht="27" customHeight="1" x14ac:dyDescent="0.15">
      <c r="A193" s="40" t="s">
        <v>798</v>
      </c>
      <c r="B193" s="47" t="s">
        <v>387</v>
      </c>
      <c r="C193" s="50">
        <v>463.99999999999994</v>
      </c>
      <c r="D193" s="465">
        <v>1.3</v>
      </c>
      <c r="E193" s="466"/>
      <c r="F193" s="50">
        <v>870</v>
      </c>
      <c r="G193" s="38"/>
      <c r="I193" s="1">
        <f>VLOOKUP(B193,'N・改(内) (作業)'!$S$7:$W$417,2,FALSE)</f>
        <v>464</v>
      </c>
    </row>
    <row r="194" spans="1:9" ht="27" customHeight="1" x14ac:dyDescent="0.15">
      <c r="A194" s="40" t="s">
        <v>798</v>
      </c>
      <c r="B194" s="47" t="s">
        <v>390</v>
      </c>
      <c r="C194" s="50">
        <v>146</v>
      </c>
      <c r="D194" s="465">
        <v>1.01</v>
      </c>
      <c r="E194" s="466"/>
      <c r="F194" s="50">
        <v>1960</v>
      </c>
      <c r="G194" s="38"/>
      <c r="I194" s="1">
        <f>VLOOKUP(B194,'N・改(内) (作業)'!$S$7:$W$417,2,FALSE)</f>
        <v>146</v>
      </c>
    </row>
    <row r="195" spans="1:9" ht="27" customHeight="1" x14ac:dyDescent="0.15">
      <c r="A195" s="40" t="s">
        <v>798</v>
      </c>
      <c r="B195" s="47" t="s">
        <v>364</v>
      </c>
      <c r="C195" s="50">
        <v>264</v>
      </c>
      <c r="D195" s="465">
        <v>1.3</v>
      </c>
      <c r="E195" s="466"/>
      <c r="F195" s="50">
        <v>1000</v>
      </c>
      <c r="G195" s="38"/>
      <c r="I195" s="1">
        <f>VLOOKUP(B195,'N・改(内) (作業)'!$S$7:$W$417,2,FALSE)</f>
        <v>264</v>
      </c>
    </row>
    <row r="196" spans="1:9" ht="27" customHeight="1" x14ac:dyDescent="0.15">
      <c r="A196" s="40" t="s">
        <v>798</v>
      </c>
      <c r="B196" s="47" t="s">
        <v>389</v>
      </c>
      <c r="C196" s="50">
        <v>1511</v>
      </c>
      <c r="D196" s="465">
        <v>1.4</v>
      </c>
      <c r="E196" s="466"/>
      <c r="F196" s="50">
        <v>4600</v>
      </c>
      <c r="G196" s="38"/>
      <c r="I196" s="1">
        <f>VLOOKUP(B196,'N・改(内) (作業)'!$S$7:$W$417,2,FALSE)</f>
        <v>1511</v>
      </c>
    </row>
    <row r="197" spans="1:9" ht="27" customHeight="1" x14ac:dyDescent="0.15">
      <c r="A197" s="40" t="s">
        <v>849</v>
      </c>
      <c r="B197" s="47" t="s">
        <v>464</v>
      </c>
      <c r="C197" s="50">
        <v>310</v>
      </c>
      <c r="D197" s="465">
        <v>2.2999999999999998</v>
      </c>
      <c r="E197" s="466"/>
      <c r="F197" s="50">
        <v>10</v>
      </c>
      <c r="G197" s="38"/>
      <c r="I197" s="1">
        <f>VLOOKUP(B197,'N・改(内) (作業)'!$S$7:$W$417,2,FALSE)</f>
        <v>310</v>
      </c>
    </row>
    <row r="198" spans="1:9" ht="27" customHeight="1" x14ac:dyDescent="0.15">
      <c r="A198" s="40" t="s">
        <v>849</v>
      </c>
      <c r="B198" s="47" t="s">
        <v>806</v>
      </c>
      <c r="C198" s="50">
        <v>1500</v>
      </c>
      <c r="D198" s="465">
        <v>1.6</v>
      </c>
      <c r="E198" s="466"/>
      <c r="F198" s="50">
        <v>11850</v>
      </c>
      <c r="G198" s="38"/>
      <c r="I198" s="1">
        <f>VLOOKUP(B198,'N・改(内) (作業)'!$S$7:$W$417,2,FALSE)</f>
        <v>1500</v>
      </c>
    </row>
    <row r="199" spans="1:9" ht="27" customHeight="1" x14ac:dyDescent="0.15">
      <c r="A199" s="40" t="s">
        <v>802</v>
      </c>
      <c r="B199" s="47" t="s">
        <v>450</v>
      </c>
      <c r="C199" s="50">
        <v>245</v>
      </c>
      <c r="D199" s="465">
        <v>1.4</v>
      </c>
      <c r="E199" s="466"/>
      <c r="F199" s="50">
        <v>1200</v>
      </c>
      <c r="G199" s="38"/>
      <c r="I199" s="1">
        <f>VLOOKUP(B199,'N・改(内) (作業)'!$S$7:$W$417,2,FALSE)</f>
        <v>245</v>
      </c>
    </row>
    <row r="200" spans="1:9" ht="27" customHeight="1" x14ac:dyDescent="0.15">
      <c r="A200" s="40" t="s">
        <v>802</v>
      </c>
      <c r="B200" s="47" t="s">
        <v>89</v>
      </c>
      <c r="C200" s="50">
        <v>170</v>
      </c>
      <c r="D200" s="58">
        <v>2</v>
      </c>
      <c r="E200" s="58">
        <v>1.9</v>
      </c>
      <c r="F200" s="50">
        <v>150</v>
      </c>
      <c r="G200" s="38"/>
      <c r="I200" s="1">
        <f>VLOOKUP(B200,'N・改(内) (作業)'!$S$7:$W$417,2,FALSE)</f>
        <v>170</v>
      </c>
    </row>
    <row r="201" spans="1:9" ht="27" customHeight="1" x14ac:dyDescent="0.15">
      <c r="A201" s="40" t="s">
        <v>802</v>
      </c>
      <c r="B201" s="47" t="s">
        <v>452</v>
      </c>
      <c r="C201" s="50">
        <v>349</v>
      </c>
      <c r="D201" s="465">
        <v>2.5</v>
      </c>
      <c r="E201" s="466"/>
      <c r="F201" s="50">
        <v>10</v>
      </c>
      <c r="G201" s="38"/>
      <c r="I201" s="1">
        <f>VLOOKUP(B201,'N・改(内) (作業)'!$S$7:$W$417,2,FALSE)</f>
        <v>349</v>
      </c>
    </row>
    <row r="202" spans="1:9" ht="27" customHeight="1" x14ac:dyDescent="0.15">
      <c r="A202" s="40" t="s">
        <v>802</v>
      </c>
      <c r="B202" s="47" t="s">
        <v>42</v>
      </c>
      <c r="C202" s="50">
        <v>1100</v>
      </c>
      <c r="D202" s="465">
        <v>1.3</v>
      </c>
      <c r="E202" s="466"/>
      <c r="F202" s="50">
        <v>300</v>
      </c>
      <c r="G202" s="38"/>
      <c r="I202" s="1">
        <f>VLOOKUP(B202,'N・改(内) (作業)'!$S$7:$W$417,2,FALSE)</f>
        <v>1100</v>
      </c>
    </row>
    <row r="203" spans="1:9" ht="27" customHeight="1" x14ac:dyDescent="0.15">
      <c r="A203" s="40" t="s">
        <v>802</v>
      </c>
      <c r="B203" s="47" t="s">
        <v>229</v>
      </c>
      <c r="C203" s="50">
        <v>440</v>
      </c>
      <c r="D203" s="465">
        <v>1.1000000000000001</v>
      </c>
      <c r="E203" s="466"/>
      <c r="F203" s="50">
        <v>10</v>
      </c>
      <c r="G203" s="38"/>
      <c r="I203" s="1">
        <f>VLOOKUP(B203,'N・改(内) (作業)'!$S$7:$W$417,2,FALSE)</f>
        <v>440</v>
      </c>
    </row>
    <row r="204" spans="1:9" ht="27" customHeight="1" x14ac:dyDescent="0.15">
      <c r="A204" s="40" t="s">
        <v>802</v>
      </c>
      <c r="B204" s="47" t="s">
        <v>455</v>
      </c>
      <c r="C204" s="50">
        <v>645</v>
      </c>
      <c r="D204" s="465">
        <v>1.7</v>
      </c>
      <c r="E204" s="466"/>
      <c r="F204" s="50">
        <v>10</v>
      </c>
      <c r="G204" s="38"/>
      <c r="I204" s="1">
        <f>VLOOKUP(B204,'N・改(内) (作業)'!$S$7:$W$417,2,FALSE)</f>
        <v>645</v>
      </c>
    </row>
    <row r="205" spans="1:9" ht="27" customHeight="1" x14ac:dyDescent="0.15">
      <c r="A205" s="40" t="s">
        <v>802</v>
      </c>
      <c r="B205" s="47" t="s">
        <v>394</v>
      </c>
      <c r="C205" s="50">
        <v>425</v>
      </c>
      <c r="D205" s="465">
        <v>1.3</v>
      </c>
      <c r="E205" s="466"/>
      <c r="F205" s="50">
        <v>2740</v>
      </c>
      <c r="G205" s="38"/>
      <c r="I205" s="1">
        <f>VLOOKUP(B205,'N・改(内) (作業)'!$S$7:$W$417,2,FALSE)</f>
        <v>425</v>
      </c>
    </row>
    <row r="206" spans="1:9" ht="27" customHeight="1" x14ac:dyDescent="0.15">
      <c r="A206" s="40" t="s">
        <v>802</v>
      </c>
      <c r="B206" s="47" t="s">
        <v>457</v>
      </c>
      <c r="C206" s="50">
        <v>950</v>
      </c>
      <c r="D206" s="467">
        <v>2</v>
      </c>
      <c r="E206" s="468"/>
      <c r="F206" s="50">
        <v>866</v>
      </c>
      <c r="G206" s="38"/>
      <c r="I206" s="1">
        <f>VLOOKUP(B206,'N・改(内) (作業)'!$S$7:$W$417,2,FALSE)</f>
        <v>950</v>
      </c>
    </row>
    <row r="207" spans="1:9" ht="27" customHeight="1" x14ac:dyDescent="0.15">
      <c r="A207" s="40" t="s">
        <v>802</v>
      </c>
      <c r="B207" s="47" t="s">
        <v>448</v>
      </c>
      <c r="C207" s="50">
        <v>2203</v>
      </c>
      <c r="D207" s="465">
        <v>1.4</v>
      </c>
      <c r="E207" s="466"/>
      <c r="F207" s="50">
        <v>4160</v>
      </c>
      <c r="G207" s="38"/>
      <c r="I207" s="1">
        <f>VLOOKUP(B207,'N・改(内) (作業)'!$S$7:$W$417,2,FALSE)</f>
        <v>2203</v>
      </c>
    </row>
    <row r="208" spans="1:9" ht="27" customHeight="1" x14ac:dyDescent="0.15">
      <c r="A208" s="40" t="s">
        <v>802</v>
      </c>
      <c r="B208" s="47" t="s">
        <v>607</v>
      </c>
      <c r="C208" s="50">
        <v>4000</v>
      </c>
      <c r="D208" s="465">
        <v>1.7</v>
      </c>
      <c r="E208" s="466"/>
      <c r="F208" s="50">
        <v>10</v>
      </c>
      <c r="G208" s="38"/>
      <c r="I208" s="1">
        <f>VLOOKUP(B208,'N・改(内) (作業)'!$S$7:$W$417,2,FALSE)</f>
        <v>4000</v>
      </c>
    </row>
    <row r="209" spans="1:9" ht="27" customHeight="1" x14ac:dyDescent="0.15">
      <c r="A209" s="40" t="s">
        <v>802</v>
      </c>
      <c r="B209" s="47" t="s">
        <v>382</v>
      </c>
      <c r="C209" s="50">
        <v>5195</v>
      </c>
      <c r="D209" s="465">
        <v>1.3</v>
      </c>
      <c r="E209" s="466"/>
      <c r="F209" s="50">
        <v>18340</v>
      </c>
      <c r="G209" s="38"/>
      <c r="I209" s="1">
        <f>VLOOKUP(B209,'N・改(内) (作業)'!$S$7:$W$417,2,FALSE)</f>
        <v>6075</v>
      </c>
    </row>
    <row r="210" spans="1:9" ht="27" customHeight="1" x14ac:dyDescent="0.15">
      <c r="A210" s="40" t="s">
        <v>359</v>
      </c>
      <c r="B210" s="47" t="s">
        <v>658</v>
      </c>
      <c r="C210" s="50">
        <v>1669</v>
      </c>
      <c r="D210" s="465">
        <v>1.2</v>
      </c>
      <c r="E210" s="466"/>
      <c r="F210" s="50">
        <v>8790</v>
      </c>
      <c r="G210" s="38"/>
      <c r="I210" s="1" t="e">
        <f>VLOOKUP(B210,'N・改(内) (作業)'!$S$7:$W$417,2,FALSE)</f>
        <v>#N/A</v>
      </c>
    </row>
    <row r="211" spans="1:9" ht="27" customHeight="1" x14ac:dyDescent="0.15">
      <c r="A211" s="40" t="s">
        <v>88</v>
      </c>
      <c r="B211" s="47" t="s">
        <v>77</v>
      </c>
      <c r="C211" s="50">
        <v>201</v>
      </c>
      <c r="D211" s="465">
        <v>1.2</v>
      </c>
      <c r="E211" s="466"/>
      <c r="F211" s="50">
        <v>3310</v>
      </c>
      <c r="G211" s="38"/>
      <c r="I211" s="1" t="e">
        <f>VLOOKUP(B211,'N・改(内) (作業)'!$S$7:$W$417,2,FALSE)</f>
        <v>#N/A</v>
      </c>
    </row>
    <row r="212" spans="1:9" ht="27" customHeight="1" x14ac:dyDescent="0.15">
      <c r="A212" s="40" t="s">
        <v>88</v>
      </c>
      <c r="B212" s="47" t="s">
        <v>466</v>
      </c>
      <c r="C212" s="50">
        <v>2520</v>
      </c>
      <c r="D212" s="465">
        <v>1.5</v>
      </c>
      <c r="E212" s="466"/>
      <c r="F212" s="50">
        <v>340</v>
      </c>
      <c r="G212" s="38"/>
      <c r="I212" s="1">
        <f>VLOOKUP(B212,'N・改(内) (作業)'!$S$7:$W$417,2,FALSE)</f>
        <v>2520</v>
      </c>
    </row>
    <row r="213" spans="1:9" ht="27" customHeight="1" x14ac:dyDescent="0.15">
      <c r="A213" s="40" t="s">
        <v>88</v>
      </c>
      <c r="B213" s="47" t="s">
        <v>481</v>
      </c>
      <c r="C213" s="50">
        <v>445</v>
      </c>
      <c r="D213" s="465">
        <v>1.6</v>
      </c>
      <c r="E213" s="466"/>
      <c r="F213" s="50">
        <v>55</v>
      </c>
      <c r="G213" s="38"/>
      <c r="I213" s="1">
        <f>VLOOKUP(B213,'N・改(内) (作業)'!$S$7:$W$417,2,FALSE)</f>
        <v>445</v>
      </c>
    </row>
    <row r="214" spans="1:9" ht="27" customHeight="1" x14ac:dyDescent="0.15">
      <c r="A214" s="40" t="s">
        <v>88</v>
      </c>
      <c r="B214" s="47" t="s">
        <v>480</v>
      </c>
      <c r="C214" s="50">
        <v>1600</v>
      </c>
      <c r="D214" s="465">
        <v>1.4</v>
      </c>
      <c r="E214" s="466"/>
      <c r="F214" s="50">
        <v>4500</v>
      </c>
      <c r="G214" s="38"/>
      <c r="I214" s="1">
        <f>VLOOKUP(B214,'N・改(内) (作業)'!$S$7:$W$417,2,FALSE)</f>
        <v>1600</v>
      </c>
    </row>
    <row r="215" spans="1:9" ht="27" customHeight="1" x14ac:dyDescent="0.15">
      <c r="A215" s="40" t="s">
        <v>88</v>
      </c>
      <c r="B215" s="47" t="s">
        <v>173</v>
      </c>
      <c r="C215" s="50">
        <v>300</v>
      </c>
      <c r="D215" s="465">
        <v>3.6</v>
      </c>
      <c r="E215" s="466"/>
      <c r="F215" s="50">
        <v>540</v>
      </c>
      <c r="G215" s="38"/>
      <c r="I215" s="1">
        <f>VLOOKUP(B215,'N・改(内) (作業)'!$S$7:$W$417,2,FALSE)</f>
        <v>300</v>
      </c>
    </row>
    <row r="216" spans="1:9" ht="27" customHeight="1" x14ac:dyDescent="0.15">
      <c r="A216" s="40" t="s">
        <v>88</v>
      </c>
      <c r="B216" s="47" t="s">
        <v>484</v>
      </c>
      <c r="C216" s="50">
        <v>240</v>
      </c>
      <c r="D216" s="465">
        <v>5.6</v>
      </c>
      <c r="E216" s="466"/>
      <c r="F216" s="50">
        <v>1800</v>
      </c>
      <c r="G216" s="38"/>
      <c r="I216" s="1">
        <f>VLOOKUP(B216,'N・改(内) (作業)'!$S$7:$W$417,2,FALSE)</f>
        <v>240</v>
      </c>
    </row>
    <row r="217" spans="1:9" ht="27" customHeight="1" x14ac:dyDescent="0.15">
      <c r="A217" s="40" t="s">
        <v>88</v>
      </c>
      <c r="B217" s="47" t="s">
        <v>471</v>
      </c>
      <c r="C217" s="50">
        <v>230</v>
      </c>
      <c r="D217" s="465">
        <v>1.5</v>
      </c>
      <c r="E217" s="466"/>
      <c r="F217" s="50">
        <v>350</v>
      </c>
      <c r="G217" s="38"/>
      <c r="I217" s="1">
        <f>VLOOKUP(B217,'N・改(内) (作業)'!$S$7:$W$417,2,FALSE)</f>
        <v>230</v>
      </c>
    </row>
    <row r="218" spans="1:9" ht="27" customHeight="1" x14ac:dyDescent="0.15">
      <c r="A218" s="40" t="s">
        <v>88</v>
      </c>
      <c r="B218" s="47" t="s">
        <v>278</v>
      </c>
      <c r="C218" s="50">
        <v>180</v>
      </c>
      <c r="D218" s="465">
        <v>2.7</v>
      </c>
      <c r="E218" s="466"/>
      <c r="F218" s="50">
        <v>2960</v>
      </c>
      <c r="G218" s="38"/>
      <c r="I218" s="1">
        <f>VLOOKUP(B218,'N・改(内) (作業)'!$S$7:$W$417,2,FALSE)</f>
        <v>208</v>
      </c>
    </row>
    <row r="219" spans="1:9" ht="27" customHeight="1" x14ac:dyDescent="0.15">
      <c r="A219" s="40" t="s">
        <v>88</v>
      </c>
      <c r="B219" s="47" t="s">
        <v>219</v>
      </c>
      <c r="C219" s="50">
        <v>296</v>
      </c>
      <c r="D219" s="465">
        <v>2.5</v>
      </c>
      <c r="E219" s="466"/>
      <c r="F219" s="50">
        <v>6192</v>
      </c>
      <c r="G219" s="38"/>
      <c r="I219" s="1" t="e">
        <f>VLOOKUP(B219,'N・改(内) (作業)'!$S$7:$W$417,2,FALSE)</f>
        <v>#N/A</v>
      </c>
    </row>
    <row r="220" spans="1:9" ht="27" customHeight="1" x14ac:dyDescent="0.15">
      <c r="A220" s="40" t="s">
        <v>88</v>
      </c>
      <c r="B220" s="47" t="s">
        <v>486</v>
      </c>
      <c r="C220" s="50">
        <v>125</v>
      </c>
      <c r="D220" s="465">
        <v>1.5</v>
      </c>
      <c r="E220" s="466"/>
      <c r="F220" s="50">
        <v>380</v>
      </c>
      <c r="G220" s="38"/>
      <c r="I220" s="1">
        <f>VLOOKUP(B220,'N・改(内) (作業)'!$S$7:$W$417,2,FALSE)</f>
        <v>125</v>
      </c>
    </row>
    <row r="221" spans="1:9" ht="27" customHeight="1" x14ac:dyDescent="0.15">
      <c r="A221" s="40" t="s">
        <v>88</v>
      </c>
      <c r="B221" s="47" t="s">
        <v>489</v>
      </c>
      <c r="C221" s="50">
        <v>520</v>
      </c>
      <c r="D221" s="465">
        <v>1.2</v>
      </c>
      <c r="E221" s="466"/>
      <c r="F221" s="50">
        <v>10</v>
      </c>
      <c r="G221" s="38"/>
      <c r="I221" s="1">
        <f>VLOOKUP(B221,'N・改(内) (作業)'!$S$7:$W$417,2,FALSE)</f>
        <v>520</v>
      </c>
    </row>
    <row r="222" spans="1:9" ht="27" customHeight="1" x14ac:dyDescent="0.15">
      <c r="A222" s="40" t="s">
        <v>88</v>
      </c>
      <c r="B222" s="47" t="s">
        <v>474</v>
      </c>
      <c r="C222" s="50">
        <v>260</v>
      </c>
      <c r="D222" s="465">
        <v>1.7</v>
      </c>
      <c r="E222" s="466"/>
      <c r="F222" s="50">
        <v>700</v>
      </c>
      <c r="G222" s="38"/>
      <c r="I222" s="1">
        <f>VLOOKUP(B222,'N・改(内) (作業)'!$S$7:$W$417,2,FALSE)</f>
        <v>260</v>
      </c>
    </row>
    <row r="223" spans="1:9" ht="27" customHeight="1" x14ac:dyDescent="0.15">
      <c r="A223" s="40" t="s">
        <v>88</v>
      </c>
      <c r="B223" s="47" t="s">
        <v>477</v>
      </c>
      <c r="C223" s="50">
        <v>375</v>
      </c>
      <c r="D223" s="465">
        <v>1.2</v>
      </c>
      <c r="E223" s="466"/>
      <c r="F223" s="50">
        <v>5230</v>
      </c>
      <c r="G223" s="38"/>
      <c r="I223" s="1">
        <f>VLOOKUP(B223,'N・改(内) (作業)'!$S$7:$W$417,2,FALSE)</f>
        <v>375</v>
      </c>
    </row>
    <row r="224" spans="1:9" ht="27" customHeight="1" x14ac:dyDescent="0.15">
      <c r="A224" s="40" t="s">
        <v>88</v>
      </c>
      <c r="B224" s="47" t="s">
        <v>241</v>
      </c>
      <c r="C224" s="50">
        <v>630</v>
      </c>
      <c r="D224" s="465">
        <v>1.4</v>
      </c>
      <c r="E224" s="466"/>
      <c r="F224" s="50">
        <v>600</v>
      </c>
      <c r="G224" s="38"/>
      <c r="I224" s="1" t="e">
        <f>VLOOKUP(B224,'N・改(内) (作業)'!$S$7:$W$417,2,FALSE)</f>
        <v>#N/A</v>
      </c>
    </row>
    <row r="225" spans="1:9" ht="27" customHeight="1" x14ac:dyDescent="0.15">
      <c r="A225" s="40" t="s">
        <v>88</v>
      </c>
      <c r="B225" s="47" t="s">
        <v>876</v>
      </c>
      <c r="C225" s="50">
        <v>900</v>
      </c>
      <c r="D225" s="54">
        <v>2.2999999999999998</v>
      </c>
      <c r="E225" s="60">
        <v>1.1000000000000001</v>
      </c>
      <c r="F225" s="50">
        <v>100</v>
      </c>
      <c r="G225" s="38"/>
      <c r="I225" s="1">
        <f>VLOOKUP(B225,'N・改(内) (作業)'!$S$7:$W$417,2,FALSE)</f>
        <v>900</v>
      </c>
    </row>
    <row r="226" spans="1:9" ht="27" customHeight="1" x14ac:dyDescent="0.15">
      <c r="A226" s="40" t="s">
        <v>807</v>
      </c>
      <c r="B226" s="49" t="s">
        <v>1455</v>
      </c>
      <c r="C226" s="50">
        <v>2240</v>
      </c>
      <c r="D226" s="465">
        <v>1.2</v>
      </c>
      <c r="E226" s="466"/>
      <c r="F226" s="50">
        <v>75</v>
      </c>
      <c r="G226" s="38"/>
      <c r="I226" s="1" t="e">
        <f>VLOOKUP(B226,'N・改(内) (作業)'!$S$7:$W$417,2,FALSE)</f>
        <v>#N/A</v>
      </c>
    </row>
    <row r="227" spans="1:9" ht="27" customHeight="1" x14ac:dyDescent="0.15">
      <c r="A227" s="40" t="s">
        <v>807</v>
      </c>
      <c r="B227" s="47" t="s">
        <v>492</v>
      </c>
      <c r="C227" s="50">
        <v>489</v>
      </c>
      <c r="D227" s="465">
        <v>7.1</v>
      </c>
      <c r="E227" s="466"/>
      <c r="F227" s="50">
        <v>10</v>
      </c>
      <c r="G227" s="38"/>
      <c r="I227" s="1">
        <f>VLOOKUP(B227,'N・改(内) (作業)'!$S$7:$W$417,2,FALSE)</f>
        <v>489</v>
      </c>
    </row>
    <row r="228" spans="1:9" ht="27" customHeight="1" x14ac:dyDescent="0.15">
      <c r="A228" s="40" t="s">
        <v>807</v>
      </c>
      <c r="B228" s="47" t="s">
        <v>494</v>
      </c>
      <c r="C228" s="50">
        <v>1662</v>
      </c>
      <c r="D228" s="467">
        <v>6</v>
      </c>
      <c r="E228" s="468"/>
      <c r="F228" s="50">
        <v>550</v>
      </c>
      <c r="G228" s="38"/>
      <c r="I228" s="1">
        <f>VLOOKUP(B228,'N・改(内) (作業)'!$S$7:$W$417,2,FALSE)</f>
        <v>1662</v>
      </c>
    </row>
    <row r="229" spans="1:9" ht="27" customHeight="1" x14ac:dyDescent="0.15">
      <c r="A229" s="40" t="s">
        <v>807</v>
      </c>
      <c r="B229" s="47" t="s">
        <v>212</v>
      </c>
      <c r="C229" s="50">
        <v>1141</v>
      </c>
      <c r="D229" s="465">
        <v>3.5</v>
      </c>
      <c r="E229" s="466"/>
      <c r="F229" s="50">
        <v>5610</v>
      </c>
      <c r="G229" s="38"/>
      <c r="I229" s="1">
        <f>VLOOKUP(B229,'N・改(内) (作業)'!$S$7:$W$417,2,FALSE)</f>
        <v>1307</v>
      </c>
    </row>
    <row r="230" spans="1:9" ht="27" customHeight="1" x14ac:dyDescent="0.15">
      <c r="A230" s="40" t="s">
        <v>807</v>
      </c>
      <c r="B230" s="47" t="s">
        <v>498</v>
      </c>
      <c r="C230" s="50">
        <v>1040</v>
      </c>
      <c r="D230" s="465">
        <v>6.6</v>
      </c>
      <c r="E230" s="466"/>
      <c r="F230" s="50">
        <v>10</v>
      </c>
      <c r="G230" s="38"/>
      <c r="I230" s="1">
        <f>VLOOKUP(B230,'N・改(内) (作業)'!$S$7:$W$417,2,FALSE)</f>
        <v>1040</v>
      </c>
    </row>
    <row r="231" spans="1:9" ht="27" customHeight="1" x14ac:dyDescent="0.15">
      <c r="A231" s="40" t="s">
        <v>807</v>
      </c>
      <c r="B231" s="47" t="s">
        <v>501</v>
      </c>
      <c r="C231" s="50">
        <v>95</v>
      </c>
      <c r="D231" s="467">
        <v>3</v>
      </c>
      <c r="E231" s="468"/>
      <c r="F231" s="50">
        <v>2000</v>
      </c>
      <c r="G231" s="38"/>
      <c r="I231" s="1">
        <f>VLOOKUP(B231,'N・改(内) (作業)'!$S$7:$W$417,2,FALSE)</f>
        <v>135</v>
      </c>
    </row>
    <row r="232" spans="1:9" ht="27" customHeight="1" x14ac:dyDescent="0.15">
      <c r="A232" s="40" t="s">
        <v>807</v>
      </c>
      <c r="B232" s="47" t="s">
        <v>505</v>
      </c>
      <c r="C232" s="50">
        <v>316</v>
      </c>
      <c r="D232" s="465">
        <v>4.2</v>
      </c>
      <c r="E232" s="466"/>
      <c r="F232" s="50">
        <v>10</v>
      </c>
      <c r="G232" s="38"/>
      <c r="I232" s="1">
        <f>VLOOKUP(B232,'N・改(内) (作業)'!$S$7:$W$417,2,FALSE)</f>
        <v>316</v>
      </c>
    </row>
    <row r="233" spans="1:9" ht="27" customHeight="1" x14ac:dyDescent="0.15">
      <c r="A233" s="40" t="s">
        <v>807</v>
      </c>
      <c r="B233" s="47" t="s">
        <v>509</v>
      </c>
      <c r="C233" s="50">
        <v>376</v>
      </c>
      <c r="D233" s="465">
        <v>3.6</v>
      </c>
      <c r="E233" s="466"/>
      <c r="F233" s="50">
        <v>1550</v>
      </c>
      <c r="G233" s="38"/>
      <c r="I233" s="1">
        <f>VLOOKUP(B233,'N・改(内) (作業)'!$S$7:$W$417,2,FALSE)</f>
        <v>409</v>
      </c>
    </row>
    <row r="234" spans="1:9" ht="27" customHeight="1" x14ac:dyDescent="0.15">
      <c r="A234" s="40" t="s">
        <v>807</v>
      </c>
      <c r="B234" s="47" t="s">
        <v>476</v>
      </c>
      <c r="C234" s="50">
        <v>791</v>
      </c>
      <c r="D234" s="467">
        <v>3</v>
      </c>
      <c r="E234" s="468"/>
      <c r="F234" s="50">
        <v>2370</v>
      </c>
      <c r="G234" s="38"/>
      <c r="I234" s="1">
        <f>VLOOKUP(B234,'N・改(内) (作業)'!$S$7:$W$417,2,FALSE)</f>
        <v>841</v>
      </c>
    </row>
    <row r="235" spans="1:9" ht="27" customHeight="1" x14ac:dyDescent="0.15">
      <c r="A235" s="40" t="s">
        <v>807</v>
      </c>
      <c r="B235" s="47" t="s">
        <v>438</v>
      </c>
      <c r="C235" s="50">
        <v>285</v>
      </c>
      <c r="D235" s="465">
        <v>1.7</v>
      </c>
      <c r="E235" s="466"/>
      <c r="F235" s="50">
        <v>1700</v>
      </c>
      <c r="G235" s="38"/>
      <c r="I235" s="1">
        <f>VLOOKUP(B235,'N・改(内) (作業)'!$S$7:$W$417,2,FALSE)</f>
        <v>285</v>
      </c>
    </row>
    <row r="236" spans="1:9" ht="27" customHeight="1" x14ac:dyDescent="0.15">
      <c r="A236" s="40" t="s">
        <v>807</v>
      </c>
      <c r="B236" s="47" t="s">
        <v>510</v>
      </c>
      <c r="C236" s="50">
        <v>5681</v>
      </c>
      <c r="D236" s="465">
        <v>2.2999999999999998</v>
      </c>
      <c r="E236" s="466"/>
      <c r="F236" s="50">
        <v>3510</v>
      </c>
      <c r="G236" s="38"/>
      <c r="I236" s="1">
        <f>VLOOKUP(B236,'N・改(内) (作業)'!$S$7:$W$417,2,FALSE)</f>
        <v>5769</v>
      </c>
    </row>
    <row r="237" spans="1:9" ht="27" customHeight="1" x14ac:dyDescent="0.15">
      <c r="A237" s="40" t="s">
        <v>810</v>
      </c>
      <c r="B237" s="47" t="s">
        <v>516</v>
      </c>
      <c r="C237" s="50">
        <v>250</v>
      </c>
      <c r="D237" s="465">
        <v>1.3</v>
      </c>
      <c r="E237" s="466"/>
      <c r="F237" s="50">
        <v>10</v>
      </c>
      <c r="G237" s="38"/>
      <c r="I237" s="1">
        <f>VLOOKUP(B237,'N・改(内) (作業)'!$S$7:$W$417,2,FALSE)</f>
        <v>250</v>
      </c>
    </row>
    <row r="238" spans="1:9" ht="27" customHeight="1" x14ac:dyDescent="0.15">
      <c r="A238" s="40" t="s">
        <v>810</v>
      </c>
      <c r="B238" s="47" t="s">
        <v>513</v>
      </c>
      <c r="C238" s="50">
        <v>513</v>
      </c>
      <c r="D238" s="465">
        <v>1.2</v>
      </c>
      <c r="E238" s="466"/>
      <c r="F238" s="50">
        <v>1060</v>
      </c>
      <c r="G238" s="38"/>
      <c r="I238" s="1">
        <f>VLOOKUP(B238,'N・改(内) (作業)'!$S$7:$W$417,2,FALSE)</f>
        <v>513</v>
      </c>
    </row>
    <row r="239" spans="1:9" ht="27" customHeight="1" x14ac:dyDescent="0.15">
      <c r="A239" s="40" t="s">
        <v>810</v>
      </c>
      <c r="B239" s="47" t="s">
        <v>515</v>
      </c>
      <c r="C239" s="50">
        <v>1300</v>
      </c>
      <c r="D239" s="465">
        <v>2.9</v>
      </c>
      <c r="E239" s="466"/>
      <c r="F239" s="50">
        <v>2500</v>
      </c>
      <c r="G239" s="38"/>
      <c r="I239" s="1">
        <f>VLOOKUP(B239,'N・改(内) (作業)'!$S$7:$W$417,2,FALSE)</f>
        <v>1390</v>
      </c>
    </row>
    <row r="240" spans="1:9" ht="27" customHeight="1" x14ac:dyDescent="0.15">
      <c r="A240" s="40" t="s">
        <v>810</v>
      </c>
      <c r="B240" s="47" t="s">
        <v>429</v>
      </c>
      <c r="C240" s="50">
        <v>1930</v>
      </c>
      <c r="D240" s="465">
        <v>2.5</v>
      </c>
      <c r="E240" s="466"/>
      <c r="F240" s="50">
        <v>5300</v>
      </c>
      <c r="G240" s="38"/>
      <c r="I240" s="1">
        <f>VLOOKUP(B240,'N・改(内) (作業)'!$S$7:$W$417,2,FALSE)</f>
        <v>1955</v>
      </c>
    </row>
    <row r="241" spans="1:9" ht="27" customHeight="1" x14ac:dyDescent="0.15">
      <c r="A241" s="40" t="s">
        <v>810</v>
      </c>
      <c r="B241" s="47" t="s">
        <v>105</v>
      </c>
      <c r="C241" s="50">
        <v>495</v>
      </c>
      <c r="D241" s="465">
        <v>1.8</v>
      </c>
      <c r="E241" s="466"/>
      <c r="F241" s="50">
        <v>680</v>
      </c>
      <c r="G241" s="38"/>
      <c r="I241" s="1">
        <f>VLOOKUP(B241,'N・改(内) (作業)'!$S$7:$W$417,2,FALSE)</f>
        <v>495</v>
      </c>
    </row>
    <row r="242" spans="1:9" ht="27" customHeight="1" x14ac:dyDescent="0.15">
      <c r="A242" s="40" t="s">
        <v>810</v>
      </c>
      <c r="B242" s="47" t="s">
        <v>813</v>
      </c>
      <c r="C242" s="50">
        <v>270</v>
      </c>
      <c r="D242" s="480">
        <v>1.2</v>
      </c>
      <c r="E242" s="54">
        <v>1.1000000000000001</v>
      </c>
      <c r="F242" s="50">
        <v>1395</v>
      </c>
      <c r="G242" s="38"/>
      <c r="I242" s="1">
        <f>VLOOKUP(B242,'N・改(内) (作業)'!$S$7:$W$417,2,FALSE)</f>
        <v>270</v>
      </c>
    </row>
    <row r="243" spans="1:9" ht="27" customHeight="1" x14ac:dyDescent="0.15">
      <c r="A243" s="40" t="s">
        <v>810</v>
      </c>
      <c r="B243" s="47" t="s">
        <v>511</v>
      </c>
      <c r="C243" s="50">
        <v>340</v>
      </c>
      <c r="D243" s="481"/>
      <c r="E243" s="54">
        <v>1.1000000000000001</v>
      </c>
      <c r="F243" s="50">
        <v>5180</v>
      </c>
      <c r="G243" s="38"/>
      <c r="I243" s="1">
        <f>VLOOKUP(B243,'N・改(内) (作業)'!$S$7:$W$417,2,FALSE)</f>
        <v>340</v>
      </c>
    </row>
    <row r="244" spans="1:9" ht="27" customHeight="1" x14ac:dyDescent="0.15">
      <c r="A244" s="40" t="s">
        <v>810</v>
      </c>
      <c r="B244" s="47" t="s">
        <v>157</v>
      </c>
      <c r="C244" s="50">
        <v>850</v>
      </c>
      <c r="D244" s="480">
        <v>1.4</v>
      </c>
      <c r="E244" s="54">
        <v>0.9</v>
      </c>
      <c r="F244" s="50">
        <v>100</v>
      </c>
      <c r="G244" s="38" t="s">
        <v>744</v>
      </c>
      <c r="I244" s="1">
        <f>VLOOKUP(B244,'N・改(内) (作業)'!$S$7:$W$417,2,FALSE)</f>
        <v>850</v>
      </c>
    </row>
    <row r="245" spans="1:9" ht="27" customHeight="1" x14ac:dyDescent="0.15">
      <c r="A245" s="40" t="s">
        <v>602</v>
      </c>
      <c r="B245" s="47" t="s">
        <v>41</v>
      </c>
      <c r="C245" s="50">
        <v>300</v>
      </c>
      <c r="D245" s="481"/>
      <c r="E245" s="54">
        <v>0.7</v>
      </c>
      <c r="F245" s="50">
        <v>100</v>
      </c>
      <c r="G245" s="38" t="s">
        <v>744</v>
      </c>
      <c r="I245" s="1">
        <f>VLOOKUP(B245,'N・改(内) (作業)'!$S$7:$W$417,2,FALSE)</f>
        <v>300</v>
      </c>
    </row>
    <row r="246" spans="1:9" ht="27" customHeight="1" x14ac:dyDescent="0.15">
      <c r="A246" s="40" t="s">
        <v>810</v>
      </c>
      <c r="B246" s="47" t="s">
        <v>517</v>
      </c>
      <c r="C246" s="50">
        <v>1369</v>
      </c>
      <c r="D246" s="465">
        <v>1.7</v>
      </c>
      <c r="E246" s="466"/>
      <c r="F246" s="50">
        <v>1410</v>
      </c>
      <c r="G246" s="38"/>
      <c r="I246" s="1">
        <f>VLOOKUP(B246,'N・改(内) (作業)'!$S$7:$W$417,2,FALSE)</f>
        <v>1639</v>
      </c>
    </row>
    <row r="247" spans="1:9" ht="27" customHeight="1" x14ac:dyDescent="0.15">
      <c r="A247" s="40" t="s">
        <v>819</v>
      </c>
      <c r="B247" s="47" t="s">
        <v>140</v>
      </c>
      <c r="C247" s="50">
        <v>400</v>
      </c>
      <c r="D247" s="480">
        <v>2.2000000000000002</v>
      </c>
      <c r="E247" s="54">
        <v>1.5</v>
      </c>
      <c r="F247" s="50">
        <v>10</v>
      </c>
      <c r="G247" s="38"/>
      <c r="I247" s="1">
        <f>VLOOKUP(B247,'N・改(内) (作業)'!$S$7:$W$417,2,FALSE)</f>
        <v>400</v>
      </c>
    </row>
    <row r="248" spans="1:9" ht="27" customHeight="1" x14ac:dyDescent="0.15">
      <c r="A248" s="40" t="s">
        <v>819</v>
      </c>
      <c r="B248" s="47" t="s">
        <v>252</v>
      </c>
      <c r="C248" s="50">
        <v>479</v>
      </c>
      <c r="D248" s="486"/>
      <c r="E248" s="54">
        <v>3.5</v>
      </c>
      <c r="F248" s="50">
        <v>10</v>
      </c>
      <c r="G248" s="38"/>
      <c r="I248" s="1">
        <f>VLOOKUP(B248,'N・改(内) (作業)'!$S$7:$W$417,2,FALSE)</f>
        <v>479</v>
      </c>
    </row>
    <row r="249" spans="1:9" ht="27" customHeight="1" x14ac:dyDescent="0.15">
      <c r="A249" s="40" t="s">
        <v>819</v>
      </c>
      <c r="B249" s="47" t="s">
        <v>399</v>
      </c>
      <c r="C249" s="50">
        <v>484</v>
      </c>
      <c r="D249" s="481"/>
      <c r="E249" s="54">
        <v>1.6</v>
      </c>
      <c r="F249" s="50">
        <v>650</v>
      </c>
      <c r="G249" s="38"/>
      <c r="I249" s="1">
        <f>VLOOKUP(B249,'N・改(内) (作業)'!$S$7:$W$417,2,FALSE)</f>
        <v>484</v>
      </c>
    </row>
    <row r="250" spans="1:9" ht="27" customHeight="1" x14ac:dyDescent="0.15">
      <c r="A250" s="40" t="s">
        <v>819</v>
      </c>
      <c r="B250" s="47" t="s">
        <v>546</v>
      </c>
      <c r="C250" s="50">
        <v>700</v>
      </c>
      <c r="D250" s="465">
        <v>1.1000000000000001</v>
      </c>
      <c r="E250" s="466"/>
      <c r="F250" s="50">
        <v>1200</v>
      </c>
      <c r="G250" s="38"/>
      <c r="I250" s="1">
        <f>VLOOKUP(B250,'N・改(内) (作業)'!$S$7:$W$417,2,FALSE)</f>
        <v>700</v>
      </c>
    </row>
    <row r="251" spans="1:9" ht="27" customHeight="1" x14ac:dyDescent="0.15">
      <c r="A251" s="40" t="s">
        <v>819</v>
      </c>
      <c r="B251" s="47" t="s">
        <v>550</v>
      </c>
      <c r="C251" s="50">
        <v>365</v>
      </c>
      <c r="D251" s="465">
        <v>1.2</v>
      </c>
      <c r="E251" s="466"/>
      <c r="F251" s="50">
        <v>5550</v>
      </c>
      <c r="G251" s="38"/>
      <c r="I251" s="1">
        <f>VLOOKUP(B251,'N・改(内) (作業)'!$S$7:$W$417,2,FALSE)</f>
        <v>650</v>
      </c>
    </row>
    <row r="252" spans="1:9" ht="27" customHeight="1" x14ac:dyDescent="0.15">
      <c r="A252" s="40" t="s">
        <v>819</v>
      </c>
      <c r="B252" s="47" t="s">
        <v>506</v>
      </c>
      <c r="C252" s="50">
        <v>123</v>
      </c>
      <c r="D252" s="465">
        <v>1.1000000000000001</v>
      </c>
      <c r="E252" s="466"/>
      <c r="F252" s="50">
        <v>100</v>
      </c>
      <c r="G252" s="38"/>
      <c r="I252" s="1">
        <f>VLOOKUP(B252,'N・改(内) (作業)'!$S$7:$W$417,2,FALSE)</f>
        <v>123</v>
      </c>
    </row>
    <row r="253" spans="1:9" ht="27" customHeight="1" x14ac:dyDescent="0.15">
      <c r="A253" s="40" t="s">
        <v>819</v>
      </c>
      <c r="B253" s="47" t="s">
        <v>539</v>
      </c>
      <c r="C253" s="50">
        <v>300</v>
      </c>
      <c r="D253" s="465">
        <v>1.5</v>
      </c>
      <c r="E253" s="466"/>
      <c r="F253" s="50">
        <v>150</v>
      </c>
      <c r="G253" s="38"/>
      <c r="I253" s="1">
        <f>VLOOKUP(B253,'N・改(内) (作業)'!$S$7:$W$417,2,FALSE)</f>
        <v>300</v>
      </c>
    </row>
    <row r="254" spans="1:9" ht="27" customHeight="1" x14ac:dyDescent="0.15">
      <c r="A254" s="40" t="s">
        <v>819</v>
      </c>
      <c r="B254" s="47" t="s">
        <v>542</v>
      </c>
      <c r="C254" s="50">
        <v>190</v>
      </c>
      <c r="D254" s="465">
        <v>2.6</v>
      </c>
      <c r="E254" s="466"/>
      <c r="F254" s="50">
        <v>860</v>
      </c>
      <c r="G254" s="38"/>
      <c r="I254" s="1">
        <f>VLOOKUP(B254,'N・改(内) (作業)'!$S$7:$W$417,2,FALSE)</f>
        <v>190</v>
      </c>
    </row>
    <row r="255" spans="1:9" ht="27" customHeight="1" x14ac:dyDescent="0.15">
      <c r="A255" s="40" t="s">
        <v>819</v>
      </c>
      <c r="B255" s="47" t="s">
        <v>453</v>
      </c>
      <c r="C255" s="50">
        <v>89</v>
      </c>
      <c r="D255" s="465">
        <v>7.2</v>
      </c>
      <c r="E255" s="466"/>
      <c r="F255" s="50">
        <v>800</v>
      </c>
      <c r="G255" s="38"/>
      <c r="I255" s="1">
        <f>VLOOKUP(B255,'N・改(内) (作業)'!$S$7:$W$417,2,FALSE)</f>
        <v>89</v>
      </c>
    </row>
    <row r="256" spans="1:9" ht="27" customHeight="1" x14ac:dyDescent="0.15">
      <c r="A256" s="40" t="s">
        <v>819</v>
      </c>
      <c r="B256" s="47" t="s">
        <v>47</v>
      </c>
      <c r="C256" s="50">
        <v>80</v>
      </c>
      <c r="D256" s="465">
        <v>1.6</v>
      </c>
      <c r="E256" s="466"/>
      <c r="F256" s="50">
        <v>10</v>
      </c>
      <c r="G256" s="38"/>
      <c r="I256" s="1">
        <f>VLOOKUP(B256,'N・改(内) (作業)'!$S$7:$W$417,2,FALSE)</f>
        <v>80</v>
      </c>
    </row>
    <row r="257" spans="1:9" ht="27" customHeight="1" x14ac:dyDescent="0.15">
      <c r="A257" s="44" t="s">
        <v>703</v>
      </c>
      <c r="B257" s="47" t="s">
        <v>96</v>
      </c>
      <c r="C257" s="50">
        <v>321</v>
      </c>
      <c r="D257" s="465">
        <v>1.1000000000000001</v>
      </c>
      <c r="E257" s="466"/>
      <c r="F257" s="50">
        <v>50</v>
      </c>
      <c r="G257" s="38"/>
      <c r="I257" s="1">
        <f>VLOOKUP(B257,'N・改(内) (作業)'!$S$7:$W$417,2,FALSE)</f>
        <v>321</v>
      </c>
    </row>
    <row r="258" spans="1:9" ht="27" customHeight="1" x14ac:dyDescent="0.15">
      <c r="A258" s="44" t="s">
        <v>703</v>
      </c>
      <c r="B258" s="47" t="s">
        <v>553</v>
      </c>
      <c r="C258" s="50">
        <v>660</v>
      </c>
      <c r="D258" s="465">
        <v>1.1000000000000001</v>
      </c>
      <c r="E258" s="466"/>
      <c r="F258" s="50">
        <v>200</v>
      </c>
      <c r="G258" s="38"/>
      <c r="I258" s="1">
        <f>VLOOKUP(B258,'N・改(内) (作業)'!$S$7:$W$417,2,FALSE)</f>
        <v>660</v>
      </c>
    </row>
    <row r="259" spans="1:9" ht="27" customHeight="1" x14ac:dyDescent="0.15">
      <c r="A259" s="44" t="s">
        <v>703</v>
      </c>
      <c r="B259" s="47" t="s">
        <v>557</v>
      </c>
      <c r="C259" s="50">
        <v>140</v>
      </c>
      <c r="D259" s="465">
        <v>1.4</v>
      </c>
      <c r="E259" s="466"/>
      <c r="F259" s="50">
        <v>2300</v>
      </c>
      <c r="G259" s="38"/>
      <c r="I259" s="1">
        <f>VLOOKUP(B259,'N・改(内) (作業)'!$S$7:$W$417,2,FALSE)</f>
        <v>140</v>
      </c>
    </row>
    <row r="260" spans="1:9" ht="27" customHeight="1" x14ac:dyDescent="0.15">
      <c r="A260" s="44" t="s">
        <v>703</v>
      </c>
      <c r="B260" s="47" t="s">
        <v>877</v>
      </c>
      <c r="C260" s="50">
        <v>300</v>
      </c>
      <c r="D260" s="465">
        <v>1.3</v>
      </c>
      <c r="E260" s="466"/>
      <c r="F260" s="50">
        <v>200</v>
      </c>
      <c r="G260" s="38" t="s">
        <v>744</v>
      </c>
      <c r="I260" s="1">
        <f>VLOOKUP(B260,'N・改(内) (作業)'!$S$7:$W$417,2,FALSE)</f>
        <v>300</v>
      </c>
    </row>
    <row r="261" spans="1:9" ht="27" customHeight="1" x14ac:dyDescent="0.15">
      <c r="A261" s="44" t="s">
        <v>703</v>
      </c>
      <c r="B261" s="47" t="s">
        <v>560</v>
      </c>
      <c r="C261" s="50">
        <v>400</v>
      </c>
      <c r="D261" s="465">
        <v>1.2</v>
      </c>
      <c r="E261" s="466"/>
      <c r="F261" s="50">
        <v>1700</v>
      </c>
      <c r="G261" s="38"/>
      <c r="I261" s="1">
        <f>VLOOKUP(B261,'N・改(内) (作業)'!$S$7:$W$417,2,FALSE)</f>
        <v>400</v>
      </c>
    </row>
    <row r="262" spans="1:9" ht="27" customHeight="1" x14ac:dyDescent="0.15">
      <c r="A262" s="44" t="s">
        <v>703</v>
      </c>
      <c r="B262" s="47" t="s">
        <v>562</v>
      </c>
      <c r="C262" s="50">
        <v>65</v>
      </c>
      <c r="D262" s="465">
        <v>1.6</v>
      </c>
      <c r="E262" s="466"/>
      <c r="F262" s="50">
        <v>1700</v>
      </c>
      <c r="G262" s="38"/>
      <c r="I262" s="1">
        <f>VLOOKUP(B262,'N・改(内) (作業)'!$S$7:$W$417,2,FALSE)</f>
        <v>65</v>
      </c>
    </row>
    <row r="263" spans="1:9" ht="27" customHeight="1" x14ac:dyDescent="0.15">
      <c r="A263" s="44" t="s">
        <v>703</v>
      </c>
      <c r="B263" s="47" t="s">
        <v>551</v>
      </c>
      <c r="C263" s="50">
        <v>224</v>
      </c>
      <c r="D263" s="480">
        <v>1.2</v>
      </c>
      <c r="E263" s="54">
        <v>1.5</v>
      </c>
      <c r="F263" s="50">
        <v>1000</v>
      </c>
      <c r="G263" s="38"/>
      <c r="I263" s="1">
        <f>VLOOKUP(B263,'N・改(内) (作業)'!$S$7:$W$417,2,FALSE)</f>
        <v>224</v>
      </c>
    </row>
    <row r="264" spans="1:9" ht="27" customHeight="1" x14ac:dyDescent="0.15">
      <c r="A264" s="40" t="s">
        <v>537</v>
      </c>
      <c r="B264" s="47" t="s">
        <v>568</v>
      </c>
      <c r="C264" s="50">
        <v>1066</v>
      </c>
      <c r="D264" s="481"/>
      <c r="E264" s="54">
        <v>1.1000000000000001</v>
      </c>
      <c r="F264" s="50">
        <v>2640</v>
      </c>
      <c r="G264" s="38"/>
      <c r="I264" s="1">
        <f>VLOOKUP(B264,'N・改(内) (作業)'!$S$7:$W$417,2,FALSE)</f>
        <v>1066</v>
      </c>
    </row>
    <row r="265" spans="1:9" ht="27" customHeight="1" x14ac:dyDescent="0.15">
      <c r="A265" s="44" t="s">
        <v>703</v>
      </c>
      <c r="B265" s="47" t="s">
        <v>144</v>
      </c>
      <c r="C265" s="50">
        <v>160</v>
      </c>
      <c r="D265" s="465">
        <v>1.6</v>
      </c>
      <c r="E265" s="466"/>
      <c r="F265" s="50">
        <v>450</v>
      </c>
      <c r="G265" s="38"/>
      <c r="I265" s="1">
        <f>VLOOKUP(B265,'N・改(内) (作業)'!$S$7:$W$417,2,FALSE)</f>
        <v>160</v>
      </c>
    </row>
    <row r="266" spans="1:9" ht="27" customHeight="1" x14ac:dyDescent="0.15">
      <c r="A266" s="44" t="s">
        <v>821</v>
      </c>
      <c r="B266" s="47" t="s">
        <v>565</v>
      </c>
      <c r="C266" s="50">
        <v>4000</v>
      </c>
      <c r="D266" s="465">
        <v>1.04</v>
      </c>
      <c r="E266" s="466"/>
      <c r="F266" s="50">
        <v>800</v>
      </c>
      <c r="G266" s="38"/>
      <c r="I266" s="1">
        <f>VLOOKUP(B266,'N・改(内) (作業)'!$S$7:$W$417,2,FALSE)</f>
        <v>4000</v>
      </c>
    </row>
    <row r="267" spans="1:9" ht="27" customHeight="1" x14ac:dyDescent="0.15">
      <c r="A267" s="40" t="s">
        <v>537</v>
      </c>
      <c r="B267" s="47" t="s">
        <v>503</v>
      </c>
      <c r="C267" s="50">
        <v>110</v>
      </c>
      <c r="D267" s="465">
        <v>1.3</v>
      </c>
      <c r="E267" s="466"/>
      <c r="F267" s="50">
        <v>930</v>
      </c>
      <c r="G267" s="38"/>
      <c r="I267" s="1">
        <f>VLOOKUP(B267,'N・改(内) (作業)'!$S$7:$W$417,2,FALSE)</f>
        <v>110</v>
      </c>
    </row>
    <row r="268" spans="1:9" ht="27" customHeight="1" x14ac:dyDescent="0.15">
      <c r="A268" s="40" t="s">
        <v>853</v>
      </c>
      <c r="B268" s="47" t="s">
        <v>365</v>
      </c>
      <c r="C268" s="50">
        <v>463</v>
      </c>
      <c r="D268" s="480">
        <v>1.6</v>
      </c>
      <c r="E268" s="54">
        <v>1.1000000000000001</v>
      </c>
      <c r="F268" s="50">
        <v>300</v>
      </c>
      <c r="G268" s="38"/>
      <c r="I268" s="1">
        <f>VLOOKUP(B268,'N・改(内) (作業)'!$S$7:$W$417,2,FALSE)</f>
        <v>463</v>
      </c>
    </row>
    <row r="269" spans="1:9" ht="27" customHeight="1" x14ac:dyDescent="0.15">
      <c r="A269" s="44" t="s">
        <v>821</v>
      </c>
      <c r="B269" s="47" t="s">
        <v>68</v>
      </c>
      <c r="C269" s="50">
        <v>1020</v>
      </c>
      <c r="D269" s="481"/>
      <c r="E269" s="54">
        <v>1.2</v>
      </c>
      <c r="F269" s="50">
        <v>30</v>
      </c>
      <c r="G269" s="38"/>
      <c r="I269" s="1" t="e">
        <f>VLOOKUP(B269,'N・改(内) (作業)'!$S$7:$W$417,2,FALSE)</f>
        <v>#N/A</v>
      </c>
    </row>
    <row r="270" spans="1:9" ht="27" customHeight="1" x14ac:dyDescent="0.15">
      <c r="A270" s="40" t="s">
        <v>326</v>
      </c>
      <c r="B270" s="47" t="s">
        <v>572</v>
      </c>
      <c r="C270" s="50">
        <v>5000</v>
      </c>
      <c r="D270" s="465">
        <v>1.02</v>
      </c>
      <c r="E270" s="466"/>
      <c r="F270" s="50">
        <v>2000</v>
      </c>
      <c r="G270" s="38"/>
      <c r="I270" s="1" t="e">
        <f>VLOOKUP(B270,'N・改(内) (作業)'!$S$7:$W$417,2,FALSE)</f>
        <v>#N/A</v>
      </c>
    </row>
    <row r="271" spans="1:9" ht="27" customHeight="1" x14ac:dyDescent="0.15">
      <c r="A271" s="40" t="s">
        <v>326</v>
      </c>
      <c r="B271" s="47" t="s">
        <v>563</v>
      </c>
      <c r="C271" s="50">
        <v>1900</v>
      </c>
      <c r="D271" s="465">
        <v>1.2</v>
      </c>
      <c r="E271" s="466"/>
      <c r="F271" s="50">
        <v>550</v>
      </c>
      <c r="G271" s="38"/>
      <c r="I271" s="1">
        <f>VLOOKUP(B271,'N・改(内) (作業)'!$S$7:$W$417,2,FALSE)</f>
        <v>1900</v>
      </c>
    </row>
    <row r="272" spans="1:9" ht="27" customHeight="1" x14ac:dyDescent="0.15">
      <c r="A272" s="40" t="s">
        <v>326</v>
      </c>
      <c r="B272" s="47" t="s">
        <v>576</v>
      </c>
      <c r="C272" s="50">
        <v>394</v>
      </c>
      <c r="D272" s="465">
        <v>1.5</v>
      </c>
      <c r="E272" s="466"/>
      <c r="F272" s="50">
        <v>2450</v>
      </c>
      <c r="G272" s="38"/>
      <c r="I272" s="1">
        <f>VLOOKUP(B272,'N・改(内) (作業)'!$S$7:$W$417,2,FALSE)</f>
        <v>394</v>
      </c>
    </row>
    <row r="273" spans="1:9" ht="27" customHeight="1" x14ac:dyDescent="0.15">
      <c r="A273" s="40" t="s">
        <v>326</v>
      </c>
      <c r="B273" s="47" t="s">
        <v>353</v>
      </c>
      <c r="C273" s="50">
        <v>400</v>
      </c>
      <c r="D273" s="465">
        <v>1.04</v>
      </c>
      <c r="E273" s="466"/>
      <c r="F273" s="50">
        <v>1000</v>
      </c>
      <c r="G273" s="38"/>
      <c r="I273" s="1">
        <f>VLOOKUP(B273,'N・改(内) (作業)'!$S$7:$W$417,2,FALSE)</f>
        <v>400</v>
      </c>
    </row>
    <row r="274" spans="1:9" ht="27" customHeight="1" x14ac:dyDescent="0.15">
      <c r="A274" s="40" t="s">
        <v>326</v>
      </c>
      <c r="B274" s="47" t="s">
        <v>580</v>
      </c>
      <c r="C274" s="50">
        <v>250</v>
      </c>
      <c r="D274" s="465">
        <v>1.2</v>
      </c>
      <c r="E274" s="466"/>
      <c r="F274" s="50">
        <v>100</v>
      </c>
      <c r="G274" s="38"/>
      <c r="I274" s="1">
        <f>VLOOKUP(B274,'N・改(内) (作業)'!$S$7:$W$417,2,FALSE)</f>
        <v>250</v>
      </c>
    </row>
    <row r="275" spans="1:9" ht="27" customHeight="1" x14ac:dyDescent="0.15">
      <c r="A275" s="40" t="s">
        <v>326</v>
      </c>
      <c r="B275" s="47" t="s">
        <v>584</v>
      </c>
      <c r="C275" s="50">
        <v>224</v>
      </c>
      <c r="D275" s="465">
        <v>2.2999999999999998</v>
      </c>
      <c r="E275" s="466"/>
      <c r="F275" s="50">
        <v>250</v>
      </c>
      <c r="G275" s="38"/>
      <c r="I275" s="1">
        <f>VLOOKUP(B275,'N・改(内) (作業)'!$S$7:$W$417,2,FALSE)</f>
        <v>224</v>
      </c>
    </row>
    <row r="276" spans="1:9" ht="27" customHeight="1" x14ac:dyDescent="0.15">
      <c r="A276" s="40" t="s">
        <v>326</v>
      </c>
      <c r="B276" s="47" t="s">
        <v>574</v>
      </c>
      <c r="C276" s="50">
        <v>400</v>
      </c>
      <c r="D276" s="465">
        <v>1.1000000000000001</v>
      </c>
      <c r="E276" s="466"/>
      <c r="F276" s="50">
        <v>3450</v>
      </c>
      <c r="G276" s="38"/>
      <c r="I276" s="1">
        <f>VLOOKUP(B276,'N・改(内) (作業)'!$S$7:$W$417,2,FALSE)</f>
        <v>480</v>
      </c>
    </row>
    <row r="277" spans="1:9" ht="27" customHeight="1" x14ac:dyDescent="0.15">
      <c r="A277" s="40" t="s">
        <v>326</v>
      </c>
      <c r="B277" s="47" t="s">
        <v>586</v>
      </c>
      <c r="C277" s="50">
        <v>901</v>
      </c>
      <c r="D277" s="465">
        <v>1.2</v>
      </c>
      <c r="E277" s="466"/>
      <c r="F277" s="50">
        <v>2250</v>
      </c>
      <c r="G277" s="38"/>
      <c r="I277" s="1">
        <f>VLOOKUP(B277,'N・改(内) (作業)'!$S$7:$W$417,2,FALSE)</f>
        <v>1011</v>
      </c>
    </row>
    <row r="278" spans="1:9" ht="27" customHeight="1" x14ac:dyDescent="0.15">
      <c r="A278" s="40" t="s">
        <v>326</v>
      </c>
      <c r="B278" s="47" t="s">
        <v>569</v>
      </c>
      <c r="C278" s="50">
        <v>130</v>
      </c>
      <c r="D278" s="487">
        <v>1.2</v>
      </c>
      <c r="E278" s="53">
        <v>2.2000000000000002</v>
      </c>
      <c r="F278" s="50">
        <v>2700</v>
      </c>
      <c r="G278" s="38"/>
      <c r="I278" s="1">
        <f>VLOOKUP(B278,'N・改(内) (作業)'!$S$7:$W$417,2,FALSE)</f>
        <v>130</v>
      </c>
    </row>
    <row r="279" spans="1:9" ht="27" customHeight="1" x14ac:dyDescent="0.15">
      <c r="A279" s="40" t="s">
        <v>326</v>
      </c>
      <c r="B279" s="47" t="s">
        <v>497</v>
      </c>
      <c r="C279" s="50">
        <v>498</v>
      </c>
      <c r="D279" s="488"/>
      <c r="E279" s="54">
        <v>1.1000000000000001</v>
      </c>
      <c r="F279" s="50">
        <v>6200</v>
      </c>
      <c r="G279" s="38"/>
      <c r="I279" s="1">
        <f>VLOOKUP(B279,'N・改(内) (作業)'!$S$7:$W$417,2,FALSE)</f>
        <v>498</v>
      </c>
    </row>
    <row r="280" spans="1:9" ht="27" customHeight="1" x14ac:dyDescent="0.15">
      <c r="A280" s="40" t="s">
        <v>76</v>
      </c>
      <c r="B280" s="47" t="s">
        <v>596</v>
      </c>
      <c r="C280" s="50">
        <v>5800</v>
      </c>
      <c r="D280" s="55">
        <v>1.6</v>
      </c>
      <c r="E280" s="54">
        <v>1.6</v>
      </c>
      <c r="F280" s="50">
        <v>9450</v>
      </c>
      <c r="G280" s="38"/>
      <c r="I280" s="1">
        <f>VLOOKUP(B280,'N・改(内) (作業)'!$S$7:$W$417,2,FALSE)</f>
        <v>5800</v>
      </c>
    </row>
    <row r="281" spans="1:9" ht="27" customHeight="1" x14ac:dyDescent="0.15">
      <c r="A281" s="40" t="s">
        <v>76</v>
      </c>
      <c r="B281" s="47" t="s">
        <v>593</v>
      </c>
      <c r="C281" s="50">
        <v>850</v>
      </c>
      <c r="D281" s="54">
        <v>1.7</v>
      </c>
      <c r="E281" s="54">
        <v>4.0999999999999996</v>
      </c>
      <c r="F281" s="50">
        <v>4850</v>
      </c>
      <c r="G281" s="38"/>
      <c r="I281" s="1">
        <f>VLOOKUP(B281,'N・改(内) (作業)'!$S$7:$W$417,2,FALSE)</f>
        <v>850</v>
      </c>
    </row>
    <row r="282" spans="1:9" ht="27" customHeight="1" x14ac:dyDescent="0.15">
      <c r="A282" s="44" t="s">
        <v>827</v>
      </c>
      <c r="B282" s="47" t="s">
        <v>777</v>
      </c>
      <c r="C282" s="50">
        <v>2050</v>
      </c>
      <c r="D282" s="54">
        <v>1.8</v>
      </c>
      <c r="E282" s="54">
        <v>1.5</v>
      </c>
      <c r="F282" s="50">
        <v>450</v>
      </c>
      <c r="G282" s="38"/>
      <c r="I282" s="1">
        <f>VLOOKUP(B282,'N・改(内) (作業)'!$S$7:$W$417,2,FALSE)</f>
        <v>2050</v>
      </c>
    </row>
    <row r="283" spans="1:9" ht="27" customHeight="1" x14ac:dyDescent="0.15">
      <c r="A283" s="40" t="s">
        <v>76</v>
      </c>
      <c r="B283" s="47" t="s">
        <v>592</v>
      </c>
      <c r="C283" s="50">
        <v>240</v>
      </c>
      <c r="D283" s="465">
        <v>1.2</v>
      </c>
      <c r="E283" s="466"/>
      <c r="F283" s="50">
        <v>350</v>
      </c>
      <c r="G283" s="38"/>
      <c r="I283" s="1">
        <f>VLOOKUP(B283,'N・改(内) (作業)'!$S$7:$W$417,2,FALSE)</f>
        <v>240</v>
      </c>
    </row>
    <row r="284" spans="1:9" ht="27" customHeight="1" x14ac:dyDescent="0.15">
      <c r="A284" s="40" t="s">
        <v>76</v>
      </c>
      <c r="B284" s="47" t="s">
        <v>598</v>
      </c>
      <c r="C284" s="50">
        <v>930</v>
      </c>
      <c r="D284" s="465">
        <v>1.1000000000000001</v>
      </c>
      <c r="E284" s="466"/>
      <c r="F284" s="50">
        <v>110</v>
      </c>
      <c r="G284" s="38"/>
      <c r="I284" s="1">
        <f>VLOOKUP(B284,'N・改(内) (作業)'!$S$7:$W$417,2,FALSE)</f>
        <v>930</v>
      </c>
    </row>
    <row r="285" spans="1:9" ht="27" customHeight="1" x14ac:dyDescent="0.15">
      <c r="A285" s="40" t="s">
        <v>76</v>
      </c>
      <c r="B285" s="47" t="s">
        <v>263</v>
      </c>
      <c r="C285" s="50">
        <v>160</v>
      </c>
      <c r="D285" s="465">
        <v>1.1000000000000001</v>
      </c>
      <c r="E285" s="466"/>
      <c r="F285" s="50">
        <v>1000</v>
      </c>
      <c r="G285" s="38"/>
      <c r="I285" s="1">
        <f>VLOOKUP(B285,'N・改(内) (作業)'!$S$7:$W$417,2,FALSE)</f>
        <v>160</v>
      </c>
    </row>
    <row r="286" spans="1:9" ht="27" customHeight="1" x14ac:dyDescent="0.15">
      <c r="A286" s="40" t="s">
        <v>76</v>
      </c>
      <c r="B286" s="47" t="s">
        <v>605</v>
      </c>
      <c r="C286" s="50">
        <v>300</v>
      </c>
      <c r="D286" s="465">
        <v>1.1000000000000001</v>
      </c>
      <c r="E286" s="466"/>
      <c r="F286" s="50">
        <v>300</v>
      </c>
      <c r="G286" s="38"/>
      <c r="I286" s="1" t="e">
        <f>VLOOKUP(B286,'N・改(内) (作業)'!$S$7:$W$417,2,FALSE)</f>
        <v>#N/A</v>
      </c>
    </row>
    <row r="287" spans="1:9" ht="27" customHeight="1" x14ac:dyDescent="0.15">
      <c r="A287" s="40" t="s">
        <v>850</v>
      </c>
      <c r="B287" s="47" t="s">
        <v>247</v>
      </c>
      <c r="C287" s="50">
        <v>350</v>
      </c>
      <c r="D287" s="480">
        <v>1.2</v>
      </c>
      <c r="E287" s="54">
        <v>0.8</v>
      </c>
      <c r="F287" s="50">
        <v>5850</v>
      </c>
      <c r="G287" s="38"/>
      <c r="I287" s="1">
        <f>VLOOKUP(B287,'N・改(内) (作業)'!$S$7:$W$417,2,FALSE)</f>
        <v>350</v>
      </c>
    </row>
    <row r="288" spans="1:9" ht="27" customHeight="1" x14ac:dyDescent="0.15">
      <c r="A288" s="40" t="s">
        <v>602</v>
      </c>
      <c r="B288" s="47" t="s">
        <v>823</v>
      </c>
      <c r="C288" s="50">
        <v>900</v>
      </c>
      <c r="D288" s="486"/>
      <c r="E288" s="54">
        <v>0.7</v>
      </c>
      <c r="F288" s="50">
        <v>500</v>
      </c>
      <c r="G288" s="38"/>
      <c r="I288" s="1">
        <f>VLOOKUP(B288,'N・改(内) (作業)'!$S$7:$W$417,2,FALSE)</f>
        <v>900</v>
      </c>
    </row>
    <row r="289" spans="1:9" ht="27" customHeight="1" x14ac:dyDescent="0.15">
      <c r="A289" s="40" t="s">
        <v>602</v>
      </c>
      <c r="B289" s="47" t="s">
        <v>356</v>
      </c>
      <c r="C289" s="50">
        <v>960</v>
      </c>
      <c r="D289" s="481"/>
      <c r="E289" s="54">
        <v>1.1000000000000001</v>
      </c>
      <c r="F289" s="50">
        <v>9800</v>
      </c>
      <c r="G289" s="38"/>
      <c r="I289" s="1">
        <f>VLOOKUP(B289,'N・改(内) (作業)'!$S$7:$W$417,2,FALSE)</f>
        <v>960</v>
      </c>
    </row>
    <row r="290" spans="1:9" ht="27" customHeight="1" x14ac:dyDescent="0.15">
      <c r="A290" s="40" t="s">
        <v>602</v>
      </c>
      <c r="B290" s="47" t="s">
        <v>611</v>
      </c>
      <c r="C290" s="50">
        <v>305</v>
      </c>
      <c r="D290" s="465">
        <v>1.7</v>
      </c>
      <c r="E290" s="466"/>
      <c r="F290" s="50">
        <v>600</v>
      </c>
      <c r="G290" s="38"/>
      <c r="I290" s="1">
        <f>VLOOKUP(B290,'N・改(内) (作業)'!$S$7:$W$417,2,FALSE)</f>
        <v>305</v>
      </c>
    </row>
    <row r="291" spans="1:9" ht="27" customHeight="1" x14ac:dyDescent="0.15">
      <c r="A291" s="40" t="s">
        <v>602</v>
      </c>
      <c r="B291" s="47" t="s">
        <v>614</v>
      </c>
      <c r="C291" s="50">
        <v>359</v>
      </c>
      <c r="D291" s="480">
        <v>1.5</v>
      </c>
      <c r="E291" s="54">
        <v>1.6</v>
      </c>
      <c r="F291" s="50">
        <v>6000</v>
      </c>
      <c r="G291" s="38"/>
      <c r="I291" s="1">
        <f>VLOOKUP(B291,'N・改(内) (作業)'!$S$7:$W$417,2,FALSE)</f>
        <v>619</v>
      </c>
    </row>
    <row r="292" spans="1:9" ht="27" customHeight="1" x14ac:dyDescent="0.15">
      <c r="A292" s="40" t="s">
        <v>602</v>
      </c>
      <c r="B292" s="47" t="s">
        <v>616</v>
      </c>
      <c r="C292" s="50">
        <v>61</v>
      </c>
      <c r="D292" s="481"/>
      <c r="E292" s="54">
        <v>1.1000000000000001</v>
      </c>
      <c r="F292" s="50">
        <v>400</v>
      </c>
      <c r="G292" s="38"/>
      <c r="I292" s="1">
        <f>VLOOKUP(B292,'N・改(内) (作業)'!$S$7:$W$417,2,FALSE)</f>
        <v>61</v>
      </c>
    </row>
    <row r="293" spans="1:9" ht="27" customHeight="1" x14ac:dyDescent="0.15">
      <c r="A293" s="40" t="s">
        <v>826</v>
      </c>
      <c r="B293" s="47" t="s">
        <v>226</v>
      </c>
      <c r="C293" s="50">
        <v>520</v>
      </c>
      <c r="D293" s="465">
        <v>1.8</v>
      </c>
      <c r="E293" s="466"/>
      <c r="F293" s="50">
        <v>1150</v>
      </c>
      <c r="G293" s="38"/>
      <c r="I293" s="1">
        <f>VLOOKUP(B293,'N・改(内) (作業)'!$S$7:$W$417,2,FALSE)</f>
        <v>520</v>
      </c>
    </row>
    <row r="294" spans="1:9" ht="27" customHeight="1" x14ac:dyDescent="0.15">
      <c r="A294" s="40" t="s">
        <v>826</v>
      </c>
      <c r="B294" s="47" t="s">
        <v>193</v>
      </c>
      <c r="C294" s="50">
        <v>405</v>
      </c>
      <c r="D294" s="467">
        <v>3.1</v>
      </c>
      <c r="E294" s="468"/>
      <c r="F294" s="50">
        <v>1810</v>
      </c>
      <c r="G294" s="38"/>
      <c r="I294" s="1">
        <f>VLOOKUP(B294,'N・改(内) (作業)'!$S$7:$W$417,2,FALSE)</f>
        <v>405</v>
      </c>
    </row>
    <row r="295" spans="1:9" ht="27" customHeight="1" x14ac:dyDescent="0.15">
      <c r="A295" s="40" t="s">
        <v>826</v>
      </c>
      <c r="B295" s="47" t="s">
        <v>559</v>
      </c>
      <c r="C295" s="50">
        <v>415</v>
      </c>
      <c r="D295" s="465">
        <v>2.2999999999999998</v>
      </c>
      <c r="E295" s="466"/>
      <c r="F295" s="50">
        <v>2010</v>
      </c>
      <c r="G295" s="38"/>
      <c r="I295" s="1">
        <f>VLOOKUP(B295,'N・改(内) (作業)'!$S$7:$W$417,2,FALSE)</f>
        <v>415</v>
      </c>
    </row>
    <row r="296" spans="1:9" ht="27" customHeight="1" x14ac:dyDescent="0.15">
      <c r="A296" s="40" t="s">
        <v>826</v>
      </c>
      <c r="B296" s="47" t="s">
        <v>617</v>
      </c>
      <c r="C296" s="50">
        <v>364</v>
      </c>
      <c r="D296" s="53">
        <v>3.1</v>
      </c>
      <c r="E296" s="53">
        <v>2.2999999999999998</v>
      </c>
      <c r="F296" s="50">
        <v>1808</v>
      </c>
      <c r="G296" s="38"/>
      <c r="I296" s="1">
        <f>VLOOKUP(B296,'N・改(内) (作業)'!$S$7:$W$417,2,FALSE)</f>
        <v>364</v>
      </c>
    </row>
    <row r="297" spans="1:9" ht="27" customHeight="1" x14ac:dyDescent="0.15">
      <c r="A297" s="40" t="s">
        <v>825</v>
      </c>
      <c r="B297" s="47" t="s">
        <v>620</v>
      </c>
      <c r="C297" s="50">
        <v>190</v>
      </c>
      <c r="D297" s="465">
        <v>2.6</v>
      </c>
      <c r="E297" s="466"/>
      <c r="F297" s="50">
        <v>4447</v>
      </c>
      <c r="G297" s="38"/>
      <c r="I297" s="1">
        <f>VLOOKUP(B297,'N・改(内) (作業)'!$S$7:$W$417,2,FALSE)</f>
        <v>273</v>
      </c>
    </row>
    <row r="298" spans="1:9" ht="27" customHeight="1" x14ac:dyDescent="0.15">
      <c r="A298" s="40" t="s">
        <v>825</v>
      </c>
      <c r="B298" s="47" t="s">
        <v>46</v>
      </c>
      <c r="C298" s="50">
        <v>200</v>
      </c>
      <c r="D298" s="465">
        <v>2.4</v>
      </c>
      <c r="E298" s="466"/>
      <c r="F298" s="50">
        <v>3830</v>
      </c>
      <c r="G298" s="38"/>
      <c r="I298" s="1">
        <f>VLOOKUP(B298,'N・改(内) (作業)'!$S$7:$W$417,2,FALSE)</f>
        <v>229</v>
      </c>
    </row>
    <row r="299" spans="1:9" ht="27" customHeight="1" x14ac:dyDescent="0.15">
      <c r="A299" s="40" t="s">
        <v>825</v>
      </c>
      <c r="B299" s="47" t="s">
        <v>621</v>
      </c>
      <c r="C299" s="50">
        <v>472</v>
      </c>
      <c r="D299" s="465">
        <v>1.6</v>
      </c>
      <c r="E299" s="466"/>
      <c r="F299" s="50">
        <v>875</v>
      </c>
      <c r="G299" s="38"/>
      <c r="I299" s="1" t="e">
        <f>VLOOKUP(B299,'N・改(内) (作業)'!$S$7:$W$417,2,FALSE)</f>
        <v>#N/A</v>
      </c>
    </row>
    <row r="300" spans="1:9" ht="27" customHeight="1" x14ac:dyDescent="0.15">
      <c r="A300" s="40" t="s">
        <v>825</v>
      </c>
      <c r="B300" s="47" t="s">
        <v>626</v>
      </c>
      <c r="C300" s="50">
        <v>205</v>
      </c>
      <c r="D300" s="465">
        <v>2.2000000000000002</v>
      </c>
      <c r="E300" s="466"/>
      <c r="F300" s="50">
        <v>4414</v>
      </c>
      <c r="G300" s="38"/>
      <c r="I300" s="1">
        <f>VLOOKUP(B300,'N・改(内) (作業)'!$S$7:$W$417,2,FALSE)</f>
        <v>300</v>
      </c>
    </row>
    <row r="301" spans="1:9" ht="27" customHeight="1" x14ac:dyDescent="0.15">
      <c r="A301" s="40" t="s">
        <v>825</v>
      </c>
      <c r="B301" s="47" t="s">
        <v>108</v>
      </c>
      <c r="C301" s="50">
        <v>285</v>
      </c>
      <c r="D301" s="465">
        <v>1.7</v>
      </c>
      <c r="E301" s="466"/>
      <c r="F301" s="50">
        <v>8548</v>
      </c>
      <c r="G301" s="38"/>
      <c r="I301" s="1">
        <f>VLOOKUP(B301,'N・改(内) (作業)'!$S$7:$W$417,2,FALSE)</f>
        <v>404</v>
      </c>
    </row>
    <row r="302" spans="1:9" ht="27" customHeight="1" x14ac:dyDescent="0.15">
      <c r="A302" s="40" t="s">
        <v>825</v>
      </c>
      <c r="B302" s="47" t="s">
        <v>629</v>
      </c>
      <c r="C302" s="50">
        <v>290</v>
      </c>
      <c r="D302" s="53">
        <v>1.2</v>
      </c>
      <c r="E302" s="53">
        <v>1.5</v>
      </c>
      <c r="F302" s="50">
        <v>760</v>
      </c>
      <c r="G302" s="38"/>
      <c r="I302" s="1">
        <f>VLOOKUP(B302,'N・改(内) (作業)'!$S$7:$W$417,2,FALSE)</f>
        <v>290</v>
      </c>
    </row>
    <row r="303" spans="1:9" ht="27" customHeight="1" x14ac:dyDescent="0.15">
      <c r="A303" s="40" t="s">
        <v>825</v>
      </c>
      <c r="B303" s="47" t="s">
        <v>631</v>
      </c>
      <c r="C303" s="50">
        <v>660</v>
      </c>
      <c r="D303" s="465">
        <v>1.4</v>
      </c>
      <c r="E303" s="466"/>
      <c r="F303" s="50">
        <v>6560</v>
      </c>
      <c r="G303" s="38"/>
      <c r="I303" s="1">
        <f>VLOOKUP(B303,'N・改(内) (作業)'!$S$7:$W$417,2,FALSE)</f>
        <v>660</v>
      </c>
    </row>
    <row r="304" spans="1:9" ht="27" customHeight="1" x14ac:dyDescent="0.15">
      <c r="A304" s="40" t="s">
        <v>825</v>
      </c>
      <c r="B304" s="47" t="s">
        <v>633</v>
      </c>
      <c r="C304" s="50">
        <v>144</v>
      </c>
      <c r="D304" s="465">
        <v>1.1000000000000001</v>
      </c>
      <c r="E304" s="466"/>
      <c r="F304" s="50">
        <v>90</v>
      </c>
      <c r="G304" s="38"/>
      <c r="I304" s="1">
        <f>VLOOKUP(B304,'N・改(内) (作業)'!$S$7:$W$417,2,FALSE)</f>
        <v>144</v>
      </c>
    </row>
    <row r="305" spans="1:9" ht="27" customHeight="1" x14ac:dyDescent="0.15">
      <c r="A305" s="40" t="s">
        <v>828</v>
      </c>
      <c r="B305" s="47" t="s">
        <v>635</v>
      </c>
      <c r="C305" s="50">
        <v>209</v>
      </c>
      <c r="D305" s="465">
        <v>2.7</v>
      </c>
      <c r="E305" s="466"/>
      <c r="F305" s="50">
        <v>2840</v>
      </c>
      <c r="G305" s="38"/>
      <c r="I305" s="1" t="e">
        <f>VLOOKUP(B305,'N・改(内) (作業)'!$S$7:$W$417,2,FALSE)</f>
        <v>#N/A</v>
      </c>
    </row>
    <row r="306" spans="1:9" ht="27" customHeight="1" x14ac:dyDescent="0.15">
      <c r="A306" s="40" t="s">
        <v>828</v>
      </c>
      <c r="B306" s="47" t="s">
        <v>636</v>
      </c>
      <c r="C306" s="50">
        <v>529</v>
      </c>
      <c r="D306" s="465">
        <v>3.5</v>
      </c>
      <c r="E306" s="466"/>
      <c r="F306" s="50">
        <v>4410</v>
      </c>
      <c r="G306" s="38"/>
      <c r="I306" s="1">
        <f>VLOOKUP(B306,'N・改(内) (作業)'!$S$7:$W$417,2,FALSE)</f>
        <v>529</v>
      </c>
    </row>
    <row r="307" spans="1:9" ht="27" customHeight="1" x14ac:dyDescent="0.15">
      <c r="A307" s="40" t="s">
        <v>828</v>
      </c>
      <c r="B307" s="47" t="s">
        <v>639</v>
      </c>
      <c r="C307" s="50">
        <v>300</v>
      </c>
      <c r="D307" s="465">
        <v>3.5</v>
      </c>
      <c r="E307" s="466"/>
      <c r="F307" s="50">
        <v>1540</v>
      </c>
      <c r="G307" s="38"/>
      <c r="I307" s="1">
        <f>VLOOKUP(B307,'N・改(内) (作業)'!$S$7:$W$417,2,FALSE)</f>
        <v>300</v>
      </c>
    </row>
    <row r="308" spans="1:9" ht="27" customHeight="1" x14ac:dyDescent="0.15">
      <c r="A308" s="40" t="s">
        <v>828</v>
      </c>
      <c r="B308" s="47" t="s">
        <v>566</v>
      </c>
      <c r="C308" s="50">
        <v>220</v>
      </c>
      <c r="D308" s="465">
        <v>1.1000000000000001</v>
      </c>
      <c r="E308" s="466"/>
      <c r="F308" s="50">
        <v>600</v>
      </c>
      <c r="G308" s="38"/>
      <c r="I308" s="1">
        <f>VLOOKUP(B308,'N・改(内) (作業)'!$S$7:$W$417,2,FALSE)</f>
        <v>220</v>
      </c>
    </row>
    <row r="309" spans="1:9" ht="27" customHeight="1" x14ac:dyDescent="0.15">
      <c r="A309" s="40" t="s">
        <v>828</v>
      </c>
      <c r="B309" s="47" t="s">
        <v>643</v>
      </c>
      <c r="C309" s="50">
        <v>223</v>
      </c>
      <c r="D309" s="465">
        <v>3.9</v>
      </c>
      <c r="E309" s="466"/>
      <c r="F309" s="50">
        <v>3656</v>
      </c>
      <c r="G309" s="38"/>
      <c r="I309" s="1">
        <f>VLOOKUP(B309,'N・改(内) (作業)'!$S$7:$W$417,2,FALSE)</f>
        <v>223</v>
      </c>
    </row>
    <row r="310" spans="1:9" ht="27" customHeight="1" x14ac:dyDescent="0.15">
      <c r="A310" s="40" t="s">
        <v>828</v>
      </c>
      <c r="B310" s="47" t="s">
        <v>646</v>
      </c>
      <c r="C310" s="52">
        <v>530</v>
      </c>
      <c r="D310" s="465">
        <v>2.5</v>
      </c>
      <c r="E310" s="466"/>
      <c r="F310" s="50">
        <v>947</v>
      </c>
      <c r="G310" s="38"/>
      <c r="I310" s="1">
        <f>VLOOKUP(B310,'N・改(内) (作業)'!$S$7:$W$417,2,FALSE)</f>
        <v>530</v>
      </c>
    </row>
    <row r="311" spans="1:9" ht="27" customHeight="1" x14ac:dyDescent="0.15">
      <c r="A311" s="40" t="s">
        <v>267</v>
      </c>
      <c r="B311" s="47" t="s">
        <v>667</v>
      </c>
      <c r="C311" s="50">
        <v>1330</v>
      </c>
      <c r="D311" s="465">
        <v>1.2</v>
      </c>
      <c r="E311" s="466"/>
      <c r="F311" s="50">
        <v>2849</v>
      </c>
      <c r="G311" s="38"/>
      <c r="I311" s="1">
        <f>VLOOKUP(B311,'N・改(内) (作業)'!$S$7:$W$417,2,FALSE)</f>
        <v>1330</v>
      </c>
    </row>
    <row r="312" spans="1:9" ht="27" customHeight="1" x14ac:dyDescent="0.15">
      <c r="A312" s="40" t="s">
        <v>138</v>
      </c>
      <c r="B312" s="47" t="s">
        <v>653</v>
      </c>
      <c r="C312" s="50">
        <v>356</v>
      </c>
      <c r="D312" s="465">
        <v>1.8</v>
      </c>
      <c r="E312" s="466"/>
      <c r="F312" s="50">
        <v>1053</v>
      </c>
      <c r="G312" s="38"/>
      <c r="I312" s="1">
        <f>VLOOKUP(B312,'N・改(内) (作業)'!$S$7:$W$417,2,FALSE)</f>
        <v>356</v>
      </c>
    </row>
    <row r="313" spans="1:9" ht="27" customHeight="1" x14ac:dyDescent="0.15">
      <c r="A313" s="40" t="s">
        <v>138</v>
      </c>
      <c r="B313" s="47" t="s">
        <v>655</v>
      </c>
      <c r="C313" s="50">
        <v>565</v>
      </c>
      <c r="D313" s="465">
        <v>4.7</v>
      </c>
      <c r="E313" s="466"/>
      <c r="F313" s="50">
        <v>3953</v>
      </c>
      <c r="G313" s="38"/>
      <c r="I313" s="1">
        <f>VLOOKUP(B313,'N・改(内) (作業)'!$S$7:$W$417,2,FALSE)</f>
        <v>565</v>
      </c>
    </row>
    <row r="314" spans="1:9" ht="27" customHeight="1" x14ac:dyDescent="0.15">
      <c r="A314" s="40" t="s">
        <v>138</v>
      </c>
      <c r="B314" s="47" t="s">
        <v>603</v>
      </c>
      <c r="C314" s="50">
        <v>1192</v>
      </c>
      <c r="D314" s="465">
        <v>2.2999999999999998</v>
      </c>
      <c r="E314" s="466"/>
      <c r="F314" s="50">
        <v>4650</v>
      </c>
      <c r="G314" s="38"/>
      <c r="I314" s="1">
        <f>VLOOKUP(B314,'N・改(内) (作業)'!$S$7:$W$417,2,FALSE)</f>
        <v>1192</v>
      </c>
    </row>
    <row r="315" spans="1:9" ht="27" customHeight="1" x14ac:dyDescent="0.15">
      <c r="A315" s="40" t="s">
        <v>138</v>
      </c>
      <c r="B315" s="47" t="s">
        <v>660</v>
      </c>
      <c r="C315" s="50">
        <v>4124</v>
      </c>
      <c r="D315" s="465">
        <v>1.1000000000000001</v>
      </c>
      <c r="E315" s="466"/>
      <c r="F315" s="50">
        <v>430</v>
      </c>
      <c r="G315" s="38"/>
      <c r="I315" s="1">
        <f>VLOOKUP(B315,'N・改(内) (作業)'!$S$7:$W$417,2,FALSE)</f>
        <v>4124</v>
      </c>
    </row>
    <row r="316" spans="1:9" ht="27" customHeight="1" x14ac:dyDescent="0.15">
      <c r="A316" s="40" t="s">
        <v>138</v>
      </c>
      <c r="B316" s="47" t="s">
        <v>512</v>
      </c>
      <c r="C316" s="50">
        <v>1022</v>
      </c>
      <c r="D316" s="465">
        <v>7.8</v>
      </c>
      <c r="E316" s="466"/>
      <c r="F316" s="50">
        <v>233</v>
      </c>
      <c r="G316" s="38"/>
      <c r="I316" s="1">
        <f>VLOOKUP(B316,'N・改(内) (作業)'!$S$7:$W$417,2,FALSE)</f>
        <v>1146</v>
      </c>
    </row>
    <row r="317" spans="1:9" ht="27" customHeight="1" x14ac:dyDescent="0.15">
      <c r="A317" s="40" t="s">
        <v>138</v>
      </c>
      <c r="B317" s="47" t="s">
        <v>661</v>
      </c>
      <c r="C317" s="50">
        <v>736</v>
      </c>
      <c r="D317" s="465">
        <v>2.2000000000000002</v>
      </c>
      <c r="E317" s="466"/>
      <c r="F317" s="50">
        <v>322</v>
      </c>
      <c r="G317" s="38"/>
      <c r="I317" s="1">
        <f>VLOOKUP(B317,'N・改(内) (作業)'!$S$7:$W$417,2,FALSE)</f>
        <v>736</v>
      </c>
    </row>
    <row r="318" spans="1:9" ht="27" customHeight="1" x14ac:dyDescent="0.15">
      <c r="A318" s="40" t="s">
        <v>138</v>
      </c>
      <c r="B318" s="47" t="s">
        <v>662</v>
      </c>
      <c r="C318" s="50">
        <v>450</v>
      </c>
      <c r="D318" s="465">
        <v>3.1</v>
      </c>
      <c r="E318" s="466"/>
      <c r="F318" s="50">
        <v>106</v>
      </c>
      <c r="G318" s="38"/>
      <c r="I318" s="1" t="e">
        <f>VLOOKUP(B318,'N・改(内) (作業)'!$S$7:$W$417,2,FALSE)</f>
        <v>#N/A</v>
      </c>
    </row>
    <row r="319" spans="1:9" ht="27" customHeight="1" x14ac:dyDescent="0.15">
      <c r="A319" s="40" t="s">
        <v>138</v>
      </c>
      <c r="B319" s="47" t="s">
        <v>95</v>
      </c>
      <c r="C319" s="50">
        <v>1925</v>
      </c>
      <c r="D319" s="465">
        <v>1.8</v>
      </c>
      <c r="E319" s="466"/>
      <c r="F319" s="50">
        <v>2142</v>
      </c>
      <c r="G319" s="38"/>
      <c r="I319" s="1">
        <f>VLOOKUP(B319,'N・改(内) (作業)'!$S$7:$W$417,2,FALSE)</f>
        <v>1965</v>
      </c>
    </row>
    <row r="320" spans="1:9" ht="27" customHeight="1" x14ac:dyDescent="0.15">
      <c r="A320" s="40" t="s">
        <v>292</v>
      </c>
      <c r="B320" s="47" t="s">
        <v>630</v>
      </c>
      <c r="C320" s="50">
        <v>135</v>
      </c>
      <c r="D320" s="467">
        <v>1.8</v>
      </c>
      <c r="E320" s="468"/>
      <c r="F320" s="50">
        <v>2320</v>
      </c>
      <c r="G320" s="38"/>
      <c r="I320" s="1">
        <f>VLOOKUP(B320,'N・改(内) (作業)'!$S$7:$W$417,2,FALSE)</f>
        <v>135</v>
      </c>
    </row>
    <row r="321" spans="1:9" ht="27" customHeight="1" x14ac:dyDescent="0.15">
      <c r="A321" s="40" t="s">
        <v>292</v>
      </c>
      <c r="B321" s="47" t="s">
        <v>879</v>
      </c>
      <c r="C321" s="50">
        <v>320</v>
      </c>
      <c r="D321" s="467">
        <v>1.6</v>
      </c>
      <c r="E321" s="468"/>
      <c r="F321" s="50">
        <v>50</v>
      </c>
      <c r="G321" s="38" t="s">
        <v>744</v>
      </c>
      <c r="I321" s="1">
        <f>VLOOKUP(B321,'N・改(内) (作業)'!$S$7:$W$417,2,FALSE)</f>
        <v>320</v>
      </c>
    </row>
    <row r="322" spans="1:9" ht="27" customHeight="1" x14ac:dyDescent="0.15">
      <c r="A322" s="40" t="s">
        <v>292</v>
      </c>
      <c r="B322" s="47" t="s">
        <v>669</v>
      </c>
      <c r="C322" s="50">
        <v>570</v>
      </c>
      <c r="D322" s="53">
        <v>1.4</v>
      </c>
      <c r="E322" s="53">
        <v>1.2</v>
      </c>
      <c r="F322" s="50">
        <v>2860</v>
      </c>
      <c r="G322" s="38"/>
      <c r="I322" s="1">
        <f>VLOOKUP(B322,'N・改(内) (作業)'!$S$7:$W$417,2,FALSE)</f>
        <v>570</v>
      </c>
    </row>
    <row r="323" spans="1:9" ht="27" customHeight="1" x14ac:dyDescent="0.15">
      <c r="A323" s="40" t="s">
        <v>548</v>
      </c>
      <c r="B323" s="47" t="s">
        <v>221</v>
      </c>
      <c r="C323" s="50">
        <v>1404</v>
      </c>
      <c r="D323" s="465">
        <v>1.3</v>
      </c>
      <c r="E323" s="466"/>
      <c r="F323" s="50">
        <v>17700</v>
      </c>
      <c r="G323" s="38"/>
      <c r="I323" s="1">
        <f>VLOOKUP(B323,'N・改(内) (作業)'!$S$7:$W$417,2,FALSE)</f>
        <v>1545</v>
      </c>
    </row>
    <row r="324" spans="1:9" ht="27" customHeight="1" x14ac:dyDescent="0.15">
      <c r="A324" s="40" t="s">
        <v>548</v>
      </c>
      <c r="B324" s="47" t="s">
        <v>638</v>
      </c>
      <c r="C324" s="50">
        <v>340</v>
      </c>
      <c r="D324" s="465">
        <v>1.7</v>
      </c>
      <c r="E324" s="466"/>
      <c r="F324" s="50">
        <v>550</v>
      </c>
      <c r="G324" s="38"/>
      <c r="I324" s="1">
        <f>VLOOKUP(B324,'N・改(内) (作業)'!$S$7:$W$417,2,FALSE)</f>
        <v>340</v>
      </c>
    </row>
    <row r="325" spans="1:9" ht="27" customHeight="1" x14ac:dyDescent="0.15">
      <c r="A325" s="40" t="s">
        <v>548</v>
      </c>
      <c r="B325" s="47" t="s">
        <v>678</v>
      </c>
      <c r="C325" s="50">
        <v>366</v>
      </c>
      <c r="D325" s="465">
        <v>1.1000000000000001</v>
      </c>
      <c r="E325" s="466"/>
      <c r="F325" s="50">
        <v>350</v>
      </c>
      <c r="G325" s="38"/>
      <c r="I325" s="1">
        <f>VLOOKUP(B325,'N・改(内) (作業)'!$S$7:$W$417,2,FALSE)</f>
        <v>366</v>
      </c>
    </row>
    <row r="326" spans="1:9" ht="27" customHeight="1" x14ac:dyDescent="0.15">
      <c r="A326" s="40" t="s">
        <v>548</v>
      </c>
      <c r="B326" s="47" t="s">
        <v>488</v>
      </c>
      <c r="C326" s="50">
        <v>846</v>
      </c>
      <c r="D326" s="467">
        <v>2</v>
      </c>
      <c r="E326" s="468"/>
      <c r="F326" s="50">
        <v>830</v>
      </c>
      <c r="G326" s="38"/>
      <c r="I326" s="1">
        <f>VLOOKUP(B326,'N・改(内) (作業)'!$S$7:$W$417,2,FALSE)</f>
        <v>846</v>
      </c>
    </row>
    <row r="327" spans="1:9" ht="27" customHeight="1" x14ac:dyDescent="0.15">
      <c r="A327" s="40" t="s">
        <v>880</v>
      </c>
      <c r="B327" s="47" t="s">
        <v>883</v>
      </c>
      <c r="C327" s="50">
        <v>730</v>
      </c>
      <c r="D327" s="56">
        <v>1.1000000000000001</v>
      </c>
      <c r="E327" s="58">
        <v>0.1</v>
      </c>
      <c r="F327" s="50">
        <v>200</v>
      </c>
      <c r="G327" s="38" t="s">
        <v>744</v>
      </c>
      <c r="I327" s="1">
        <f>VLOOKUP(B327,'N・改(内) (作業)'!$S$7:$W$417,2,FALSE)</f>
        <v>730</v>
      </c>
    </row>
    <row r="328" spans="1:9" ht="27" customHeight="1" x14ac:dyDescent="0.15">
      <c r="A328" s="40" t="s">
        <v>548</v>
      </c>
      <c r="B328" s="47" t="s">
        <v>647</v>
      </c>
      <c r="C328" s="50">
        <v>1191</v>
      </c>
      <c r="D328" s="465">
        <v>1.2</v>
      </c>
      <c r="E328" s="466"/>
      <c r="F328" s="50">
        <v>50</v>
      </c>
      <c r="G328" s="38"/>
      <c r="I328" s="1">
        <f>VLOOKUP(B328,'N・改(内) (作業)'!$S$7:$W$417,2,FALSE)</f>
        <v>1191</v>
      </c>
    </row>
    <row r="329" spans="1:9" ht="27" customHeight="1" x14ac:dyDescent="0.15">
      <c r="A329" s="40" t="s">
        <v>413</v>
      </c>
      <c r="B329" s="47" t="s">
        <v>652</v>
      </c>
      <c r="C329" s="50">
        <v>309</v>
      </c>
      <c r="D329" s="465">
        <v>1.03</v>
      </c>
      <c r="E329" s="466"/>
      <c r="F329" s="50">
        <v>1300</v>
      </c>
      <c r="G329" s="38"/>
      <c r="I329" s="1">
        <f>VLOOKUP(B329,'N・改(内) (作業)'!$S$7:$W$417,2,FALSE)</f>
        <v>309</v>
      </c>
    </row>
    <row r="330" spans="1:9" ht="27" customHeight="1" x14ac:dyDescent="0.15">
      <c r="A330" s="40" t="s">
        <v>413</v>
      </c>
      <c r="B330" s="47" t="s">
        <v>625</v>
      </c>
      <c r="C330" s="50">
        <v>191</v>
      </c>
      <c r="D330" s="465">
        <v>1.2</v>
      </c>
      <c r="E330" s="466"/>
      <c r="F330" s="50">
        <v>1380</v>
      </c>
      <c r="G330" s="38"/>
      <c r="I330" s="1">
        <f>VLOOKUP(B330,'N・改(内) (作業)'!$S$7:$W$417,2,FALSE)</f>
        <v>203</v>
      </c>
    </row>
    <row r="331" spans="1:9" ht="27" customHeight="1" x14ac:dyDescent="0.15">
      <c r="A331" s="40" t="s">
        <v>820</v>
      </c>
      <c r="B331" s="47" t="s">
        <v>1454</v>
      </c>
      <c r="C331" s="50">
        <v>160</v>
      </c>
      <c r="D331" s="465">
        <v>1.4</v>
      </c>
      <c r="E331" s="466"/>
      <c r="F331" s="50">
        <v>230</v>
      </c>
      <c r="G331" s="38"/>
      <c r="I331" s="1">
        <f>VLOOKUP(B331,'N・改(内) (作業)'!$S$7:$W$417,2,FALSE)</f>
        <v>183</v>
      </c>
    </row>
    <row r="332" spans="1:9" ht="27" customHeight="1" x14ac:dyDescent="0.15">
      <c r="A332" s="40" t="s">
        <v>820</v>
      </c>
      <c r="B332" s="47" t="s">
        <v>451</v>
      </c>
      <c r="C332" s="50">
        <v>690</v>
      </c>
      <c r="D332" s="465">
        <v>3.8</v>
      </c>
      <c r="E332" s="466"/>
      <c r="F332" s="50">
        <v>85</v>
      </c>
      <c r="G332" s="38"/>
      <c r="I332" s="1">
        <f>VLOOKUP(B332,'N・改(内) (作業)'!$S$7:$W$417,2,FALSE)</f>
        <v>700</v>
      </c>
    </row>
    <row r="333" spans="1:9" ht="27" customHeight="1" x14ac:dyDescent="0.15">
      <c r="A333" s="40" t="s">
        <v>820</v>
      </c>
      <c r="B333" s="47" t="s">
        <v>17</v>
      </c>
      <c r="C333" s="50">
        <v>609</v>
      </c>
      <c r="D333" s="465">
        <v>1.3</v>
      </c>
      <c r="E333" s="466"/>
      <c r="F333" s="50">
        <v>1000</v>
      </c>
      <c r="G333" s="38"/>
      <c r="I333" s="1">
        <f>VLOOKUP(B333,'N・改(内) (作業)'!$S$7:$W$417,2,FALSE)</f>
        <v>609</v>
      </c>
    </row>
    <row r="334" spans="1:9" ht="27" customHeight="1" x14ac:dyDescent="0.15">
      <c r="A334" s="40" t="s">
        <v>820</v>
      </c>
      <c r="B334" s="47" t="s">
        <v>59</v>
      </c>
      <c r="C334" s="50">
        <v>532</v>
      </c>
      <c r="D334" s="465">
        <v>1.2</v>
      </c>
      <c r="E334" s="466"/>
      <c r="F334" s="50">
        <v>50</v>
      </c>
      <c r="G334" s="38"/>
      <c r="I334" s="1">
        <f>VLOOKUP(B334,'N・改(内) (作業)'!$S$7:$W$417,2,FALSE)</f>
        <v>532</v>
      </c>
    </row>
    <row r="335" spans="1:9" ht="27" customHeight="1" x14ac:dyDescent="0.15">
      <c r="A335" s="40" t="s">
        <v>820</v>
      </c>
      <c r="B335" s="47" t="s">
        <v>830</v>
      </c>
      <c r="C335" s="50">
        <v>370</v>
      </c>
      <c r="D335" s="56">
        <v>2.2999999999999998</v>
      </c>
      <c r="E335" s="58">
        <v>2.7</v>
      </c>
      <c r="F335" s="50">
        <v>200</v>
      </c>
      <c r="G335" s="38"/>
      <c r="I335" s="1">
        <f>VLOOKUP(B335,'N・改(内) (作業)'!$S$7:$W$417,2,FALSE)</f>
        <v>370</v>
      </c>
    </row>
    <row r="336" spans="1:9" ht="27" customHeight="1" x14ac:dyDescent="0.15">
      <c r="A336" s="40" t="s">
        <v>820</v>
      </c>
      <c r="B336" s="47" t="s">
        <v>298</v>
      </c>
      <c r="C336" s="50">
        <v>529</v>
      </c>
      <c r="D336" s="465">
        <v>1.2</v>
      </c>
      <c r="E336" s="466"/>
      <c r="F336" s="50">
        <v>3280</v>
      </c>
      <c r="G336" s="38"/>
      <c r="I336" s="1">
        <f>VLOOKUP(B336,'N・改(内) (作業)'!$S$7:$W$417,2,FALSE)</f>
        <v>589</v>
      </c>
    </row>
    <row r="337" spans="1:9" ht="27" customHeight="1" x14ac:dyDescent="0.15">
      <c r="A337" s="40" t="s">
        <v>820</v>
      </c>
      <c r="B337" s="47" t="s">
        <v>685</v>
      </c>
      <c r="C337" s="50">
        <v>440</v>
      </c>
      <c r="D337" s="465">
        <v>1.02</v>
      </c>
      <c r="E337" s="466"/>
      <c r="F337" s="50">
        <v>1400</v>
      </c>
      <c r="G337" s="38"/>
      <c r="I337" s="1">
        <f>VLOOKUP(B337,'N・改(内) (作業)'!$S$7:$W$417,2,FALSE)</f>
        <v>440</v>
      </c>
    </row>
    <row r="338" spans="1:9" ht="27" customHeight="1" x14ac:dyDescent="0.15">
      <c r="A338" s="40" t="s">
        <v>820</v>
      </c>
      <c r="B338" s="47" t="s">
        <v>228</v>
      </c>
      <c r="C338" s="50">
        <v>726</v>
      </c>
      <c r="D338" s="465">
        <v>1.01</v>
      </c>
      <c r="E338" s="466"/>
      <c r="F338" s="50">
        <v>2955</v>
      </c>
      <c r="G338" s="38"/>
      <c r="I338" s="1">
        <f>VLOOKUP(B338,'N・改(内) (作業)'!$S$7:$W$417,2,FALSE)</f>
        <v>726</v>
      </c>
    </row>
    <row r="339" spans="1:9" ht="27" customHeight="1" x14ac:dyDescent="0.15">
      <c r="A339" s="40" t="s">
        <v>564</v>
      </c>
      <c r="B339" s="47" t="s">
        <v>32</v>
      </c>
      <c r="C339" s="50">
        <v>918.54</v>
      </c>
      <c r="D339" s="473">
        <v>1.6</v>
      </c>
      <c r="E339" s="473"/>
      <c r="F339" s="50">
        <v>1350</v>
      </c>
      <c r="G339" s="38"/>
      <c r="I339" s="1">
        <f>VLOOKUP(B339,'N・改(内) (作業)'!$S$7:$W$417,2,FALSE)</f>
        <v>919</v>
      </c>
    </row>
    <row r="340" spans="1:9" ht="27" customHeight="1" x14ac:dyDescent="0.15">
      <c r="A340" s="40" t="s">
        <v>564</v>
      </c>
      <c r="B340" s="47" t="s">
        <v>366</v>
      </c>
      <c r="C340" s="50">
        <v>252</v>
      </c>
      <c r="D340" s="473">
        <v>1.5</v>
      </c>
      <c r="E340" s="473"/>
      <c r="F340" s="50">
        <v>670</v>
      </c>
      <c r="G340" s="38"/>
      <c r="I340" s="1">
        <f>VLOOKUP(B340,'N・改(内) (作業)'!$S$7:$W$417,2,FALSE)</f>
        <v>279</v>
      </c>
    </row>
    <row r="341" spans="1:9" ht="27" customHeight="1" x14ac:dyDescent="0.15">
      <c r="A341" s="40" t="s">
        <v>564</v>
      </c>
      <c r="B341" s="47" t="s">
        <v>495</v>
      </c>
      <c r="C341" s="50">
        <v>365</v>
      </c>
      <c r="D341" s="480">
        <v>1.4</v>
      </c>
      <c r="E341" s="54">
        <v>2.5</v>
      </c>
      <c r="F341" s="50">
        <v>2110</v>
      </c>
      <c r="G341" s="38"/>
      <c r="I341" s="1">
        <f>VLOOKUP(B341,'N・改(内) (作業)'!$S$7:$W$417,2,FALSE)</f>
        <v>365</v>
      </c>
    </row>
    <row r="342" spans="1:9" ht="27" customHeight="1" x14ac:dyDescent="0.15">
      <c r="A342" s="40" t="s">
        <v>564</v>
      </c>
      <c r="B342" s="47" t="s">
        <v>688</v>
      </c>
      <c r="C342" s="50">
        <v>597.29999999999995</v>
      </c>
      <c r="D342" s="486"/>
      <c r="E342" s="54">
        <v>2.9</v>
      </c>
      <c r="F342" s="50">
        <v>1300</v>
      </c>
      <c r="G342" s="38"/>
      <c r="I342" s="1">
        <f>VLOOKUP(B342,'N・改(内) (作業)'!$S$7:$W$417,2,FALSE)</f>
        <v>597</v>
      </c>
    </row>
    <row r="343" spans="1:9" ht="27" customHeight="1" x14ac:dyDescent="0.15">
      <c r="A343" s="40" t="s">
        <v>564</v>
      </c>
      <c r="B343" s="47" t="s">
        <v>690</v>
      </c>
      <c r="C343" s="50">
        <v>1734</v>
      </c>
      <c r="D343" s="481"/>
      <c r="E343" s="58">
        <v>0.9</v>
      </c>
      <c r="F343" s="50">
        <v>11150</v>
      </c>
      <c r="G343" s="38"/>
      <c r="I343" s="1">
        <f>VLOOKUP(B343,'N・改(内) (作業)'!$S$7:$W$417,2,FALSE)</f>
        <v>1734</v>
      </c>
    </row>
    <row r="344" spans="1:9" ht="27" customHeight="1" x14ac:dyDescent="0.15">
      <c r="A344" s="40" t="s">
        <v>564</v>
      </c>
      <c r="B344" s="47" t="s">
        <v>303</v>
      </c>
      <c r="C344" s="50">
        <v>416</v>
      </c>
      <c r="D344" s="480">
        <v>1.2</v>
      </c>
      <c r="E344" s="54">
        <v>1.1000000000000001</v>
      </c>
      <c r="F344" s="50">
        <v>5163</v>
      </c>
      <c r="G344" s="38"/>
      <c r="I344" s="1">
        <f>VLOOKUP(B344,'N・改(内) (作業)'!$S$7:$W$417,2,FALSE)</f>
        <v>416</v>
      </c>
    </row>
    <row r="345" spans="1:9" ht="27" customHeight="1" x14ac:dyDescent="0.15">
      <c r="A345" s="40" t="s">
        <v>564</v>
      </c>
      <c r="B345" s="47" t="s">
        <v>693</v>
      </c>
      <c r="C345" s="50">
        <v>580</v>
      </c>
      <c r="D345" s="481"/>
      <c r="E345" s="53">
        <v>1.2</v>
      </c>
      <c r="F345" s="50">
        <v>1500</v>
      </c>
      <c r="G345" s="38"/>
      <c r="I345" s="1">
        <f>VLOOKUP(B345,'N・改(内) (作業)'!$S$7:$W$417,2,FALSE)</f>
        <v>580</v>
      </c>
    </row>
    <row r="346" spans="1:9" ht="27" customHeight="1" x14ac:dyDescent="0.15">
      <c r="A346" s="40" t="s">
        <v>564</v>
      </c>
      <c r="B346" s="47" t="s">
        <v>310</v>
      </c>
      <c r="C346" s="50">
        <v>1330</v>
      </c>
      <c r="D346" s="473">
        <v>1.1000000000000001</v>
      </c>
      <c r="E346" s="473"/>
      <c r="F346" s="50">
        <v>1326</v>
      </c>
      <c r="G346" s="38"/>
      <c r="I346" s="1">
        <f>VLOOKUP(B346,'N・改(内) (作業)'!$S$7:$W$417,2,FALSE)</f>
        <v>1330</v>
      </c>
    </row>
    <row r="347" spans="1:9" ht="27" customHeight="1" x14ac:dyDescent="0.15">
      <c r="A347" s="40" t="s">
        <v>564</v>
      </c>
      <c r="B347" s="47" t="s">
        <v>885</v>
      </c>
      <c r="C347" s="50">
        <v>380</v>
      </c>
      <c r="D347" s="53">
        <v>1.3</v>
      </c>
      <c r="E347" s="57">
        <v>1</v>
      </c>
      <c r="F347" s="50">
        <v>100</v>
      </c>
      <c r="G347" s="38" t="s">
        <v>744</v>
      </c>
      <c r="I347" s="1">
        <f>VLOOKUP(B347,'N・改(内) (作業)'!$S$7:$W$417,2,FALSE)</f>
        <v>380</v>
      </c>
    </row>
    <row r="348" spans="1:9" ht="27" customHeight="1" x14ac:dyDescent="0.15">
      <c r="A348" s="40" t="s">
        <v>644</v>
      </c>
      <c r="B348" s="47" t="s">
        <v>577</v>
      </c>
      <c r="C348" s="50">
        <v>304</v>
      </c>
      <c r="D348" s="473">
        <v>1.8</v>
      </c>
      <c r="E348" s="473"/>
      <c r="F348" s="50">
        <v>1605</v>
      </c>
      <c r="G348" s="38"/>
      <c r="I348" s="1">
        <f>VLOOKUP(B348,'N・改(内) (作業)'!$S$7:$W$417,2,FALSE)</f>
        <v>304</v>
      </c>
    </row>
    <row r="349" spans="1:9" ht="27" customHeight="1" x14ac:dyDescent="0.15">
      <c r="A349" s="40" t="s">
        <v>644</v>
      </c>
      <c r="B349" s="47" t="s">
        <v>707</v>
      </c>
      <c r="C349" s="50">
        <v>799.69</v>
      </c>
      <c r="D349" s="473">
        <v>2.4</v>
      </c>
      <c r="E349" s="473"/>
      <c r="F349" s="50">
        <v>6564</v>
      </c>
      <c r="G349" s="38"/>
      <c r="I349" s="1">
        <f>VLOOKUP(B349,'N・改(内) (作業)'!$S$7:$W$417,2,FALSE)</f>
        <v>898</v>
      </c>
    </row>
    <row r="350" spans="1:9" ht="27" customHeight="1" x14ac:dyDescent="0.15">
      <c r="A350" s="40" t="s">
        <v>724</v>
      </c>
      <c r="B350" s="47" t="s">
        <v>204</v>
      </c>
      <c r="C350" s="50">
        <v>2746.48</v>
      </c>
      <c r="D350" s="473">
        <v>3.8</v>
      </c>
      <c r="E350" s="473"/>
      <c r="F350" s="50">
        <v>564</v>
      </c>
      <c r="G350" s="38"/>
      <c r="I350" s="1">
        <f>VLOOKUP(B350,'N・改(内) (作業)'!$S$7:$W$417,2,FALSE)</f>
        <v>2746</v>
      </c>
    </row>
    <row r="351" spans="1:9" ht="27" customHeight="1" x14ac:dyDescent="0.15">
      <c r="A351" s="40" t="s">
        <v>724</v>
      </c>
      <c r="B351" s="47" t="s">
        <v>8</v>
      </c>
      <c r="C351" s="50">
        <v>840.02</v>
      </c>
      <c r="D351" s="473">
        <v>1.6</v>
      </c>
      <c r="E351" s="473"/>
      <c r="F351" s="50">
        <v>2600</v>
      </c>
      <c r="G351" s="38"/>
      <c r="I351" s="1">
        <f>VLOOKUP(B351,'N・改(内) (作業)'!$S$7:$W$417,2,FALSE)</f>
        <v>875</v>
      </c>
    </row>
    <row r="352" spans="1:9" ht="27" customHeight="1" x14ac:dyDescent="0.15">
      <c r="A352" s="40" t="s">
        <v>724</v>
      </c>
      <c r="B352" s="47" t="s">
        <v>700</v>
      </c>
      <c r="C352" s="50">
        <v>480.5</v>
      </c>
      <c r="D352" s="473">
        <v>5.8</v>
      </c>
      <c r="E352" s="473"/>
      <c r="F352" s="50">
        <v>10</v>
      </c>
      <c r="G352" s="38"/>
      <c r="I352" s="1">
        <f>VLOOKUP(B352,'N・改(内) (作業)'!$S$7:$W$417,2,FALSE)</f>
        <v>481</v>
      </c>
    </row>
    <row r="353" spans="1:9" ht="27" customHeight="1" x14ac:dyDescent="0.15">
      <c r="A353" s="40" t="s">
        <v>724</v>
      </c>
      <c r="B353" s="47" t="s">
        <v>475</v>
      </c>
      <c r="C353" s="50">
        <v>50.26</v>
      </c>
      <c r="D353" s="473">
        <v>2.2000000000000002</v>
      </c>
      <c r="E353" s="473"/>
      <c r="F353" s="50">
        <v>479</v>
      </c>
      <c r="G353" s="38"/>
      <c r="I353" s="1">
        <f>VLOOKUP(B353,'N・改(内) (作業)'!$S$7:$W$417,2,FALSE)</f>
        <v>67</v>
      </c>
    </row>
    <row r="354" spans="1:9" ht="27" customHeight="1" x14ac:dyDescent="0.15">
      <c r="A354" s="40" t="s">
        <v>851</v>
      </c>
      <c r="B354" s="47" t="s">
        <v>701</v>
      </c>
      <c r="C354" s="50">
        <v>60.3</v>
      </c>
      <c r="D354" s="473">
        <v>1.5</v>
      </c>
      <c r="E354" s="473"/>
      <c r="F354" s="50">
        <v>576</v>
      </c>
      <c r="G354" s="38"/>
      <c r="I354" s="1" t="e">
        <f>VLOOKUP(B354,'N・改(内) (作業)'!$S$7:$W$417,2,FALSE)</f>
        <v>#N/A</v>
      </c>
    </row>
    <row r="355" spans="1:9" ht="27" customHeight="1" x14ac:dyDescent="0.15">
      <c r="A355" s="40" t="s">
        <v>724</v>
      </c>
      <c r="B355" s="47" t="s">
        <v>659</v>
      </c>
      <c r="C355" s="50">
        <v>360</v>
      </c>
      <c r="D355" s="473">
        <v>1.4</v>
      </c>
      <c r="E355" s="473"/>
      <c r="F355" s="50">
        <v>800</v>
      </c>
      <c r="G355" s="38" t="s">
        <v>744</v>
      </c>
      <c r="I355" s="1">
        <f>VLOOKUP(B355,'N・改(内) (作業)'!$S$7:$W$417,2,FALSE)</f>
        <v>360</v>
      </c>
    </row>
    <row r="356" spans="1:9" ht="27" customHeight="1" x14ac:dyDescent="0.15">
      <c r="A356" s="40" t="s">
        <v>724</v>
      </c>
      <c r="B356" s="47" t="s">
        <v>702</v>
      </c>
      <c r="C356" s="50">
        <v>61.35</v>
      </c>
      <c r="D356" s="473">
        <v>1.1000000000000001</v>
      </c>
      <c r="E356" s="473"/>
      <c r="F356" s="50">
        <v>903</v>
      </c>
      <c r="G356" s="38"/>
      <c r="I356" s="1">
        <f>VLOOKUP(B356,'N・改(内) (作業)'!$S$7:$W$417,2,FALSE)</f>
        <v>61</v>
      </c>
    </row>
    <row r="357" spans="1:9" ht="27" customHeight="1" x14ac:dyDescent="0.15">
      <c r="A357" s="40" t="s">
        <v>262</v>
      </c>
      <c r="B357" s="47" t="s">
        <v>697</v>
      </c>
      <c r="C357" s="50">
        <v>2555</v>
      </c>
      <c r="D357" s="474">
        <v>1.8</v>
      </c>
      <c r="E357" s="474"/>
      <c r="F357" s="50">
        <v>8293</v>
      </c>
      <c r="G357" s="38"/>
      <c r="I357" s="1">
        <f>VLOOKUP(B357,'N・改(内) (作業)'!$S$7:$W$417,2,FALSE)</f>
        <v>2555</v>
      </c>
    </row>
    <row r="358" spans="1:9" ht="27" customHeight="1" x14ac:dyDescent="0.15">
      <c r="A358" s="40" t="s">
        <v>724</v>
      </c>
      <c r="B358" s="47" t="s">
        <v>483</v>
      </c>
      <c r="C358" s="50">
        <v>276.39999999999998</v>
      </c>
      <c r="D358" s="473">
        <v>1.4</v>
      </c>
      <c r="E358" s="473"/>
      <c r="F358" s="50">
        <v>213</v>
      </c>
      <c r="G358" s="38"/>
      <c r="I358" s="1">
        <f>VLOOKUP(B358,'N・改(内) (作業)'!$S$7:$W$417,2,FALSE)</f>
        <v>276</v>
      </c>
    </row>
    <row r="359" spans="1:9" ht="27" customHeight="1" x14ac:dyDescent="0.15">
      <c r="A359" s="40" t="s">
        <v>724</v>
      </c>
      <c r="B359" s="47" t="s">
        <v>704</v>
      </c>
      <c r="C359" s="50">
        <v>167</v>
      </c>
      <c r="D359" s="473">
        <v>1.2</v>
      </c>
      <c r="E359" s="473"/>
      <c r="F359" s="50">
        <v>1637</v>
      </c>
      <c r="G359" s="38"/>
      <c r="I359" s="1" t="e">
        <f>VLOOKUP(B359,'N・改(内) (作業)'!$S$7:$W$417,2,FALSE)</f>
        <v>#N/A</v>
      </c>
    </row>
    <row r="360" spans="1:9" ht="27" customHeight="1" x14ac:dyDescent="0.15">
      <c r="A360" s="40" t="s">
        <v>461</v>
      </c>
      <c r="B360" s="47" t="s">
        <v>63</v>
      </c>
      <c r="C360" s="50">
        <v>712.33</v>
      </c>
      <c r="D360" s="473">
        <v>1.3</v>
      </c>
      <c r="E360" s="473"/>
      <c r="F360" s="50">
        <v>700</v>
      </c>
      <c r="G360" s="38"/>
      <c r="I360" s="1">
        <f>VLOOKUP(B360,'N・改(内) (作業)'!$S$7:$W$417,2,FALSE)</f>
        <v>712</v>
      </c>
    </row>
    <row r="361" spans="1:9" ht="27" customHeight="1" x14ac:dyDescent="0.15">
      <c r="A361" s="40" t="s">
        <v>315</v>
      </c>
      <c r="B361" s="47" t="s">
        <v>526</v>
      </c>
      <c r="C361" s="50">
        <v>77.11</v>
      </c>
      <c r="D361" s="473">
        <v>3.3</v>
      </c>
      <c r="E361" s="473"/>
      <c r="F361" s="50">
        <v>878</v>
      </c>
      <c r="G361" s="38"/>
      <c r="I361" s="1">
        <f>VLOOKUP(B361,'N・改(内) (作業)'!$S$7:$W$417,2,FALSE)</f>
        <v>77</v>
      </c>
    </row>
    <row r="362" spans="1:9" ht="27" customHeight="1" x14ac:dyDescent="0.15">
      <c r="A362" s="40" t="s">
        <v>315</v>
      </c>
      <c r="B362" s="47" t="s">
        <v>139</v>
      </c>
      <c r="C362" s="50">
        <v>152.86000000000001</v>
      </c>
      <c r="D362" s="473">
        <v>1.6</v>
      </c>
      <c r="E362" s="473"/>
      <c r="F362" s="50">
        <v>150</v>
      </c>
      <c r="G362" s="38"/>
      <c r="I362" s="1">
        <f>VLOOKUP(B362,'N・改(内) (作業)'!$S$7:$W$417,2,FALSE)</f>
        <v>153</v>
      </c>
    </row>
    <row r="363" spans="1:9" ht="27" customHeight="1" x14ac:dyDescent="0.15">
      <c r="A363" s="40" t="s">
        <v>315</v>
      </c>
      <c r="B363" s="47" t="s">
        <v>373</v>
      </c>
      <c r="C363" s="50">
        <v>249.96</v>
      </c>
      <c r="D363" s="473">
        <v>2.2999999999999998</v>
      </c>
      <c r="E363" s="473"/>
      <c r="F363" s="50">
        <v>90</v>
      </c>
      <c r="G363" s="38"/>
      <c r="I363" s="1">
        <f>VLOOKUP(B363,'N・改(内) (作業)'!$S$7:$W$417,2,FALSE)</f>
        <v>250</v>
      </c>
    </row>
    <row r="364" spans="1:9" ht="27" customHeight="1" x14ac:dyDescent="0.15">
      <c r="A364" s="40" t="s">
        <v>315</v>
      </c>
      <c r="B364" s="47" t="s">
        <v>708</v>
      </c>
      <c r="C364" s="50">
        <v>280</v>
      </c>
      <c r="D364" s="473">
        <v>1.6</v>
      </c>
      <c r="E364" s="473"/>
      <c r="F364" s="50">
        <v>120</v>
      </c>
      <c r="G364" s="38"/>
      <c r="I364" s="1">
        <f>VLOOKUP(B364,'N・改(内) (作業)'!$S$7:$W$417,2,FALSE)</f>
        <v>280</v>
      </c>
    </row>
    <row r="365" spans="1:9" ht="27" customHeight="1" x14ac:dyDescent="0.15">
      <c r="A365" s="40" t="s">
        <v>315</v>
      </c>
      <c r="B365" s="47" t="s">
        <v>107</v>
      </c>
      <c r="C365" s="50">
        <v>249</v>
      </c>
      <c r="D365" s="474">
        <v>2</v>
      </c>
      <c r="E365" s="474"/>
      <c r="F365" s="50">
        <v>1889</v>
      </c>
      <c r="G365" s="38"/>
      <c r="I365" s="1">
        <f>VLOOKUP(B365,'N・改(内) (作業)'!$S$7:$W$417,2,FALSE)</f>
        <v>339</v>
      </c>
    </row>
    <row r="366" spans="1:9" ht="27" customHeight="1" x14ac:dyDescent="0.15">
      <c r="A366" s="40" t="s">
        <v>766</v>
      </c>
      <c r="B366" s="47" t="s">
        <v>421</v>
      </c>
      <c r="C366" s="50">
        <v>144.1</v>
      </c>
      <c r="D366" s="473">
        <v>1.8</v>
      </c>
      <c r="E366" s="473"/>
      <c r="F366" s="50">
        <v>127</v>
      </c>
      <c r="G366" s="38"/>
      <c r="I366" s="1">
        <f>VLOOKUP(B366,'N・改(内) (作業)'!$S$7:$W$417,2,FALSE)</f>
        <v>147</v>
      </c>
    </row>
    <row r="367" spans="1:9" ht="27" customHeight="1" x14ac:dyDescent="0.15">
      <c r="A367" s="40" t="s">
        <v>766</v>
      </c>
      <c r="B367" s="47" t="s">
        <v>207</v>
      </c>
      <c r="C367" s="50">
        <v>44</v>
      </c>
      <c r="D367" s="473">
        <v>1.3</v>
      </c>
      <c r="E367" s="473"/>
      <c r="F367" s="50">
        <v>1610</v>
      </c>
      <c r="G367" s="38"/>
      <c r="I367" s="1">
        <f>VLOOKUP(B367,'N・改(内) (作業)'!$S$7:$W$417,2,FALSE)</f>
        <v>47</v>
      </c>
    </row>
    <row r="368" spans="1:9" ht="27" customHeight="1" x14ac:dyDescent="0.15">
      <c r="A368" s="40" t="s">
        <v>766</v>
      </c>
      <c r="B368" s="47" t="s">
        <v>407</v>
      </c>
      <c r="C368" s="50">
        <v>160.24</v>
      </c>
      <c r="D368" s="473">
        <v>2.5</v>
      </c>
      <c r="E368" s="473"/>
      <c r="F368" s="50">
        <v>340</v>
      </c>
      <c r="G368" s="38"/>
      <c r="I368" s="1">
        <f>VLOOKUP(B368,'N・改(内) (作業)'!$S$7:$W$417,2,FALSE)</f>
        <v>160</v>
      </c>
    </row>
    <row r="369" spans="1:9" ht="27" customHeight="1" x14ac:dyDescent="0.15">
      <c r="A369" s="40" t="s">
        <v>766</v>
      </c>
      <c r="B369" s="47" t="s">
        <v>351</v>
      </c>
      <c r="C369" s="50">
        <v>518.5</v>
      </c>
      <c r="D369" s="473">
        <v>1.6</v>
      </c>
      <c r="E369" s="473"/>
      <c r="F369" s="50">
        <v>3200</v>
      </c>
      <c r="G369" s="38"/>
      <c r="I369" s="1">
        <f>VLOOKUP(B369,'N・改(内) (作業)'!$S$7:$W$417,2,FALSE)</f>
        <v>549</v>
      </c>
    </row>
    <row r="370" spans="1:9" ht="27" customHeight="1" x14ac:dyDescent="0.15">
      <c r="A370" s="40" t="s">
        <v>766</v>
      </c>
      <c r="B370" s="47" t="s">
        <v>710</v>
      </c>
      <c r="C370" s="50">
        <v>96.21</v>
      </c>
      <c r="D370" s="473">
        <v>2.2999999999999998</v>
      </c>
      <c r="E370" s="473"/>
      <c r="F370" s="50">
        <v>244</v>
      </c>
      <c r="G370" s="38"/>
      <c r="I370" s="1">
        <f>VLOOKUP(B370,'N・改(内) (作業)'!$S$7:$W$417,2,FALSE)</f>
        <v>96</v>
      </c>
    </row>
    <row r="371" spans="1:9" ht="27" customHeight="1" x14ac:dyDescent="0.15">
      <c r="A371" s="40" t="s">
        <v>766</v>
      </c>
      <c r="B371" s="47" t="s">
        <v>170</v>
      </c>
      <c r="C371" s="50">
        <v>797.16</v>
      </c>
      <c r="D371" s="473">
        <v>1.3</v>
      </c>
      <c r="E371" s="473"/>
      <c r="F371" s="50">
        <v>6000</v>
      </c>
      <c r="G371" s="38"/>
      <c r="I371" s="1">
        <f>VLOOKUP(B371,'N・改(内) (作業)'!$S$7:$W$417,2,FALSE)</f>
        <v>907</v>
      </c>
    </row>
    <row r="372" spans="1:9" ht="27" customHeight="1" x14ac:dyDescent="0.15">
      <c r="A372" s="40" t="s">
        <v>368</v>
      </c>
      <c r="B372" s="47" t="s">
        <v>716</v>
      </c>
      <c r="C372" s="50">
        <v>1665</v>
      </c>
      <c r="D372" s="473">
        <v>1.2</v>
      </c>
      <c r="E372" s="473"/>
      <c r="F372" s="50">
        <v>9700</v>
      </c>
      <c r="G372" s="38"/>
      <c r="I372" s="1">
        <f>VLOOKUP(B372,'N・改(内) (作業)'!$S$7:$W$417,2,FALSE)</f>
        <v>1665</v>
      </c>
    </row>
    <row r="373" spans="1:9" ht="27" customHeight="1" x14ac:dyDescent="0.15">
      <c r="A373" s="40" t="s">
        <v>832</v>
      </c>
      <c r="B373" s="47" t="s">
        <v>796</v>
      </c>
      <c r="C373" s="50">
        <v>904</v>
      </c>
      <c r="D373" s="473">
        <v>1.1000000000000001</v>
      </c>
      <c r="E373" s="473"/>
      <c r="F373" s="50">
        <v>6010</v>
      </c>
      <c r="G373" s="38"/>
      <c r="I373" s="1">
        <f>VLOOKUP(B373,'N・改(内) (作業)'!$S$7:$W$417,2,FALSE)</f>
        <v>1002</v>
      </c>
    </row>
    <row r="374" spans="1:9" ht="27" customHeight="1" x14ac:dyDescent="0.15">
      <c r="A374" s="40" t="s">
        <v>832</v>
      </c>
      <c r="B374" s="47" t="s">
        <v>473</v>
      </c>
      <c r="C374" s="50">
        <v>288</v>
      </c>
      <c r="D374" s="473">
        <v>1.5</v>
      </c>
      <c r="E374" s="473"/>
      <c r="F374" s="50">
        <v>2000</v>
      </c>
      <c r="G374" s="38"/>
      <c r="I374" s="1">
        <f>VLOOKUP(B374,'N・改(内) (作業)'!$S$7:$W$417,2,FALSE)</f>
        <v>308</v>
      </c>
    </row>
    <row r="375" spans="1:9" ht="27" customHeight="1" x14ac:dyDescent="0.15">
      <c r="A375" s="40" t="s">
        <v>832</v>
      </c>
      <c r="B375" s="47" t="s">
        <v>599</v>
      </c>
      <c r="C375" s="50">
        <v>813.99</v>
      </c>
      <c r="D375" s="473">
        <v>4.7</v>
      </c>
      <c r="E375" s="473"/>
      <c r="F375" s="50">
        <v>820</v>
      </c>
      <c r="G375" s="38"/>
      <c r="I375" s="1">
        <f>VLOOKUP(B375,'N・改(内) (作業)'!$S$7:$W$417,2,FALSE)</f>
        <v>814</v>
      </c>
    </row>
    <row r="376" spans="1:9" ht="27" customHeight="1" x14ac:dyDescent="0.15">
      <c r="A376" s="40" t="s">
        <v>832</v>
      </c>
      <c r="B376" s="47" t="s">
        <v>632</v>
      </c>
      <c r="C376" s="50">
        <v>48.9</v>
      </c>
      <c r="D376" s="473">
        <v>2.8</v>
      </c>
      <c r="E376" s="473"/>
      <c r="F376" s="50">
        <v>50</v>
      </c>
      <c r="G376" s="38"/>
      <c r="I376" s="1">
        <f>VLOOKUP(B376,'N・改(内) (作業)'!$S$7:$W$417,2,FALSE)</f>
        <v>49</v>
      </c>
    </row>
    <row r="377" spans="1:9" ht="27" customHeight="1" x14ac:dyDescent="0.15">
      <c r="A377" s="40" t="s">
        <v>832</v>
      </c>
      <c r="B377" s="47" t="s">
        <v>416</v>
      </c>
      <c r="C377" s="50">
        <v>404.19</v>
      </c>
      <c r="D377" s="473">
        <v>1.7</v>
      </c>
      <c r="E377" s="473"/>
      <c r="F377" s="50">
        <v>100</v>
      </c>
      <c r="G377" s="38"/>
      <c r="I377" s="1">
        <f>VLOOKUP(B377,'N・改(内) (作業)'!$S$7:$W$417,2,FALSE)</f>
        <v>404</v>
      </c>
    </row>
    <row r="378" spans="1:9" ht="27" customHeight="1" x14ac:dyDescent="0.15">
      <c r="A378" s="40" t="s">
        <v>832</v>
      </c>
      <c r="B378" s="47" t="s">
        <v>715</v>
      </c>
      <c r="C378" s="50">
        <v>257.3</v>
      </c>
      <c r="D378" s="473">
        <v>1.3</v>
      </c>
      <c r="E378" s="473"/>
      <c r="F378" s="50">
        <v>1141</v>
      </c>
      <c r="G378" s="38"/>
      <c r="I378" s="1">
        <f>VLOOKUP(B378,'N・改(内) (作業)'!$S$7:$W$417,2,FALSE)</f>
        <v>257</v>
      </c>
    </row>
    <row r="379" spans="1:9" ht="27" customHeight="1" x14ac:dyDescent="0.15">
      <c r="A379" s="40" t="s">
        <v>832</v>
      </c>
      <c r="B379" s="47" t="s">
        <v>711</v>
      </c>
      <c r="C379" s="50">
        <v>347</v>
      </c>
      <c r="D379" s="473">
        <v>1.2</v>
      </c>
      <c r="E379" s="473"/>
      <c r="F379" s="50">
        <v>5855</v>
      </c>
      <c r="G379" s="38"/>
      <c r="I379" s="1">
        <f>VLOOKUP(B379,'N・改(内) (作業)'!$S$7:$W$417,2,FALSE)</f>
        <v>347</v>
      </c>
    </row>
    <row r="380" spans="1:9" ht="27" customHeight="1" x14ac:dyDescent="0.15">
      <c r="A380" s="40" t="s">
        <v>888</v>
      </c>
      <c r="B380" s="47" t="s">
        <v>417</v>
      </c>
      <c r="C380" s="50">
        <v>688</v>
      </c>
      <c r="D380" s="54">
        <v>1.7</v>
      </c>
      <c r="E380" s="54">
        <v>1.3</v>
      </c>
      <c r="F380" s="50">
        <v>198</v>
      </c>
      <c r="G380" s="38" t="s">
        <v>744</v>
      </c>
      <c r="I380" s="1">
        <f>VLOOKUP(B380,'N・改(内) (作業)'!$S$7:$W$417,2,FALSE)</f>
        <v>688</v>
      </c>
    </row>
    <row r="381" spans="1:9" ht="27" customHeight="1" x14ac:dyDescent="0.15">
      <c r="A381" s="40" t="s">
        <v>834</v>
      </c>
      <c r="B381" s="47" t="s">
        <v>717</v>
      </c>
      <c r="C381" s="50">
        <v>85.08</v>
      </c>
      <c r="D381" s="474">
        <v>3</v>
      </c>
      <c r="E381" s="474"/>
      <c r="F381" s="50">
        <v>1140</v>
      </c>
      <c r="G381" s="38"/>
      <c r="I381" s="1">
        <f>VLOOKUP(B381,'N・改(内) (作業)'!$S$7:$W$417,2,FALSE)</f>
        <v>110</v>
      </c>
    </row>
    <row r="382" spans="1:9" ht="27" customHeight="1" x14ac:dyDescent="0.15">
      <c r="A382" s="40" t="s">
        <v>834</v>
      </c>
      <c r="B382" s="47" t="s">
        <v>718</v>
      </c>
      <c r="C382" s="50">
        <v>446</v>
      </c>
      <c r="D382" s="473">
        <v>1.1000000000000001</v>
      </c>
      <c r="E382" s="473"/>
      <c r="F382" s="50">
        <v>706</v>
      </c>
      <c r="G382" s="38"/>
      <c r="I382" s="1" t="e">
        <f>VLOOKUP(B382,'N・改(内) (作業)'!$S$7:$W$417,2,FALSE)</f>
        <v>#N/A</v>
      </c>
    </row>
    <row r="383" spans="1:9" ht="27" customHeight="1" x14ac:dyDescent="0.15">
      <c r="A383" s="40" t="s">
        <v>834</v>
      </c>
      <c r="B383" s="47" t="s">
        <v>721</v>
      </c>
      <c r="C383" s="50">
        <v>46.02</v>
      </c>
      <c r="D383" s="474">
        <v>2</v>
      </c>
      <c r="E383" s="474"/>
      <c r="F383" s="50">
        <v>250</v>
      </c>
      <c r="G383" s="38"/>
      <c r="I383" s="1">
        <f>VLOOKUP(B383,'N・改(内) (作業)'!$S$7:$W$417,2,FALSE)</f>
        <v>46</v>
      </c>
    </row>
    <row r="384" spans="1:9" ht="27" customHeight="1" x14ac:dyDescent="0.15">
      <c r="A384" s="40" t="s">
        <v>834</v>
      </c>
      <c r="B384" s="47" t="s">
        <v>97</v>
      </c>
      <c r="C384" s="50">
        <v>466</v>
      </c>
      <c r="D384" s="473">
        <v>1.2</v>
      </c>
      <c r="E384" s="473"/>
      <c r="F384" s="50">
        <v>5245</v>
      </c>
      <c r="G384" s="38"/>
      <c r="I384" s="1">
        <f>VLOOKUP(B384,'N・改(内) (作業)'!$S$7:$W$417,2,FALSE)</f>
        <v>556</v>
      </c>
    </row>
    <row r="385" spans="1:9" ht="27" customHeight="1" x14ac:dyDescent="0.15">
      <c r="A385" s="40" t="s">
        <v>622</v>
      </c>
      <c r="B385" s="47" t="s">
        <v>99</v>
      </c>
      <c r="C385" s="50">
        <v>1391.8</v>
      </c>
      <c r="D385" s="473">
        <v>1.1000000000000001</v>
      </c>
      <c r="E385" s="473"/>
      <c r="F385" s="50">
        <v>9700</v>
      </c>
      <c r="G385" s="38"/>
      <c r="I385" s="1">
        <f>VLOOKUP(B385,'N・改(内) (作業)'!$S$7:$W$417,2,FALSE)</f>
        <v>1622</v>
      </c>
    </row>
    <row r="386" spans="1:9" ht="27" customHeight="1" x14ac:dyDescent="0.15">
      <c r="A386" s="40" t="s">
        <v>622</v>
      </c>
      <c r="B386" s="47" t="s">
        <v>335</v>
      </c>
      <c r="C386" s="50">
        <v>313.77999999999997</v>
      </c>
      <c r="D386" s="473">
        <v>4.2</v>
      </c>
      <c r="E386" s="473"/>
      <c r="F386" s="50">
        <v>248</v>
      </c>
      <c r="G386" s="38"/>
      <c r="I386" s="1">
        <f>VLOOKUP(B386,'N・改(内) (作業)'!$S$7:$W$417,2,FALSE)</f>
        <v>314</v>
      </c>
    </row>
    <row r="387" spans="1:9" ht="27" customHeight="1" x14ac:dyDescent="0.15">
      <c r="A387" s="40" t="s">
        <v>622</v>
      </c>
      <c r="B387" s="47" t="s">
        <v>725</v>
      </c>
      <c r="C387" s="50">
        <v>404</v>
      </c>
      <c r="D387" s="473">
        <v>2.5</v>
      </c>
      <c r="E387" s="473"/>
      <c r="F387" s="50">
        <v>2000</v>
      </c>
      <c r="G387" s="38"/>
      <c r="I387" s="1">
        <f>VLOOKUP(B387,'N・改(内) (作業)'!$S$7:$W$417,2,FALSE)</f>
        <v>404</v>
      </c>
    </row>
    <row r="388" spans="1:9" ht="27" customHeight="1" x14ac:dyDescent="0.15">
      <c r="A388" s="40" t="s">
        <v>622</v>
      </c>
      <c r="B388" s="47" t="s">
        <v>723</v>
      </c>
      <c r="C388" s="50">
        <v>160</v>
      </c>
      <c r="D388" s="473">
        <v>2.6</v>
      </c>
      <c r="E388" s="473"/>
      <c r="F388" s="50">
        <v>2400</v>
      </c>
      <c r="G388" s="38"/>
      <c r="I388" s="1">
        <f>VLOOKUP(B388,'N・改(内) (作業)'!$S$7:$W$417,2,FALSE)</f>
        <v>160</v>
      </c>
    </row>
    <row r="389" spans="1:9" ht="27" customHeight="1" x14ac:dyDescent="0.15">
      <c r="A389" s="40" t="s">
        <v>622</v>
      </c>
      <c r="B389" s="47" t="s">
        <v>663</v>
      </c>
      <c r="C389" s="50">
        <v>177.01</v>
      </c>
      <c r="D389" s="473">
        <v>4.7</v>
      </c>
      <c r="E389" s="473"/>
      <c r="F389" s="50">
        <v>10</v>
      </c>
      <c r="G389" s="38"/>
      <c r="I389" s="1">
        <f>VLOOKUP(B389,'N・改(内) (作業)'!$S$7:$W$417,2,FALSE)</f>
        <v>177</v>
      </c>
    </row>
    <row r="390" spans="1:9" ht="27" customHeight="1" x14ac:dyDescent="0.15">
      <c r="A390" s="40" t="s">
        <v>622</v>
      </c>
      <c r="B390" s="47" t="s">
        <v>357</v>
      </c>
      <c r="C390" s="50">
        <v>247.98</v>
      </c>
      <c r="D390" s="473">
        <v>1.4</v>
      </c>
      <c r="E390" s="473"/>
      <c r="F390" s="50">
        <v>1467</v>
      </c>
      <c r="G390" s="38"/>
      <c r="I390" s="1">
        <f>VLOOKUP(B390,'N・改(内) (作業)'!$S$7:$W$417,2,FALSE)</f>
        <v>268</v>
      </c>
    </row>
    <row r="391" spans="1:9" ht="27" customHeight="1" x14ac:dyDescent="0.15">
      <c r="A391" s="40" t="s">
        <v>622</v>
      </c>
      <c r="B391" s="47" t="s">
        <v>837</v>
      </c>
      <c r="C391" s="50">
        <v>470.01</v>
      </c>
      <c r="D391" s="54">
        <v>2.4</v>
      </c>
      <c r="E391" s="54">
        <v>1.1000000000000001</v>
      </c>
      <c r="F391" s="50">
        <v>680</v>
      </c>
      <c r="G391" s="38"/>
      <c r="I391" s="1">
        <f>VLOOKUP(B391,'N・改(内) (作業)'!$S$7:$W$417,2,FALSE)</f>
        <v>470</v>
      </c>
    </row>
    <row r="392" spans="1:9" ht="27" customHeight="1" x14ac:dyDescent="0.15">
      <c r="A392" s="40" t="s">
        <v>845</v>
      </c>
      <c r="B392" s="47" t="s">
        <v>4</v>
      </c>
      <c r="C392" s="50">
        <v>222</v>
      </c>
      <c r="D392" s="54">
        <v>1.2</v>
      </c>
      <c r="E392" s="54">
        <v>1.5</v>
      </c>
      <c r="F392" s="50">
        <v>1700</v>
      </c>
      <c r="G392" s="38"/>
      <c r="I392" s="1">
        <f>VLOOKUP(B392,'N・改(内) (作業)'!$S$7:$W$417,2,FALSE)</f>
        <v>222</v>
      </c>
    </row>
    <row r="393" spans="1:9" ht="27" customHeight="1" x14ac:dyDescent="0.15">
      <c r="A393" s="40" t="s">
        <v>845</v>
      </c>
      <c r="B393" s="47" t="s">
        <v>889</v>
      </c>
      <c r="C393" s="50">
        <v>750</v>
      </c>
      <c r="D393" s="54">
        <v>2.4</v>
      </c>
      <c r="E393" s="54">
        <v>1.1000000000000001</v>
      </c>
      <c r="F393" s="50">
        <v>245</v>
      </c>
      <c r="G393" s="38" t="s">
        <v>744</v>
      </c>
      <c r="I393" s="1" t="e">
        <f>VLOOKUP(B393,'N・改(内) (作業)'!$S$7:$W$417,2,FALSE)</f>
        <v>#N/A</v>
      </c>
    </row>
    <row r="394" spans="1:9" ht="27" customHeight="1" x14ac:dyDescent="0.15">
      <c r="A394" s="40" t="s">
        <v>670</v>
      </c>
      <c r="B394" s="47" t="s">
        <v>1396</v>
      </c>
      <c r="C394" s="50">
        <v>1459</v>
      </c>
      <c r="D394" s="473">
        <v>1.3</v>
      </c>
      <c r="E394" s="473"/>
      <c r="F394" s="50">
        <v>7600</v>
      </c>
      <c r="G394" s="38"/>
      <c r="I394" s="1">
        <f>VLOOKUP(B394,'N・改(内) (作業)'!$S$7:$W$417,2,FALSE)</f>
        <v>1676</v>
      </c>
    </row>
    <row r="395" spans="1:9" ht="27" customHeight="1" x14ac:dyDescent="0.15">
      <c r="A395" s="40" t="s">
        <v>670</v>
      </c>
      <c r="B395" s="47" t="s">
        <v>385</v>
      </c>
      <c r="C395" s="50">
        <v>938</v>
      </c>
      <c r="D395" s="473">
        <v>1.2</v>
      </c>
      <c r="E395" s="473"/>
      <c r="F395" s="50">
        <v>2684</v>
      </c>
      <c r="G395" s="38"/>
      <c r="I395" s="1">
        <f>VLOOKUP(B395,'N・改(内) (作業)'!$S$7:$W$417,2,FALSE)</f>
        <v>938</v>
      </c>
    </row>
    <row r="396" spans="1:9" ht="27" customHeight="1" x14ac:dyDescent="0.15">
      <c r="A396" s="40" t="s">
        <v>670</v>
      </c>
      <c r="B396" s="47" t="s">
        <v>727</v>
      </c>
      <c r="C396" s="50">
        <v>1050</v>
      </c>
      <c r="D396" s="473">
        <v>1.6</v>
      </c>
      <c r="E396" s="473"/>
      <c r="F396" s="50">
        <v>1380</v>
      </c>
      <c r="G396" s="38"/>
      <c r="I396" s="1">
        <f>VLOOKUP(B396,'N・改(内) (作業)'!$S$7:$W$417,2,FALSE)</f>
        <v>1050</v>
      </c>
    </row>
    <row r="397" spans="1:9" ht="27" customHeight="1" x14ac:dyDescent="0.15">
      <c r="A397" s="40" t="s">
        <v>670</v>
      </c>
      <c r="B397" s="47" t="s">
        <v>728</v>
      </c>
      <c r="C397" s="50">
        <v>119.98</v>
      </c>
      <c r="D397" s="473">
        <v>1.9</v>
      </c>
      <c r="E397" s="473"/>
      <c r="F397" s="50">
        <v>430</v>
      </c>
      <c r="G397" s="38"/>
      <c r="I397" s="1">
        <f>VLOOKUP(B397,'N・改(内) (作業)'!$S$7:$W$417,2,FALSE)</f>
        <v>120</v>
      </c>
    </row>
    <row r="398" spans="1:9" ht="27" customHeight="1" x14ac:dyDescent="0.15">
      <c r="A398" s="40" t="s">
        <v>670</v>
      </c>
      <c r="B398" s="47" t="s">
        <v>199</v>
      </c>
      <c r="C398" s="50">
        <v>474.99</v>
      </c>
      <c r="D398" s="473">
        <v>2.7</v>
      </c>
      <c r="E398" s="473"/>
      <c r="F398" s="50">
        <v>640</v>
      </c>
      <c r="G398" s="38"/>
      <c r="I398" s="1">
        <f>VLOOKUP(B398,'N・改(内) (作業)'!$S$7:$W$417,2,FALSE)</f>
        <v>475</v>
      </c>
    </row>
    <row r="399" spans="1:9" ht="27" customHeight="1" x14ac:dyDescent="0.15">
      <c r="A399" s="40" t="s">
        <v>670</v>
      </c>
      <c r="B399" s="47" t="s">
        <v>730</v>
      </c>
      <c r="C399" s="50">
        <v>170</v>
      </c>
      <c r="D399" s="473">
        <v>1.2</v>
      </c>
      <c r="E399" s="473"/>
      <c r="F399" s="50">
        <v>200</v>
      </c>
      <c r="G399" s="38"/>
      <c r="I399" s="1">
        <f>VLOOKUP(B399,'N・改(内) (作業)'!$S$7:$W$417,2,FALSE)</f>
        <v>170</v>
      </c>
    </row>
    <row r="400" spans="1:9" ht="27" customHeight="1" x14ac:dyDescent="0.15">
      <c r="A400" s="40" t="s">
        <v>840</v>
      </c>
      <c r="B400" s="47" t="s">
        <v>738</v>
      </c>
      <c r="C400" s="50">
        <v>962</v>
      </c>
      <c r="D400" s="475">
        <v>1.1000000000000001</v>
      </c>
      <c r="E400" s="475"/>
      <c r="F400" s="50">
        <v>4000</v>
      </c>
      <c r="G400" s="38"/>
      <c r="I400" s="1">
        <f>VLOOKUP(B400,'N・改(内) (作業)'!$S$7:$W$417,2,FALSE)</f>
        <v>962</v>
      </c>
    </row>
    <row r="401" spans="1:9" ht="27" customHeight="1" x14ac:dyDescent="0.15">
      <c r="A401" s="40" t="s">
        <v>840</v>
      </c>
      <c r="B401" s="47" t="s">
        <v>197</v>
      </c>
      <c r="C401" s="50">
        <v>335</v>
      </c>
      <c r="D401" s="477">
        <v>3.6</v>
      </c>
      <c r="E401" s="53">
        <v>3.1</v>
      </c>
      <c r="F401" s="50">
        <v>760</v>
      </c>
      <c r="G401" s="38"/>
      <c r="I401" s="1">
        <f>VLOOKUP(B401,'N・改(内) (作業)'!$S$7:$W$417,2,FALSE)</f>
        <v>395</v>
      </c>
    </row>
    <row r="402" spans="1:9" ht="27" customHeight="1" x14ac:dyDescent="0.15">
      <c r="A402" s="40" t="s">
        <v>840</v>
      </c>
      <c r="B402" s="47" t="s">
        <v>741</v>
      </c>
      <c r="C402" s="50">
        <v>372</v>
      </c>
      <c r="D402" s="479"/>
      <c r="E402" s="53">
        <v>4.2</v>
      </c>
      <c r="F402" s="50">
        <v>520</v>
      </c>
      <c r="G402" s="38"/>
      <c r="I402" s="1">
        <f>VLOOKUP(B402,'N・改(内) (作業)'!$S$7:$W$417,2,FALSE)</f>
        <v>392</v>
      </c>
    </row>
    <row r="403" spans="1:9" ht="27" customHeight="1" x14ac:dyDescent="0.15">
      <c r="A403" s="40" t="s">
        <v>840</v>
      </c>
      <c r="B403" s="47" t="s">
        <v>322</v>
      </c>
      <c r="C403" s="50">
        <v>620</v>
      </c>
      <c r="D403" s="475">
        <v>3.2</v>
      </c>
      <c r="E403" s="475"/>
      <c r="F403" s="50">
        <v>520</v>
      </c>
      <c r="G403" s="38"/>
      <c r="I403" s="1">
        <f>VLOOKUP(B403,'N・改(内) (作業)'!$S$7:$W$417,2,FALSE)</f>
        <v>620</v>
      </c>
    </row>
    <row r="404" spans="1:9" ht="27" customHeight="1" x14ac:dyDescent="0.15">
      <c r="A404" s="40" t="s">
        <v>840</v>
      </c>
      <c r="B404" s="47" t="s">
        <v>582</v>
      </c>
      <c r="C404" s="50">
        <v>286</v>
      </c>
      <c r="D404" s="476">
        <v>2</v>
      </c>
      <c r="E404" s="476"/>
      <c r="F404" s="50">
        <v>20</v>
      </c>
      <c r="G404" s="38"/>
      <c r="I404" s="1">
        <f>VLOOKUP(B404,'N・改(内) (作業)'!$S$7:$W$417,2,FALSE)</f>
        <v>286</v>
      </c>
    </row>
    <row r="405" spans="1:9" ht="27" customHeight="1" x14ac:dyDescent="0.15">
      <c r="A405" s="40" t="s">
        <v>840</v>
      </c>
      <c r="B405" s="47" t="s">
        <v>619</v>
      </c>
      <c r="C405" s="50">
        <v>230</v>
      </c>
      <c r="D405" s="476">
        <v>4</v>
      </c>
      <c r="E405" s="476"/>
      <c r="F405" s="50">
        <v>320</v>
      </c>
      <c r="G405" s="38"/>
      <c r="I405" s="1">
        <f>VLOOKUP(B405,'N・改(内) (作業)'!$S$7:$W$417,2,FALSE)</f>
        <v>230</v>
      </c>
    </row>
    <row r="406" spans="1:9" ht="27" customHeight="1" x14ac:dyDescent="0.15">
      <c r="A406" s="40" t="s">
        <v>840</v>
      </c>
      <c r="B406" s="47" t="s">
        <v>841</v>
      </c>
      <c r="C406" s="50">
        <v>150</v>
      </c>
      <c r="D406" s="475">
        <v>2.1</v>
      </c>
      <c r="E406" s="475"/>
      <c r="F406" s="50">
        <v>220</v>
      </c>
      <c r="G406" s="38"/>
      <c r="I406" s="1">
        <f>VLOOKUP(B406,'N・改(内) (作業)'!$S$7:$W$417,2,FALSE)</f>
        <v>150</v>
      </c>
    </row>
    <row r="407" spans="1:9" ht="27" customHeight="1" x14ac:dyDescent="0.15">
      <c r="A407" s="40" t="s">
        <v>840</v>
      </c>
      <c r="B407" s="47" t="s">
        <v>119</v>
      </c>
      <c r="C407" s="50">
        <v>280</v>
      </c>
      <c r="D407" s="475">
        <v>1.9</v>
      </c>
      <c r="E407" s="475"/>
      <c r="F407" s="50">
        <v>100</v>
      </c>
      <c r="G407" s="38" t="s">
        <v>744</v>
      </c>
      <c r="I407" s="1">
        <f>VLOOKUP(B407,'N・改(内) (作業)'!$S$7:$W$417,2,FALSE)</f>
        <v>280</v>
      </c>
    </row>
    <row r="408" spans="1:9" ht="27" customHeight="1" x14ac:dyDescent="0.15">
      <c r="A408" s="40" t="s">
        <v>840</v>
      </c>
      <c r="B408" s="47" t="s">
        <v>276</v>
      </c>
      <c r="C408" s="50">
        <v>731</v>
      </c>
      <c r="D408" s="476">
        <v>1.7</v>
      </c>
      <c r="E408" s="476"/>
      <c r="F408" s="50">
        <v>140</v>
      </c>
      <c r="G408" s="38"/>
      <c r="I408" s="1">
        <f>VLOOKUP(B408,'N・改(内) (作業)'!$S$7:$W$417,2,FALSE)</f>
        <v>731</v>
      </c>
    </row>
    <row r="409" spans="1:9" ht="27" customHeight="1" x14ac:dyDescent="0.15">
      <c r="A409" s="40" t="s">
        <v>840</v>
      </c>
      <c r="B409" s="47" t="s">
        <v>51</v>
      </c>
      <c r="C409" s="50">
        <v>470</v>
      </c>
      <c r="D409" s="475">
        <v>2.9</v>
      </c>
      <c r="E409" s="475"/>
      <c r="F409" s="50">
        <v>2660</v>
      </c>
      <c r="G409" s="38"/>
      <c r="I409" s="1">
        <f>VLOOKUP(B409,'N・改(内) (作業)'!$S$7:$W$417,2,FALSE)</f>
        <v>470</v>
      </c>
    </row>
    <row r="410" spans="1:9" ht="27" customHeight="1" x14ac:dyDescent="0.15">
      <c r="A410" s="40" t="s">
        <v>840</v>
      </c>
      <c r="B410" s="47" t="s">
        <v>743</v>
      </c>
      <c r="C410" s="50">
        <v>450</v>
      </c>
      <c r="D410" s="475">
        <v>1.3</v>
      </c>
      <c r="E410" s="475"/>
      <c r="F410" s="50">
        <v>2840</v>
      </c>
      <c r="G410" s="38"/>
      <c r="I410" s="1">
        <f>VLOOKUP(B410,'N・改(内) (作業)'!$S$7:$W$417,2,FALSE)</f>
        <v>450</v>
      </c>
    </row>
    <row r="411" spans="1:9" ht="27" customHeight="1" x14ac:dyDescent="0.15">
      <c r="A411" s="40" t="s">
        <v>840</v>
      </c>
      <c r="B411" s="47" t="s">
        <v>141</v>
      </c>
      <c r="C411" s="50">
        <v>620</v>
      </c>
      <c r="D411" s="475">
        <v>1.9</v>
      </c>
      <c r="E411" s="475"/>
      <c r="F411" s="50">
        <v>12720</v>
      </c>
      <c r="G411" s="38"/>
      <c r="I411" s="1">
        <f>VLOOKUP(B411,'N・改(内) (作業)'!$S$7:$W$417,2,FALSE)</f>
        <v>970</v>
      </c>
    </row>
    <row r="412" spans="1:9" ht="27" customHeight="1" x14ac:dyDescent="0.15">
      <c r="A412" s="40" t="s">
        <v>840</v>
      </c>
      <c r="B412" s="47" t="s">
        <v>732</v>
      </c>
      <c r="C412" s="50">
        <v>1230</v>
      </c>
      <c r="D412" s="475">
        <v>1.5</v>
      </c>
      <c r="E412" s="475"/>
      <c r="F412" s="50">
        <v>20</v>
      </c>
      <c r="G412" s="38"/>
      <c r="I412" s="1">
        <f>VLOOKUP(B412,'N・改(内) (作業)'!$S$7:$W$417,2,FALSE)</f>
        <v>1230</v>
      </c>
    </row>
    <row r="413" spans="1:9" x14ac:dyDescent="0.15">
      <c r="A413" s="45"/>
      <c r="B413" s="45"/>
      <c r="D413" s="59"/>
      <c r="E413" s="59"/>
      <c r="F413" s="45"/>
      <c r="G413" s="71"/>
    </row>
  </sheetData>
  <autoFilter ref="A2:G412"/>
  <mergeCells count="347">
    <mergeCell ref="D412:E412"/>
    <mergeCell ref="D7:D8"/>
    <mergeCell ref="D35:D40"/>
    <mergeCell ref="D42:D46"/>
    <mergeCell ref="D47:D48"/>
    <mergeCell ref="D49:D50"/>
    <mergeCell ref="D51:D54"/>
    <mergeCell ref="D63:D64"/>
    <mergeCell ref="D66:D67"/>
    <mergeCell ref="D87:E88"/>
    <mergeCell ref="D174:D177"/>
    <mergeCell ref="D186:D187"/>
    <mergeCell ref="D242:D243"/>
    <mergeCell ref="D244:D245"/>
    <mergeCell ref="D247:D249"/>
    <mergeCell ref="D263:D264"/>
    <mergeCell ref="D268:D269"/>
    <mergeCell ref="D278:D279"/>
    <mergeCell ref="D287:D289"/>
    <mergeCell ref="D291:D292"/>
    <mergeCell ref="D341:D343"/>
    <mergeCell ref="D344:D345"/>
    <mergeCell ref="D401:D402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389:E389"/>
    <mergeCell ref="D390:E390"/>
    <mergeCell ref="D394:E394"/>
    <mergeCell ref="D395:E395"/>
    <mergeCell ref="D396:E396"/>
    <mergeCell ref="D397:E397"/>
    <mergeCell ref="D398:E398"/>
    <mergeCell ref="D399:E399"/>
    <mergeCell ref="D400:E400"/>
    <mergeCell ref="D379:E379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0:E360"/>
    <mergeCell ref="D337:E337"/>
    <mergeCell ref="D338:E338"/>
    <mergeCell ref="D339:E339"/>
    <mergeCell ref="D340:E340"/>
    <mergeCell ref="D346:E346"/>
    <mergeCell ref="D348:E348"/>
    <mergeCell ref="D349:E349"/>
    <mergeCell ref="D350:E350"/>
    <mergeCell ref="D351:E351"/>
    <mergeCell ref="D326:E326"/>
    <mergeCell ref="D328:E328"/>
    <mergeCell ref="D329:E329"/>
    <mergeCell ref="D330:E330"/>
    <mergeCell ref="D331:E331"/>
    <mergeCell ref="D332:E332"/>
    <mergeCell ref="D333:E333"/>
    <mergeCell ref="D334:E334"/>
    <mergeCell ref="D336:E336"/>
    <mergeCell ref="D316:E316"/>
    <mergeCell ref="D317:E317"/>
    <mergeCell ref="D318:E318"/>
    <mergeCell ref="D319:E319"/>
    <mergeCell ref="D320:E320"/>
    <mergeCell ref="D321:E321"/>
    <mergeCell ref="D323:E323"/>
    <mergeCell ref="D324:E324"/>
    <mergeCell ref="D325:E325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297:E297"/>
    <mergeCell ref="D298:E298"/>
    <mergeCell ref="D299:E299"/>
    <mergeCell ref="D300:E300"/>
    <mergeCell ref="D301:E301"/>
    <mergeCell ref="D303:E303"/>
    <mergeCell ref="D304:E304"/>
    <mergeCell ref="D305:E305"/>
    <mergeCell ref="D306:E306"/>
    <mergeCell ref="D277:E277"/>
    <mergeCell ref="D283:E283"/>
    <mergeCell ref="D284:E284"/>
    <mergeCell ref="D285:E285"/>
    <mergeCell ref="D286:E286"/>
    <mergeCell ref="D290:E290"/>
    <mergeCell ref="D293:E293"/>
    <mergeCell ref="D294:E294"/>
    <mergeCell ref="D295:E295"/>
    <mergeCell ref="D266:E266"/>
    <mergeCell ref="D267:E267"/>
    <mergeCell ref="D270:E270"/>
    <mergeCell ref="D271:E271"/>
    <mergeCell ref="D272:E272"/>
    <mergeCell ref="D273:E273"/>
    <mergeCell ref="D274:E274"/>
    <mergeCell ref="D275:E275"/>
    <mergeCell ref="D276:E276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5:E265"/>
    <mergeCell ref="D239:E239"/>
    <mergeCell ref="D240:E240"/>
    <mergeCell ref="D241:E241"/>
    <mergeCell ref="D246:E246"/>
    <mergeCell ref="D250:E250"/>
    <mergeCell ref="D251:E251"/>
    <mergeCell ref="D252:E252"/>
    <mergeCell ref="D253:E253"/>
    <mergeCell ref="D254:E254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20:E220"/>
    <mergeCell ref="D221:E221"/>
    <mergeCell ref="D222:E222"/>
    <mergeCell ref="D223:E223"/>
    <mergeCell ref="D224:E224"/>
    <mergeCell ref="D226:E226"/>
    <mergeCell ref="D227:E227"/>
    <mergeCell ref="D228:E228"/>
    <mergeCell ref="D229:E229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1:E201"/>
    <mergeCell ref="D181:E181"/>
    <mergeCell ref="D182:E182"/>
    <mergeCell ref="D183:E183"/>
    <mergeCell ref="D184:E184"/>
    <mergeCell ref="D185:E185"/>
    <mergeCell ref="D188:E188"/>
    <mergeCell ref="D189:E189"/>
    <mergeCell ref="D190:E190"/>
    <mergeCell ref="D191:E191"/>
    <mergeCell ref="D167:E167"/>
    <mergeCell ref="D168:E168"/>
    <mergeCell ref="D169:E169"/>
    <mergeCell ref="D170:E170"/>
    <mergeCell ref="D171:E171"/>
    <mergeCell ref="D172:E172"/>
    <mergeCell ref="D173:E173"/>
    <mergeCell ref="D179:E179"/>
    <mergeCell ref="D180:E180"/>
    <mergeCell ref="D156:E156"/>
    <mergeCell ref="D157:E157"/>
    <mergeCell ref="D158:E158"/>
    <mergeCell ref="D161:E161"/>
    <mergeCell ref="D162:E162"/>
    <mergeCell ref="D163:E163"/>
    <mergeCell ref="D164:E164"/>
    <mergeCell ref="D165:E165"/>
    <mergeCell ref="D166:E16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7:E137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91:E91"/>
    <mergeCell ref="D93:E93"/>
    <mergeCell ref="D94:E94"/>
    <mergeCell ref="D95:E95"/>
    <mergeCell ref="D96:E96"/>
    <mergeCell ref="D97:E97"/>
    <mergeCell ref="D98:E98"/>
    <mergeCell ref="D99:E99"/>
    <mergeCell ref="D100:E100"/>
    <mergeCell ref="D80:E80"/>
    <mergeCell ref="D81:E81"/>
    <mergeCell ref="D82:E82"/>
    <mergeCell ref="D83:E83"/>
    <mergeCell ref="D84:E84"/>
    <mergeCell ref="D85:E85"/>
    <mergeCell ref="D86:E86"/>
    <mergeCell ref="D89:E89"/>
    <mergeCell ref="D90:E90"/>
    <mergeCell ref="D70:E70"/>
    <mergeCell ref="D71:E71"/>
    <mergeCell ref="D72:E72"/>
    <mergeCell ref="D73:E73"/>
    <mergeCell ref="D74:E74"/>
    <mergeCell ref="D76:E76"/>
    <mergeCell ref="D77:E77"/>
    <mergeCell ref="D78:E78"/>
    <mergeCell ref="D79:E79"/>
    <mergeCell ref="D56:E56"/>
    <mergeCell ref="D57:E57"/>
    <mergeCell ref="D58:E58"/>
    <mergeCell ref="D59:E59"/>
    <mergeCell ref="D60:E60"/>
    <mergeCell ref="D61:E61"/>
    <mergeCell ref="D62:E62"/>
    <mergeCell ref="D65:E65"/>
    <mergeCell ref="D69:E69"/>
    <mergeCell ref="D26:E26"/>
    <mergeCell ref="D27:E27"/>
    <mergeCell ref="D28:E28"/>
    <mergeCell ref="D29:E29"/>
    <mergeCell ref="D30:E30"/>
    <mergeCell ref="D31:E31"/>
    <mergeCell ref="D32:E32"/>
    <mergeCell ref="D34:E34"/>
    <mergeCell ref="D55:E55"/>
    <mergeCell ref="D16:E16"/>
    <mergeCell ref="D17:E17"/>
    <mergeCell ref="D18:E18"/>
    <mergeCell ref="D19:E19"/>
    <mergeCell ref="D21:E21"/>
    <mergeCell ref="D22:E22"/>
    <mergeCell ref="D23:E23"/>
    <mergeCell ref="D24:E24"/>
    <mergeCell ref="D25:E25"/>
    <mergeCell ref="D2:E2"/>
    <mergeCell ref="D3:E3"/>
    <mergeCell ref="D4:E4"/>
    <mergeCell ref="D5:E5"/>
    <mergeCell ref="D6:E6"/>
    <mergeCell ref="D9:E9"/>
    <mergeCell ref="D11:E11"/>
    <mergeCell ref="D12:E12"/>
    <mergeCell ref="D15:E15"/>
  </mergeCells>
  <phoneticPr fontId="10"/>
  <printOptions horizontalCentered="1"/>
  <pageMargins left="0.59055118110236227" right="0.59055118110236227" top="0.78740157480314965" bottom="0.59055118110236227" header="0" footer="0"/>
  <pageSetup paperSize="9" scale="66" fitToHeight="0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E25"/>
  <sheetViews>
    <sheetView view="pageBreakPreview" zoomScale="85" zoomScaleNormal="85" zoomScaleSheetLayoutView="85" workbookViewId="0">
      <selection activeCell="E5" sqref="E5"/>
    </sheetView>
  </sheetViews>
  <sheetFormatPr defaultColWidth="9" defaultRowHeight="13.5" x14ac:dyDescent="0.15"/>
  <cols>
    <col min="1" max="1" width="15.25" style="1" customWidth="1"/>
    <col min="2" max="2" width="30.625" style="1" customWidth="1"/>
    <col min="3" max="4" width="10.625" style="1" customWidth="1"/>
    <col min="5" max="5" width="17.625" style="1" customWidth="1"/>
    <col min="6" max="16384" width="9" style="1"/>
  </cols>
  <sheetData>
    <row r="1" spans="1:5" s="2" customFormat="1" ht="18.75" customHeight="1" x14ac:dyDescent="0.15">
      <c r="A1" s="73" t="s">
        <v>44</v>
      </c>
      <c r="B1" s="73"/>
      <c r="C1" s="73"/>
      <c r="D1" s="83"/>
      <c r="E1" s="84"/>
    </row>
    <row r="2" spans="1:5" s="2" customFormat="1" ht="36" x14ac:dyDescent="0.15">
      <c r="A2" s="74" t="s">
        <v>21</v>
      </c>
      <c r="B2" s="79" t="s">
        <v>11</v>
      </c>
      <c r="C2" s="74" t="s">
        <v>10</v>
      </c>
      <c r="D2" s="74" t="s">
        <v>29</v>
      </c>
      <c r="E2" s="74" t="s">
        <v>27</v>
      </c>
    </row>
    <row r="3" spans="1:5" s="72" customFormat="1" ht="30" customHeight="1" x14ac:dyDescent="0.15">
      <c r="A3" s="75" t="s">
        <v>54</v>
      </c>
      <c r="B3" s="80" t="s">
        <v>74</v>
      </c>
      <c r="C3" s="82">
        <v>1287</v>
      </c>
      <c r="D3" s="82">
        <v>5670</v>
      </c>
      <c r="E3" s="82"/>
    </row>
    <row r="4" spans="1:5" s="72" customFormat="1" ht="27" customHeight="1" x14ac:dyDescent="0.15">
      <c r="A4" s="76" t="s">
        <v>126</v>
      </c>
      <c r="B4" s="80" t="s">
        <v>147</v>
      </c>
      <c r="C4" s="82">
        <v>221</v>
      </c>
      <c r="D4" s="82">
        <v>185</v>
      </c>
      <c r="E4" s="82"/>
    </row>
    <row r="5" spans="1:5" s="72" customFormat="1" ht="27" customHeight="1" x14ac:dyDescent="0.15">
      <c r="A5" s="76" t="s">
        <v>126</v>
      </c>
      <c r="B5" s="80" t="s">
        <v>155</v>
      </c>
      <c r="C5" s="82">
        <v>854</v>
      </c>
      <c r="D5" s="82">
        <v>50</v>
      </c>
      <c r="E5" s="82"/>
    </row>
    <row r="6" spans="1:5" s="72" customFormat="1" ht="27" customHeight="1" x14ac:dyDescent="0.15">
      <c r="A6" s="76" t="s">
        <v>40</v>
      </c>
      <c r="B6" s="80" t="s">
        <v>202</v>
      </c>
      <c r="C6" s="82">
        <v>502</v>
      </c>
      <c r="D6" s="82">
        <v>2700</v>
      </c>
      <c r="E6" s="82"/>
    </row>
    <row r="7" spans="1:5" s="72" customFormat="1" ht="27" customHeight="1" x14ac:dyDescent="0.15">
      <c r="A7" s="76" t="s">
        <v>40</v>
      </c>
      <c r="B7" s="80" t="s">
        <v>205</v>
      </c>
      <c r="C7" s="82">
        <v>217</v>
      </c>
      <c r="D7" s="82">
        <v>2500</v>
      </c>
      <c r="E7" s="82"/>
    </row>
    <row r="8" spans="1:5" s="72" customFormat="1" ht="27" customHeight="1" x14ac:dyDescent="0.15">
      <c r="A8" s="77" t="s">
        <v>412</v>
      </c>
      <c r="B8" s="80" t="s">
        <v>61</v>
      </c>
      <c r="C8" s="82">
        <v>695</v>
      </c>
      <c r="D8" s="82">
        <v>2800</v>
      </c>
      <c r="E8" s="82"/>
    </row>
    <row r="9" spans="1:5" s="72" customFormat="1" ht="27" customHeight="1" x14ac:dyDescent="0.15">
      <c r="A9" s="76" t="s">
        <v>395</v>
      </c>
      <c r="B9" s="80" t="s">
        <v>422</v>
      </c>
      <c r="C9" s="82">
        <v>210</v>
      </c>
      <c r="D9" s="82">
        <v>1050</v>
      </c>
      <c r="E9" s="82"/>
    </row>
    <row r="10" spans="1:5" s="72" customFormat="1" ht="27" customHeight="1" x14ac:dyDescent="0.15">
      <c r="A10" s="76" t="s">
        <v>259</v>
      </c>
      <c r="B10" s="80" t="s">
        <v>265</v>
      </c>
      <c r="C10" s="82">
        <v>157</v>
      </c>
      <c r="D10" s="82">
        <v>202</v>
      </c>
      <c r="E10" s="82"/>
    </row>
    <row r="11" spans="1:5" s="72" customFormat="1" ht="27" customHeight="1" x14ac:dyDescent="0.15">
      <c r="A11" s="76" t="s">
        <v>395</v>
      </c>
      <c r="B11" s="80" t="s">
        <v>403</v>
      </c>
      <c r="C11" s="82">
        <v>220</v>
      </c>
      <c r="D11" s="82">
        <v>1260</v>
      </c>
      <c r="E11" s="82"/>
    </row>
    <row r="12" spans="1:5" s="72" customFormat="1" ht="27" customHeight="1" x14ac:dyDescent="0.15">
      <c r="A12" s="76" t="s">
        <v>395</v>
      </c>
      <c r="B12" s="80" t="s">
        <v>405</v>
      </c>
      <c r="C12" s="82">
        <v>543</v>
      </c>
      <c r="D12" s="82">
        <v>635</v>
      </c>
      <c r="E12" s="82"/>
    </row>
    <row r="13" spans="1:5" s="72" customFormat="1" ht="27" customHeight="1" x14ac:dyDescent="0.15">
      <c r="A13" s="76" t="s">
        <v>290</v>
      </c>
      <c r="B13" s="80" t="s">
        <v>427</v>
      </c>
      <c r="C13" s="82">
        <v>390</v>
      </c>
      <c r="D13" s="82">
        <v>2600</v>
      </c>
      <c r="E13" s="82"/>
    </row>
    <row r="14" spans="1:5" s="72" customFormat="1" ht="27" customHeight="1" x14ac:dyDescent="0.15">
      <c r="A14" s="76" t="s">
        <v>290</v>
      </c>
      <c r="B14" s="80" t="s">
        <v>36</v>
      </c>
      <c r="C14" s="82">
        <v>231</v>
      </c>
      <c r="D14" s="82">
        <v>3</v>
      </c>
      <c r="E14" s="82"/>
    </row>
    <row r="15" spans="1:5" s="72" customFormat="1" ht="27" customHeight="1" x14ac:dyDescent="0.15">
      <c r="A15" s="77" t="s">
        <v>522</v>
      </c>
      <c r="B15" s="80" t="s">
        <v>534</v>
      </c>
      <c r="C15" s="82">
        <v>81</v>
      </c>
      <c r="D15" s="82">
        <v>80</v>
      </c>
      <c r="E15" s="82"/>
    </row>
    <row r="16" spans="1:5" s="72" customFormat="1" ht="27" customHeight="1" x14ac:dyDescent="0.15">
      <c r="A16" s="76" t="s">
        <v>856</v>
      </c>
      <c r="B16" s="80" t="s">
        <v>269</v>
      </c>
      <c r="C16" s="82">
        <v>300</v>
      </c>
      <c r="D16" s="82">
        <v>2450</v>
      </c>
      <c r="E16" s="82"/>
    </row>
    <row r="17" spans="1:5" s="72" customFormat="1" ht="27" customHeight="1" x14ac:dyDescent="0.15">
      <c r="A17" s="76" t="s">
        <v>362</v>
      </c>
      <c r="B17" s="80" t="s">
        <v>442</v>
      </c>
      <c r="C17" s="82">
        <v>105</v>
      </c>
      <c r="D17" s="82">
        <v>1650</v>
      </c>
      <c r="E17" s="82"/>
    </row>
    <row r="18" spans="1:5" s="72" customFormat="1" ht="27" customHeight="1" x14ac:dyDescent="0.15">
      <c r="A18" s="76" t="s">
        <v>445</v>
      </c>
      <c r="B18" s="80" t="s">
        <v>459</v>
      </c>
      <c r="C18" s="82">
        <v>81</v>
      </c>
      <c r="D18" s="82">
        <v>101</v>
      </c>
      <c r="E18" s="82"/>
    </row>
    <row r="19" spans="1:5" s="72" customFormat="1" ht="27" customHeight="1" x14ac:dyDescent="0.15">
      <c r="A19" s="76" t="s">
        <v>118</v>
      </c>
      <c r="B19" s="80" t="s">
        <v>578</v>
      </c>
      <c r="C19" s="82">
        <v>187</v>
      </c>
      <c r="D19" s="82">
        <v>1300</v>
      </c>
      <c r="E19" s="82"/>
    </row>
    <row r="20" spans="1:5" s="72" customFormat="1" ht="27" customHeight="1" x14ac:dyDescent="0.15">
      <c r="A20" s="76" t="s">
        <v>759</v>
      </c>
      <c r="B20" s="80" t="s">
        <v>618</v>
      </c>
      <c r="C20" s="82">
        <v>223</v>
      </c>
      <c r="D20" s="82">
        <v>1421</v>
      </c>
      <c r="E20" s="82"/>
    </row>
    <row r="21" spans="1:5" s="72" customFormat="1" ht="27" customHeight="1" x14ac:dyDescent="0.15">
      <c r="A21" s="76" t="s">
        <v>648</v>
      </c>
      <c r="B21" s="80" t="s">
        <v>664</v>
      </c>
      <c r="C21" s="82">
        <v>185</v>
      </c>
      <c r="D21" s="82">
        <v>1032</v>
      </c>
      <c r="E21" s="82"/>
    </row>
    <row r="22" spans="1:5" s="72" customFormat="1" ht="27" customHeight="1" x14ac:dyDescent="0.15">
      <c r="A22" s="76" t="s">
        <v>857</v>
      </c>
      <c r="B22" s="80" t="s">
        <v>628</v>
      </c>
      <c r="C22" s="82">
        <v>432</v>
      </c>
      <c r="D22" s="82">
        <v>7290</v>
      </c>
      <c r="E22" s="82"/>
    </row>
    <row r="23" spans="1:5" s="72" customFormat="1" ht="27" customHeight="1" x14ac:dyDescent="0.15">
      <c r="A23" s="76" t="s">
        <v>333</v>
      </c>
      <c r="B23" s="80" t="s">
        <v>681</v>
      </c>
      <c r="C23" s="82">
        <v>81</v>
      </c>
      <c r="D23" s="82">
        <v>120</v>
      </c>
      <c r="E23" s="82"/>
    </row>
    <row r="24" spans="1:5" s="72" customFormat="1" ht="27" customHeight="1" x14ac:dyDescent="0.15">
      <c r="A24" s="77" t="s">
        <v>84</v>
      </c>
      <c r="B24" s="80" t="s">
        <v>695</v>
      </c>
      <c r="C24" s="82">
        <v>170</v>
      </c>
      <c r="D24" s="82">
        <v>2840</v>
      </c>
      <c r="E24" s="82"/>
    </row>
    <row r="25" spans="1:5" x14ac:dyDescent="0.15">
      <c r="A25" s="78" t="s">
        <v>446</v>
      </c>
      <c r="B25" s="81"/>
      <c r="C25" s="81"/>
      <c r="D25" s="81"/>
    </row>
  </sheetData>
  <phoneticPr fontId="10"/>
  <printOptions horizontalCentered="1"/>
  <pageMargins left="0.59055118110236227" right="0.59055118110236227" top="0.78740157480314965" bottom="0.59055118110236227" header="0" footer="0"/>
  <pageSetup paperSize="9" fitToHeight="0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28"/>
  <sheetViews>
    <sheetView view="pageBreakPreview" zoomScaleNormal="85" zoomScaleSheetLayoutView="100" workbookViewId="0">
      <selection activeCell="S11" sqref="S11"/>
    </sheetView>
  </sheetViews>
  <sheetFormatPr defaultColWidth="9" defaultRowHeight="13.5" x14ac:dyDescent="0.15"/>
  <cols>
    <col min="1" max="1" width="15.25" style="1" customWidth="1"/>
    <col min="2" max="2" width="30.625" style="1" customWidth="1"/>
    <col min="3" max="4" width="10.625" style="1" customWidth="1"/>
    <col min="5" max="5" width="17.625" style="1" customWidth="1"/>
    <col min="6" max="16384" width="9" style="1"/>
  </cols>
  <sheetData>
    <row r="1" spans="1:5" s="2" customFormat="1" ht="18.75" customHeight="1" x14ac:dyDescent="0.15">
      <c r="A1" s="73" t="s">
        <v>44</v>
      </c>
      <c r="B1" s="73"/>
      <c r="C1" s="73"/>
      <c r="D1" s="83"/>
      <c r="E1" s="84"/>
    </row>
    <row r="2" spans="1:5" s="2" customFormat="1" ht="36" x14ac:dyDescent="0.15">
      <c r="A2" s="74" t="s">
        <v>21</v>
      </c>
      <c r="B2" s="79" t="s">
        <v>11</v>
      </c>
      <c r="C2" s="74" t="s">
        <v>10</v>
      </c>
      <c r="D2" s="74" t="s">
        <v>29</v>
      </c>
      <c r="E2" s="74" t="s">
        <v>27</v>
      </c>
    </row>
    <row r="3" spans="1:5" ht="30" customHeight="1" x14ac:dyDescent="0.15">
      <c r="A3" s="75" t="s">
        <v>54</v>
      </c>
      <c r="B3" s="80" t="s">
        <v>74</v>
      </c>
      <c r="C3" s="82">
        <v>1287</v>
      </c>
      <c r="D3" s="82">
        <v>5430</v>
      </c>
      <c r="E3" s="82"/>
    </row>
    <row r="4" spans="1:5" ht="27" customHeight="1" x14ac:dyDescent="0.15">
      <c r="A4" s="76" t="s">
        <v>126</v>
      </c>
      <c r="B4" s="80" t="s">
        <v>147</v>
      </c>
      <c r="C4" s="82">
        <v>221</v>
      </c>
      <c r="D4" s="82">
        <v>200</v>
      </c>
      <c r="E4" s="82"/>
    </row>
    <row r="5" spans="1:5" ht="27" customHeight="1" x14ac:dyDescent="0.15">
      <c r="A5" s="76" t="s">
        <v>126</v>
      </c>
      <c r="B5" s="80" t="s">
        <v>150</v>
      </c>
      <c r="C5" s="82">
        <v>228</v>
      </c>
      <c r="D5" s="82">
        <v>775</v>
      </c>
      <c r="E5" s="82"/>
    </row>
    <row r="6" spans="1:5" ht="27" customHeight="1" x14ac:dyDescent="0.15">
      <c r="A6" s="76" t="s">
        <v>126</v>
      </c>
      <c r="B6" s="80" t="s">
        <v>155</v>
      </c>
      <c r="C6" s="82">
        <v>854</v>
      </c>
      <c r="D6" s="82">
        <v>325</v>
      </c>
      <c r="E6" s="82"/>
    </row>
    <row r="7" spans="1:5" ht="27" customHeight="1" x14ac:dyDescent="0.15">
      <c r="A7" s="76" t="s">
        <v>40</v>
      </c>
      <c r="B7" s="80" t="s">
        <v>202</v>
      </c>
      <c r="C7" s="82">
        <v>502</v>
      </c>
      <c r="D7" s="82">
        <v>2960</v>
      </c>
      <c r="E7" s="82"/>
    </row>
    <row r="8" spans="1:5" ht="27" customHeight="1" x14ac:dyDescent="0.15">
      <c r="A8" s="76" t="s">
        <v>40</v>
      </c>
      <c r="B8" s="80" t="s">
        <v>205</v>
      </c>
      <c r="C8" s="82">
        <v>147</v>
      </c>
      <c r="D8" s="82">
        <v>2570</v>
      </c>
      <c r="E8" s="82"/>
    </row>
    <row r="9" spans="1:5" ht="27" customHeight="1" x14ac:dyDescent="0.15">
      <c r="A9" s="77" t="s">
        <v>412</v>
      </c>
      <c r="B9" s="80" t="s">
        <v>61</v>
      </c>
      <c r="C9" s="82">
        <v>695</v>
      </c>
      <c r="D9" s="82">
        <v>2800</v>
      </c>
      <c r="E9" s="82"/>
    </row>
    <row r="10" spans="1:5" ht="27" customHeight="1" x14ac:dyDescent="0.15">
      <c r="A10" s="76" t="s">
        <v>395</v>
      </c>
      <c r="B10" s="80" t="s">
        <v>422</v>
      </c>
      <c r="C10" s="82">
        <v>210</v>
      </c>
      <c r="D10" s="82">
        <v>1050</v>
      </c>
      <c r="E10" s="82"/>
    </row>
    <row r="11" spans="1:5" ht="27" customHeight="1" x14ac:dyDescent="0.15">
      <c r="A11" s="76" t="s">
        <v>259</v>
      </c>
      <c r="B11" s="80" t="s">
        <v>265</v>
      </c>
      <c r="C11" s="82">
        <v>157</v>
      </c>
      <c r="D11" s="82">
        <v>238</v>
      </c>
      <c r="E11" s="82"/>
    </row>
    <row r="12" spans="1:5" ht="27" customHeight="1" x14ac:dyDescent="0.15">
      <c r="A12" s="76" t="s">
        <v>395</v>
      </c>
      <c r="B12" s="80" t="s">
        <v>403</v>
      </c>
      <c r="C12" s="82">
        <v>220</v>
      </c>
      <c r="D12" s="82">
        <v>1050</v>
      </c>
      <c r="E12" s="82"/>
    </row>
    <row r="13" spans="1:5" ht="27" customHeight="1" x14ac:dyDescent="0.15">
      <c r="A13" s="76" t="s">
        <v>395</v>
      </c>
      <c r="B13" s="80" t="s">
        <v>405</v>
      </c>
      <c r="C13" s="82">
        <v>503</v>
      </c>
      <c r="D13" s="82">
        <v>500</v>
      </c>
      <c r="E13" s="82"/>
    </row>
    <row r="14" spans="1:5" ht="27" customHeight="1" x14ac:dyDescent="0.15">
      <c r="A14" s="76" t="s">
        <v>290</v>
      </c>
      <c r="B14" s="80" t="s">
        <v>427</v>
      </c>
      <c r="C14" s="82">
        <v>360</v>
      </c>
      <c r="D14" s="82">
        <v>3250</v>
      </c>
      <c r="E14" s="82"/>
    </row>
    <row r="15" spans="1:5" ht="27" customHeight="1" x14ac:dyDescent="0.15">
      <c r="A15" s="76" t="s">
        <v>290</v>
      </c>
      <c r="B15" s="80" t="s">
        <v>36</v>
      </c>
      <c r="C15" s="82">
        <v>231</v>
      </c>
      <c r="D15" s="82">
        <v>144</v>
      </c>
      <c r="E15" s="82"/>
    </row>
    <row r="16" spans="1:5" ht="27" customHeight="1" x14ac:dyDescent="0.15">
      <c r="A16" s="77" t="s">
        <v>522</v>
      </c>
      <c r="B16" s="80" t="s">
        <v>534</v>
      </c>
      <c r="C16" s="82">
        <v>81</v>
      </c>
      <c r="D16" s="82">
        <v>100</v>
      </c>
      <c r="E16" s="82"/>
    </row>
    <row r="17" spans="1:5" ht="27" customHeight="1" x14ac:dyDescent="0.15">
      <c r="A17" s="76" t="s">
        <v>856</v>
      </c>
      <c r="B17" s="80" t="s">
        <v>269</v>
      </c>
      <c r="C17" s="82">
        <v>230</v>
      </c>
      <c r="D17" s="82">
        <v>2300</v>
      </c>
      <c r="E17" s="82"/>
    </row>
    <row r="18" spans="1:5" ht="27" customHeight="1" x14ac:dyDescent="0.15">
      <c r="A18" s="76" t="s">
        <v>362</v>
      </c>
      <c r="B18" s="80" t="s">
        <v>442</v>
      </c>
      <c r="C18" s="82">
        <v>90</v>
      </c>
      <c r="D18" s="82">
        <v>3480</v>
      </c>
      <c r="E18" s="82"/>
    </row>
    <row r="19" spans="1:5" ht="27" customHeight="1" x14ac:dyDescent="0.15">
      <c r="A19" s="76" t="s">
        <v>445</v>
      </c>
      <c r="B19" s="80" t="s">
        <v>459</v>
      </c>
      <c r="C19" s="82">
        <v>81</v>
      </c>
      <c r="D19" s="82">
        <v>550</v>
      </c>
      <c r="E19" s="82"/>
    </row>
    <row r="20" spans="1:5" ht="27" customHeight="1" x14ac:dyDescent="0.15">
      <c r="A20" s="76" t="s">
        <v>118</v>
      </c>
      <c r="B20" s="80" t="s">
        <v>578</v>
      </c>
      <c r="C20" s="82">
        <v>187</v>
      </c>
      <c r="D20" s="82">
        <v>1100</v>
      </c>
      <c r="E20" s="82"/>
    </row>
    <row r="21" spans="1:5" ht="27" customHeight="1" x14ac:dyDescent="0.15">
      <c r="A21" s="77" t="s">
        <v>590</v>
      </c>
      <c r="B21" s="80" t="s">
        <v>465</v>
      </c>
      <c r="C21" s="82">
        <v>306</v>
      </c>
      <c r="D21" s="82">
        <v>138</v>
      </c>
      <c r="E21" s="82"/>
    </row>
    <row r="22" spans="1:5" ht="27" customHeight="1" x14ac:dyDescent="0.15">
      <c r="A22" s="76" t="s">
        <v>759</v>
      </c>
      <c r="B22" s="80" t="s">
        <v>618</v>
      </c>
      <c r="C22" s="82">
        <v>223</v>
      </c>
      <c r="D22" s="82">
        <v>1166</v>
      </c>
      <c r="E22" s="82"/>
    </row>
    <row r="23" spans="1:5" ht="27" customHeight="1" x14ac:dyDescent="0.15">
      <c r="A23" s="76" t="s">
        <v>648</v>
      </c>
      <c r="B23" s="80" t="s">
        <v>664</v>
      </c>
      <c r="C23" s="82">
        <v>185</v>
      </c>
      <c r="D23" s="82">
        <v>1021</v>
      </c>
      <c r="E23" s="82"/>
    </row>
    <row r="24" spans="1:5" ht="27" customHeight="1" x14ac:dyDescent="0.15">
      <c r="A24" s="77" t="s">
        <v>668</v>
      </c>
      <c r="B24" s="80" t="s">
        <v>671</v>
      </c>
      <c r="C24" s="82">
        <v>297</v>
      </c>
      <c r="D24" s="82">
        <v>1400</v>
      </c>
      <c r="E24" s="82"/>
    </row>
    <row r="25" spans="1:5" ht="27" customHeight="1" x14ac:dyDescent="0.15">
      <c r="A25" s="76" t="s">
        <v>857</v>
      </c>
      <c r="B25" s="80" t="s">
        <v>628</v>
      </c>
      <c r="C25" s="82">
        <v>432</v>
      </c>
      <c r="D25" s="82">
        <v>3626</v>
      </c>
      <c r="E25" s="82"/>
    </row>
    <row r="26" spans="1:5" ht="27" customHeight="1" x14ac:dyDescent="0.15">
      <c r="A26" s="76" t="s">
        <v>333</v>
      </c>
      <c r="B26" s="80" t="s">
        <v>681</v>
      </c>
      <c r="C26" s="82">
        <v>81</v>
      </c>
      <c r="D26" s="82">
        <v>120</v>
      </c>
      <c r="E26" s="82"/>
    </row>
    <row r="27" spans="1:5" ht="27" customHeight="1" x14ac:dyDescent="0.15">
      <c r="A27" s="77" t="s">
        <v>84</v>
      </c>
      <c r="B27" s="80" t="s">
        <v>695</v>
      </c>
      <c r="C27" s="82">
        <v>137</v>
      </c>
      <c r="D27" s="82">
        <v>1300</v>
      </c>
      <c r="E27" s="82"/>
    </row>
    <row r="28" spans="1:5" x14ac:dyDescent="0.15">
      <c r="A28" s="78" t="s">
        <v>446</v>
      </c>
      <c r="B28" s="81"/>
      <c r="C28" s="81"/>
      <c r="D28" s="81"/>
    </row>
  </sheetData>
  <phoneticPr fontId="10"/>
  <printOptions horizontalCentered="1"/>
  <pageMargins left="0.59055118110236227" right="0.59055118110236227" top="0.78740157480314965" bottom="0.59055118110236227" header="0" footer="0"/>
  <pageSetup paperSize="9" fitToHeight="0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7"/>
  <sheetViews>
    <sheetView showGridLines="0" view="pageBreakPreview" topLeftCell="D4" zoomScale="70" zoomScaleSheetLayoutView="70" workbookViewId="0">
      <selection activeCell="S11" sqref="S11"/>
    </sheetView>
  </sheetViews>
  <sheetFormatPr defaultColWidth="9" defaultRowHeight="17.25" x14ac:dyDescent="0.15"/>
  <cols>
    <col min="1" max="1" width="3.625" style="1" hidden="1" customWidth="1"/>
    <col min="2" max="2" width="22.625" style="85" hidden="1" customWidth="1"/>
    <col min="3" max="3" width="30.625" style="86" hidden="1" customWidth="1"/>
    <col min="4" max="4" width="20.625" style="86" customWidth="1"/>
    <col min="5" max="5" width="45.625" style="86" customWidth="1"/>
    <col min="6" max="6" width="7.625" style="87" hidden="1" customWidth="1"/>
    <col min="7" max="8" width="8.625" style="86" customWidth="1"/>
    <col min="9" max="9" width="10.625" style="88" hidden="1" customWidth="1"/>
    <col min="10" max="10" width="13.625" style="1" customWidth="1"/>
    <col min="11" max="11" width="8.625" style="87" hidden="1" customWidth="1"/>
    <col min="12" max="12" width="80.625" style="89" hidden="1" customWidth="1"/>
    <col min="13" max="13" width="12.625" style="90" customWidth="1"/>
    <col min="14" max="15" width="8.625" style="90" hidden="1" customWidth="1"/>
    <col min="16" max="17" width="11.625" style="1" customWidth="1"/>
    <col min="18" max="18" width="12.5" style="1" bestFit="1" customWidth="1"/>
    <col min="19" max="19" width="52.75" style="1" customWidth="1"/>
    <col min="20" max="20" width="11.375" style="1" bestFit="1" customWidth="1"/>
    <col min="21" max="21" width="14" style="1" bestFit="1" customWidth="1"/>
    <col min="22" max="22" width="9.5" style="1" customWidth="1"/>
    <col min="23" max="23" width="16" style="1" bestFit="1" customWidth="1"/>
    <col min="24" max="16384" width="9" style="1"/>
  </cols>
  <sheetData>
    <row r="1" spans="2:35" ht="24.95" hidden="1" customHeight="1" x14ac:dyDescent="0.15">
      <c r="L1" s="86"/>
      <c r="M1" s="119"/>
    </row>
    <row r="2" spans="2:35" ht="39.950000000000003" hidden="1" customHeight="1" x14ac:dyDescent="0.15">
      <c r="B2" s="91" t="s">
        <v>906</v>
      </c>
      <c r="C2" s="96"/>
      <c r="L2" s="86"/>
      <c r="N2" s="123"/>
      <c r="O2" s="119"/>
    </row>
    <row r="3" spans="2:35" ht="24.95" hidden="1" customHeight="1" x14ac:dyDescent="0.15">
      <c r="M3" s="120"/>
      <c r="N3" s="120"/>
      <c r="O3" s="120"/>
      <c r="P3" s="126"/>
    </row>
    <row r="4" spans="2:35" ht="60" customHeight="1" x14ac:dyDescent="0.15">
      <c r="B4" s="92" t="s">
        <v>908</v>
      </c>
      <c r="C4" s="92" t="s">
        <v>910</v>
      </c>
      <c r="D4" s="92" t="s">
        <v>912</v>
      </c>
      <c r="E4" s="92" t="s">
        <v>768</v>
      </c>
      <c r="F4" s="92" t="s">
        <v>913</v>
      </c>
      <c r="G4" s="489" t="s">
        <v>914</v>
      </c>
      <c r="H4" s="490"/>
      <c r="I4" s="109" t="s">
        <v>915</v>
      </c>
      <c r="J4" s="109" t="s">
        <v>755</v>
      </c>
      <c r="K4" s="109" t="s">
        <v>916</v>
      </c>
      <c r="L4" s="92" t="s">
        <v>917</v>
      </c>
      <c r="M4" s="92" t="s">
        <v>20</v>
      </c>
      <c r="N4" s="109" t="s">
        <v>918</v>
      </c>
      <c r="O4" s="109" t="s">
        <v>538</v>
      </c>
      <c r="P4" s="109" t="s">
        <v>919</v>
      </c>
      <c r="Q4" s="129"/>
    </row>
    <row r="5" spans="2:35" ht="24.95" customHeight="1" x14ac:dyDescent="0.15">
      <c r="B5" s="93"/>
      <c r="C5" s="97" t="s">
        <v>479</v>
      </c>
      <c r="D5" s="93"/>
      <c r="E5" s="93"/>
      <c r="F5" s="93"/>
      <c r="G5" s="102"/>
      <c r="H5" s="106"/>
      <c r="I5" s="93" t="s">
        <v>920</v>
      </c>
      <c r="J5" s="111"/>
      <c r="K5" s="113"/>
      <c r="L5" s="93"/>
      <c r="M5" s="93"/>
      <c r="N5" s="97"/>
      <c r="O5" s="113"/>
      <c r="P5" s="111" t="s">
        <v>423</v>
      </c>
      <c r="Q5" s="129"/>
      <c r="R5" s="1" t="s">
        <v>914</v>
      </c>
      <c r="S5" s="1" t="s">
        <v>1459</v>
      </c>
      <c r="T5" s="90" t="str">
        <f>J4</f>
        <v>全体
事業費</v>
      </c>
      <c r="U5" s="90" t="str">
        <f>M4</f>
        <v>B/C</v>
      </c>
      <c r="V5" s="90"/>
      <c r="W5" s="90" t="str">
        <f>P4</f>
        <v>R2年度
当初配分</v>
      </c>
    </row>
    <row r="6" spans="2:35" ht="20.100000000000001" hidden="1" customHeight="1" x14ac:dyDescent="0.15">
      <c r="B6" s="94"/>
      <c r="C6" s="98"/>
      <c r="D6" s="98"/>
      <c r="E6" s="98"/>
      <c r="F6" s="98"/>
      <c r="G6" s="98"/>
      <c r="H6" s="98"/>
      <c r="I6" s="98"/>
      <c r="J6" s="59"/>
      <c r="K6" s="114"/>
      <c r="L6" s="116"/>
      <c r="M6" s="59"/>
      <c r="N6" s="59"/>
      <c r="O6" s="124"/>
      <c r="P6" s="59"/>
      <c r="Q6" s="130"/>
    </row>
    <row r="7" spans="2:35" ht="30" customHeight="1" x14ac:dyDescent="0.15">
      <c r="B7" s="95" t="s">
        <v>1405</v>
      </c>
      <c r="C7" s="95" t="s">
        <v>665</v>
      </c>
      <c r="D7" s="99" t="s">
        <v>665</v>
      </c>
      <c r="E7" s="100" t="s">
        <v>1406</v>
      </c>
      <c r="F7" s="101" t="s">
        <v>995</v>
      </c>
      <c r="G7" s="103" t="s">
        <v>115</v>
      </c>
      <c r="H7" s="107"/>
      <c r="I7" s="110">
        <v>65</v>
      </c>
      <c r="J7" s="112">
        <v>2162</v>
      </c>
      <c r="K7" s="115" t="s">
        <v>752</v>
      </c>
      <c r="L7" s="117" t="s">
        <v>406</v>
      </c>
      <c r="M7" s="121">
        <v>1.3</v>
      </c>
      <c r="N7" s="115" t="s">
        <v>935</v>
      </c>
      <c r="O7" s="125">
        <v>0.85</v>
      </c>
      <c r="P7" s="127">
        <v>7900</v>
      </c>
      <c r="Q7" s="131"/>
      <c r="R7" s="133" t="str">
        <f t="shared" ref="R7:R49" si="0">G7</f>
        <v>北海道</v>
      </c>
      <c r="S7" s="1" t="str">
        <f>"北海道横断自動車道　"&amp;E7</f>
        <v>北海道横断自動車道　本別～釧路</v>
      </c>
      <c r="T7" s="134">
        <f t="shared" ref="T7:T70" si="1">J7</f>
        <v>2162</v>
      </c>
      <c r="U7" s="135">
        <f t="shared" ref="U7:U70" si="2">M7</f>
        <v>1.3</v>
      </c>
      <c r="V7" s="135"/>
      <c r="W7" s="133">
        <f t="shared" ref="W7:W70" si="3">P7</f>
        <v>7900</v>
      </c>
      <c r="X7" s="136"/>
      <c r="Y7" s="138"/>
      <c r="Z7" s="140"/>
      <c r="AA7" s="140"/>
      <c r="AB7" s="141"/>
      <c r="AC7" s="143"/>
      <c r="AD7" s="87"/>
      <c r="AE7" s="144"/>
      <c r="AF7" s="146"/>
      <c r="AG7" s="87"/>
      <c r="AH7" s="147"/>
      <c r="AI7" s="148"/>
    </row>
    <row r="8" spans="2:35" ht="30" customHeight="1" x14ac:dyDescent="0.15">
      <c r="B8" s="95" t="s">
        <v>1405</v>
      </c>
      <c r="C8" s="95" t="s">
        <v>665</v>
      </c>
      <c r="D8" s="99" t="s">
        <v>665</v>
      </c>
      <c r="E8" s="100" t="s">
        <v>1345</v>
      </c>
      <c r="F8" s="101" t="s">
        <v>995</v>
      </c>
      <c r="G8" s="103" t="s">
        <v>115</v>
      </c>
      <c r="H8" s="107"/>
      <c r="I8" s="110">
        <v>79</v>
      </c>
      <c r="J8" s="112">
        <v>1072</v>
      </c>
      <c r="K8" s="115" t="s">
        <v>752</v>
      </c>
      <c r="L8" s="117" t="s">
        <v>406</v>
      </c>
      <c r="M8" s="101">
        <v>1.1000000000000001</v>
      </c>
      <c r="N8" s="115" t="s">
        <v>935</v>
      </c>
      <c r="O8" s="125">
        <v>0.85</v>
      </c>
      <c r="P8" s="127">
        <v>1400</v>
      </c>
      <c r="Q8" s="131"/>
      <c r="R8" s="133" t="str">
        <f t="shared" si="0"/>
        <v>北海道</v>
      </c>
      <c r="S8" s="1" t="str">
        <f>"北海道横断自動車道　"&amp;E8</f>
        <v>北海道横断自動車道　足寄～北見</v>
      </c>
      <c r="T8" s="134">
        <f t="shared" si="1"/>
        <v>1072</v>
      </c>
      <c r="U8" s="135">
        <f t="shared" si="2"/>
        <v>1.1000000000000001</v>
      </c>
      <c r="V8" s="135"/>
      <c r="W8" s="133">
        <f t="shared" si="3"/>
        <v>1400</v>
      </c>
      <c r="X8" s="137"/>
      <c r="Y8" s="139"/>
      <c r="Z8" s="137"/>
      <c r="AA8" s="137"/>
      <c r="AB8" s="142"/>
      <c r="AC8" s="137"/>
      <c r="AD8" s="139"/>
      <c r="AE8" s="145"/>
      <c r="AF8" s="139"/>
      <c r="AG8" s="139"/>
      <c r="AH8" s="139"/>
      <c r="AI8" s="137"/>
    </row>
    <row r="9" spans="2:35" ht="30" customHeight="1" x14ac:dyDescent="0.15">
      <c r="B9" s="95" t="s">
        <v>1405</v>
      </c>
      <c r="C9" s="95" t="s">
        <v>418</v>
      </c>
      <c r="D9" s="99" t="s">
        <v>418</v>
      </c>
      <c r="E9" s="100" t="s">
        <v>1159</v>
      </c>
      <c r="F9" s="101" t="s">
        <v>995</v>
      </c>
      <c r="G9" s="103" t="s">
        <v>115</v>
      </c>
      <c r="H9" s="107"/>
      <c r="I9" s="110">
        <v>10</v>
      </c>
      <c r="J9" s="112">
        <v>914</v>
      </c>
      <c r="K9" s="115" t="s">
        <v>567</v>
      </c>
      <c r="L9" s="117" t="s">
        <v>406</v>
      </c>
      <c r="M9" s="121">
        <v>1.2</v>
      </c>
      <c r="N9" s="115" t="s">
        <v>935</v>
      </c>
      <c r="O9" s="125">
        <v>0.85</v>
      </c>
      <c r="P9" s="127">
        <v>2660</v>
      </c>
      <c r="Q9" s="131"/>
      <c r="R9" s="133" t="str">
        <f t="shared" si="0"/>
        <v>北海道</v>
      </c>
      <c r="S9" s="1" t="str">
        <f>"北海道縦貫自動車道　"&amp;E9</f>
        <v>北海道縦貫自動車道　七飯～大沼</v>
      </c>
      <c r="T9" s="134">
        <f t="shared" si="1"/>
        <v>914</v>
      </c>
      <c r="U9" s="135">
        <f t="shared" si="2"/>
        <v>1.2</v>
      </c>
      <c r="V9" s="135"/>
      <c r="W9" s="133">
        <f t="shared" si="3"/>
        <v>2660</v>
      </c>
      <c r="X9" s="137"/>
      <c r="Y9" s="139"/>
      <c r="Z9" s="137"/>
      <c r="AA9" s="137"/>
      <c r="AB9" s="142"/>
      <c r="AC9" s="137"/>
      <c r="AD9" s="139"/>
      <c r="AE9" s="145"/>
      <c r="AF9" s="139"/>
      <c r="AG9" s="139"/>
      <c r="AH9" s="139"/>
      <c r="AI9" s="137"/>
    </row>
    <row r="10" spans="2:35" ht="30" customHeight="1" x14ac:dyDescent="0.15">
      <c r="B10" s="95" t="s">
        <v>1405</v>
      </c>
      <c r="C10" s="95" t="s">
        <v>418</v>
      </c>
      <c r="D10" s="99" t="s">
        <v>418</v>
      </c>
      <c r="E10" s="100" t="s">
        <v>388</v>
      </c>
      <c r="F10" s="101" t="s">
        <v>995</v>
      </c>
      <c r="G10" s="103" t="s">
        <v>115</v>
      </c>
      <c r="H10" s="107"/>
      <c r="I10" s="110">
        <v>24</v>
      </c>
      <c r="J10" s="112">
        <v>337</v>
      </c>
      <c r="K10" s="115" t="s">
        <v>752</v>
      </c>
      <c r="L10" s="117" t="s">
        <v>406</v>
      </c>
      <c r="M10" s="101">
        <v>1.1000000000000001</v>
      </c>
      <c r="N10" s="115" t="s">
        <v>935</v>
      </c>
      <c r="O10" s="125">
        <v>0.85</v>
      </c>
      <c r="P10" s="127">
        <v>2000</v>
      </c>
      <c r="Q10" s="131"/>
      <c r="R10" s="133" t="str">
        <f t="shared" si="0"/>
        <v>北海道</v>
      </c>
      <c r="S10" s="1" t="str">
        <f>"北海道縦貫自動車道　"&amp;E10</f>
        <v>北海道縦貫自動車道　士別剣淵～名寄</v>
      </c>
      <c r="T10" s="134">
        <f t="shared" si="1"/>
        <v>337</v>
      </c>
      <c r="U10" s="135">
        <f t="shared" si="2"/>
        <v>1.1000000000000001</v>
      </c>
      <c r="V10" s="135"/>
      <c r="W10" s="133">
        <f t="shared" si="3"/>
        <v>2000</v>
      </c>
      <c r="X10" s="86"/>
      <c r="Y10" s="87"/>
      <c r="Z10" s="86"/>
      <c r="AA10" s="86"/>
      <c r="AB10" s="88"/>
      <c r="AD10" s="87"/>
      <c r="AE10" s="89"/>
      <c r="AF10" s="90"/>
      <c r="AG10" s="90"/>
      <c r="AH10" s="90"/>
    </row>
    <row r="11" spans="2:35" ht="30" customHeight="1" x14ac:dyDescent="0.15">
      <c r="B11" s="95" t="s">
        <v>1405</v>
      </c>
      <c r="C11" s="95" t="s">
        <v>1407</v>
      </c>
      <c r="D11" s="99">
        <v>5</v>
      </c>
      <c r="E11" s="100" t="s">
        <v>1010</v>
      </c>
      <c r="F11" s="101" t="s">
        <v>925</v>
      </c>
      <c r="G11" s="103" t="s">
        <v>115</v>
      </c>
      <c r="H11" s="107"/>
      <c r="I11" s="110">
        <v>11.5</v>
      </c>
      <c r="J11" s="112">
        <v>420</v>
      </c>
      <c r="K11" s="115" t="s">
        <v>256</v>
      </c>
      <c r="L11" s="117" t="s">
        <v>406</v>
      </c>
      <c r="M11" s="101" t="s">
        <v>1184</v>
      </c>
      <c r="N11" s="115" t="s">
        <v>223</v>
      </c>
      <c r="O11" s="125">
        <v>0.8</v>
      </c>
      <c r="P11" s="127">
        <v>1000</v>
      </c>
      <c r="Q11" s="131"/>
      <c r="R11" s="133" t="str">
        <f t="shared" si="0"/>
        <v>北海道</v>
      </c>
      <c r="S11" s="1" t="str">
        <f t="shared" ref="S11:S54" si="4">"一般国道"&amp;D11&amp;"号　"&amp;E11</f>
        <v>一般国道5号　倶知安余市道路（倶知安～共和）</v>
      </c>
      <c r="T11" s="134">
        <f t="shared" si="1"/>
        <v>420</v>
      </c>
      <c r="U11" s="135" t="str">
        <f t="shared" si="2"/>
        <v>1.2（1.2）
※2</v>
      </c>
      <c r="V11" s="135"/>
      <c r="W11" s="133">
        <f t="shared" si="3"/>
        <v>1000</v>
      </c>
      <c r="X11" s="86"/>
      <c r="Y11" s="87"/>
      <c r="Z11" s="86"/>
      <c r="AA11" s="86"/>
      <c r="AB11" s="88"/>
      <c r="AD11" s="87"/>
      <c r="AE11" s="89"/>
      <c r="AF11" s="90"/>
      <c r="AG11" s="90"/>
      <c r="AH11" s="90"/>
    </row>
    <row r="12" spans="2:35" ht="30" customHeight="1" x14ac:dyDescent="0.15">
      <c r="B12" s="95" t="s">
        <v>1405</v>
      </c>
      <c r="C12" s="95" t="s">
        <v>1407</v>
      </c>
      <c r="D12" s="99">
        <v>5</v>
      </c>
      <c r="E12" s="100" t="s">
        <v>1408</v>
      </c>
      <c r="F12" s="101" t="s">
        <v>925</v>
      </c>
      <c r="G12" s="103" t="s">
        <v>115</v>
      </c>
      <c r="H12" s="107"/>
      <c r="I12" s="110">
        <v>27.6</v>
      </c>
      <c r="J12" s="112">
        <v>1090</v>
      </c>
      <c r="K12" s="115" t="s">
        <v>1048</v>
      </c>
      <c r="L12" s="117" t="s">
        <v>406</v>
      </c>
      <c r="M12" s="101" t="s">
        <v>294</v>
      </c>
      <c r="N12" s="115" t="s">
        <v>223</v>
      </c>
      <c r="O12" s="125">
        <v>0.8</v>
      </c>
      <c r="P12" s="127">
        <v>8080</v>
      </c>
      <c r="Q12" s="131"/>
      <c r="R12" s="133" t="str">
        <f t="shared" si="0"/>
        <v>北海道</v>
      </c>
      <c r="S12" s="1" t="str">
        <f t="shared" si="4"/>
        <v>一般国道5号　倶知安余市道路（共和～余市）</v>
      </c>
      <c r="T12" s="134">
        <f t="shared" si="1"/>
        <v>1090</v>
      </c>
      <c r="U12" s="135" t="str">
        <f t="shared" si="2"/>
        <v>1.2（1.5）
※2</v>
      </c>
      <c r="V12" s="135"/>
      <c r="W12" s="133">
        <f t="shared" si="3"/>
        <v>8080</v>
      </c>
      <c r="X12" s="86"/>
      <c r="Y12" s="87"/>
      <c r="Z12" s="86"/>
      <c r="AA12" s="86"/>
      <c r="AB12" s="88"/>
      <c r="AD12" s="87"/>
      <c r="AE12" s="89"/>
      <c r="AF12" s="90"/>
      <c r="AG12" s="90"/>
      <c r="AH12" s="90"/>
    </row>
    <row r="13" spans="2:35" ht="30" customHeight="1" x14ac:dyDescent="0.15">
      <c r="B13" s="95" t="s">
        <v>1405</v>
      </c>
      <c r="C13" s="95"/>
      <c r="D13" s="99">
        <v>12</v>
      </c>
      <c r="E13" s="100" t="s">
        <v>792</v>
      </c>
      <c r="F13" s="101" t="s">
        <v>56</v>
      </c>
      <c r="G13" s="103" t="s">
        <v>115</v>
      </c>
      <c r="H13" s="107"/>
      <c r="I13" s="110">
        <v>6.3</v>
      </c>
      <c r="J13" s="112">
        <v>119</v>
      </c>
      <c r="K13" s="115" t="s">
        <v>974</v>
      </c>
      <c r="L13" s="117" t="s">
        <v>406</v>
      </c>
      <c r="M13" s="101">
        <v>1.01</v>
      </c>
      <c r="N13" s="115" t="s">
        <v>935</v>
      </c>
      <c r="O13" s="125">
        <v>0.8</v>
      </c>
      <c r="P13" s="127">
        <v>1150</v>
      </c>
      <c r="Q13" s="131"/>
      <c r="R13" s="133" t="str">
        <f t="shared" si="0"/>
        <v>北海道</v>
      </c>
      <c r="S13" s="1" t="str">
        <f t="shared" si="4"/>
        <v>一般国道12号　峰延道路</v>
      </c>
      <c r="T13" s="134">
        <f t="shared" si="1"/>
        <v>119</v>
      </c>
      <c r="U13" s="135">
        <f t="shared" si="2"/>
        <v>1.01</v>
      </c>
      <c r="V13" s="135"/>
      <c r="W13" s="133">
        <f t="shared" si="3"/>
        <v>1150</v>
      </c>
      <c r="X13" s="86"/>
      <c r="Y13" s="87"/>
      <c r="Z13" s="86"/>
      <c r="AA13" s="86"/>
      <c r="AB13" s="88"/>
      <c r="AD13" s="87"/>
      <c r="AE13" s="89"/>
      <c r="AF13" s="90"/>
      <c r="AG13" s="90"/>
      <c r="AH13" s="90"/>
    </row>
    <row r="14" spans="2:35" ht="30" customHeight="1" x14ac:dyDescent="0.15">
      <c r="B14" s="95" t="s">
        <v>1405</v>
      </c>
      <c r="C14" s="95"/>
      <c r="D14" s="99">
        <v>36</v>
      </c>
      <c r="E14" s="100" t="s">
        <v>363</v>
      </c>
      <c r="F14" s="101" t="s">
        <v>56</v>
      </c>
      <c r="G14" s="103" t="s">
        <v>115</v>
      </c>
      <c r="H14" s="107"/>
      <c r="I14" s="110">
        <v>4.8</v>
      </c>
      <c r="J14" s="112">
        <v>40</v>
      </c>
      <c r="K14" s="115" t="s">
        <v>935</v>
      </c>
      <c r="L14" s="117" t="s">
        <v>406</v>
      </c>
      <c r="M14" s="101" t="s">
        <v>1276</v>
      </c>
      <c r="N14" s="115" t="s">
        <v>256</v>
      </c>
      <c r="O14" s="125">
        <v>0.8</v>
      </c>
      <c r="P14" s="127">
        <v>300</v>
      </c>
      <c r="Q14" s="131"/>
      <c r="R14" s="133" t="str">
        <f t="shared" si="0"/>
        <v>北海道</v>
      </c>
      <c r="S14" s="1" t="str">
        <f t="shared" si="4"/>
        <v>一般国道36号　白老拡幅</v>
      </c>
      <c r="T14" s="134">
        <f t="shared" si="1"/>
        <v>40</v>
      </c>
      <c r="U14" s="135" t="str">
        <f t="shared" si="2"/>
        <v>1.5（1.5）
※2</v>
      </c>
      <c r="V14" s="135"/>
      <c r="W14" s="133">
        <f t="shared" si="3"/>
        <v>300</v>
      </c>
      <c r="X14" s="86"/>
      <c r="Y14" s="87"/>
      <c r="Z14" s="86"/>
      <c r="AA14" s="86"/>
      <c r="AB14" s="88"/>
      <c r="AD14" s="87"/>
      <c r="AE14" s="89"/>
      <c r="AF14" s="90"/>
      <c r="AG14" s="90"/>
      <c r="AH14" s="90"/>
    </row>
    <row r="15" spans="2:35" ht="30" customHeight="1" x14ac:dyDescent="0.15">
      <c r="B15" s="95" t="s">
        <v>1405</v>
      </c>
      <c r="C15" s="95"/>
      <c r="D15" s="99">
        <v>38</v>
      </c>
      <c r="E15" s="100" t="s">
        <v>1409</v>
      </c>
      <c r="F15" s="101" t="s">
        <v>56</v>
      </c>
      <c r="G15" s="103" t="s">
        <v>115</v>
      </c>
      <c r="H15" s="107"/>
      <c r="I15" s="110">
        <v>8.8000000000000007</v>
      </c>
      <c r="J15" s="112">
        <v>498</v>
      </c>
      <c r="K15" s="115" t="s">
        <v>1044</v>
      </c>
      <c r="L15" s="117" t="s">
        <v>406</v>
      </c>
      <c r="M15" s="101">
        <v>1.3</v>
      </c>
      <c r="N15" s="115" t="s">
        <v>931</v>
      </c>
      <c r="O15" s="125">
        <v>0.8</v>
      </c>
      <c r="P15" s="127">
        <v>2320</v>
      </c>
      <c r="Q15" s="131"/>
      <c r="R15" s="133" t="str">
        <f t="shared" si="0"/>
        <v>北海道</v>
      </c>
      <c r="S15" s="1" t="str">
        <f t="shared" si="4"/>
        <v>一般国道38号　釧路新道</v>
      </c>
      <c r="T15" s="134">
        <f t="shared" si="1"/>
        <v>498</v>
      </c>
      <c r="U15" s="135">
        <f t="shared" si="2"/>
        <v>1.3</v>
      </c>
      <c r="V15" s="135"/>
      <c r="W15" s="133">
        <f t="shared" si="3"/>
        <v>2320</v>
      </c>
      <c r="X15" s="86"/>
      <c r="Y15" s="87"/>
      <c r="Z15" s="86"/>
      <c r="AA15" s="86"/>
      <c r="AB15" s="88"/>
      <c r="AD15" s="87"/>
      <c r="AE15" s="89"/>
      <c r="AF15" s="90"/>
      <c r="AG15" s="90"/>
      <c r="AH15" s="90"/>
    </row>
    <row r="16" spans="2:35" ht="30" customHeight="1" x14ac:dyDescent="0.15">
      <c r="B16" s="95" t="s">
        <v>1405</v>
      </c>
      <c r="C16" s="95" t="s">
        <v>1411</v>
      </c>
      <c r="D16" s="99">
        <v>39</v>
      </c>
      <c r="E16" s="100" t="s">
        <v>1412</v>
      </c>
      <c r="F16" s="101" t="s">
        <v>925</v>
      </c>
      <c r="G16" s="103" t="s">
        <v>115</v>
      </c>
      <c r="H16" s="107"/>
      <c r="I16" s="110">
        <v>14.3</v>
      </c>
      <c r="J16" s="112">
        <v>480</v>
      </c>
      <c r="K16" s="115" t="s">
        <v>203</v>
      </c>
      <c r="L16" s="117" t="s">
        <v>406</v>
      </c>
      <c r="M16" s="101" t="s">
        <v>1123</v>
      </c>
      <c r="N16" s="115" t="s">
        <v>223</v>
      </c>
      <c r="O16" s="125">
        <v>0.8</v>
      </c>
      <c r="P16" s="127">
        <v>1280</v>
      </c>
      <c r="Q16" s="131"/>
      <c r="R16" s="133" t="str">
        <f t="shared" si="0"/>
        <v>北海道</v>
      </c>
      <c r="S16" s="1" t="str">
        <f t="shared" si="4"/>
        <v>一般国道39号　端野高野道路</v>
      </c>
      <c r="T16" s="134">
        <f t="shared" si="1"/>
        <v>480</v>
      </c>
      <c r="U16" s="135" t="str">
        <f t="shared" si="2"/>
        <v>1.2（1.4）
※2</v>
      </c>
      <c r="V16" s="135"/>
      <c r="W16" s="133">
        <f t="shared" si="3"/>
        <v>1280</v>
      </c>
      <c r="X16" s="86"/>
      <c r="Y16" s="87"/>
      <c r="Z16" s="86"/>
      <c r="AA16" s="86"/>
      <c r="AB16" s="88"/>
      <c r="AD16" s="87"/>
      <c r="AE16" s="89"/>
      <c r="AF16" s="90"/>
      <c r="AG16" s="90"/>
      <c r="AH16" s="90"/>
    </row>
    <row r="17" spans="2:34" ht="30" customHeight="1" x14ac:dyDescent="0.15">
      <c r="B17" s="95" t="s">
        <v>1405</v>
      </c>
      <c r="C17" s="95" t="s">
        <v>1413</v>
      </c>
      <c r="D17" s="99">
        <v>40</v>
      </c>
      <c r="E17" s="100" t="s">
        <v>1415</v>
      </c>
      <c r="F17" s="101" t="s">
        <v>925</v>
      </c>
      <c r="G17" s="103" t="s">
        <v>115</v>
      </c>
      <c r="H17" s="107"/>
      <c r="I17" s="110">
        <v>19</v>
      </c>
      <c r="J17" s="112">
        <v>1287</v>
      </c>
      <c r="K17" s="115" t="s">
        <v>342</v>
      </c>
      <c r="L17" s="117" t="s">
        <v>406</v>
      </c>
      <c r="M17" s="101" t="s">
        <v>1073</v>
      </c>
      <c r="N17" s="115" t="s">
        <v>935</v>
      </c>
      <c r="O17" s="125">
        <v>0.8</v>
      </c>
      <c r="P17" s="127">
        <v>5670</v>
      </c>
      <c r="Q17" s="131"/>
      <c r="R17" s="133" t="str">
        <f t="shared" si="0"/>
        <v>北海道</v>
      </c>
      <c r="S17" s="1" t="str">
        <f t="shared" si="4"/>
        <v>一般国道40号　音威子府バイパス</v>
      </c>
      <c r="T17" s="134">
        <f t="shared" si="1"/>
        <v>1287</v>
      </c>
      <c r="U17" s="135" t="str">
        <f t="shared" si="2"/>
        <v>－※3</v>
      </c>
      <c r="V17" s="135"/>
      <c r="W17" s="133">
        <f t="shared" si="3"/>
        <v>5670</v>
      </c>
      <c r="X17" s="86"/>
      <c r="Y17" s="87"/>
      <c r="Z17" s="86"/>
      <c r="AA17" s="86"/>
      <c r="AB17" s="88"/>
      <c r="AD17" s="87"/>
      <c r="AE17" s="89"/>
      <c r="AF17" s="90"/>
      <c r="AG17" s="90"/>
      <c r="AH17" s="90"/>
    </row>
    <row r="18" spans="2:34" ht="30" customHeight="1" x14ac:dyDescent="0.15">
      <c r="B18" s="95" t="s">
        <v>1405</v>
      </c>
      <c r="C18" s="95" t="s">
        <v>742</v>
      </c>
      <c r="D18" s="99">
        <v>44</v>
      </c>
      <c r="E18" s="100" t="s">
        <v>1416</v>
      </c>
      <c r="F18" s="101" t="s">
        <v>925</v>
      </c>
      <c r="G18" s="103" t="s">
        <v>115</v>
      </c>
      <c r="H18" s="107"/>
      <c r="I18" s="110">
        <v>7.1</v>
      </c>
      <c r="J18" s="112">
        <v>202</v>
      </c>
      <c r="K18" s="115" t="s">
        <v>200</v>
      </c>
      <c r="L18" s="117" t="s">
        <v>406</v>
      </c>
      <c r="M18" s="101">
        <v>1.0029999999999999</v>
      </c>
      <c r="N18" s="115" t="s">
        <v>935</v>
      </c>
      <c r="O18" s="125">
        <v>0.8</v>
      </c>
      <c r="P18" s="127">
        <v>45</v>
      </c>
      <c r="Q18" s="131"/>
      <c r="R18" s="133" t="str">
        <f t="shared" si="0"/>
        <v>北海道</v>
      </c>
      <c r="S18" s="1" t="str">
        <f t="shared" si="4"/>
        <v>一般国道44号　根室道路</v>
      </c>
      <c r="T18" s="134">
        <f t="shared" si="1"/>
        <v>202</v>
      </c>
      <c r="U18" s="135">
        <f t="shared" si="2"/>
        <v>1.0029999999999999</v>
      </c>
      <c r="V18" s="135"/>
      <c r="W18" s="133">
        <f t="shared" si="3"/>
        <v>45</v>
      </c>
      <c r="X18" s="86"/>
      <c r="Y18" s="87"/>
      <c r="Z18" s="86"/>
      <c r="AA18" s="86"/>
      <c r="AB18" s="88"/>
      <c r="AD18" s="87"/>
      <c r="AE18" s="89"/>
      <c r="AF18" s="90"/>
      <c r="AG18" s="90"/>
      <c r="AH18" s="90"/>
    </row>
    <row r="19" spans="2:34" ht="30" customHeight="1" x14ac:dyDescent="0.15">
      <c r="B19" s="95" t="s">
        <v>1405</v>
      </c>
      <c r="C19" s="95" t="s">
        <v>742</v>
      </c>
      <c r="D19" s="99">
        <v>44</v>
      </c>
      <c r="E19" s="100" t="s">
        <v>374</v>
      </c>
      <c r="F19" s="101" t="s">
        <v>925</v>
      </c>
      <c r="G19" s="103" t="s">
        <v>115</v>
      </c>
      <c r="H19" s="107"/>
      <c r="I19" s="110">
        <v>24.7</v>
      </c>
      <c r="J19" s="112">
        <v>650</v>
      </c>
      <c r="K19" s="115" t="s">
        <v>203</v>
      </c>
      <c r="L19" s="117" t="s">
        <v>406</v>
      </c>
      <c r="M19" s="101" t="s">
        <v>1417</v>
      </c>
      <c r="N19" s="115" t="s">
        <v>223</v>
      </c>
      <c r="O19" s="125">
        <v>0.8</v>
      </c>
      <c r="P19" s="127">
        <v>855</v>
      </c>
      <c r="Q19" s="131"/>
      <c r="R19" s="133" t="str">
        <f t="shared" si="0"/>
        <v>北海道</v>
      </c>
      <c r="S19" s="1" t="str">
        <f t="shared" si="4"/>
        <v>一般国道44号　尾幌糸魚沢道路</v>
      </c>
      <c r="T19" s="134">
        <f t="shared" si="1"/>
        <v>650</v>
      </c>
      <c r="U19" s="135" t="str">
        <f t="shared" si="2"/>
        <v>1.7（1.1）
※2</v>
      </c>
      <c r="V19" s="135"/>
      <c r="W19" s="133">
        <f t="shared" si="3"/>
        <v>855</v>
      </c>
      <c r="X19" s="86"/>
      <c r="Y19" s="87"/>
      <c r="Z19" s="86"/>
      <c r="AA19" s="86"/>
      <c r="AB19" s="88"/>
      <c r="AD19" s="87"/>
      <c r="AE19" s="89"/>
      <c r="AF19" s="90"/>
      <c r="AG19" s="90"/>
      <c r="AH19" s="90"/>
    </row>
    <row r="20" spans="2:34" ht="30" customHeight="1" x14ac:dyDescent="0.15">
      <c r="B20" s="95" t="s">
        <v>1405</v>
      </c>
      <c r="C20" s="95" t="s">
        <v>1418</v>
      </c>
      <c r="D20" s="99">
        <v>228</v>
      </c>
      <c r="E20" s="100" t="s">
        <v>1083</v>
      </c>
      <c r="F20" s="101" t="s">
        <v>902</v>
      </c>
      <c r="G20" s="103" t="s">
        <v>115</v>
      </c>
      <c r="H20" s="107"/>
      <c r="I20" s="110">
        <v>16</v>
      </c>
      <c r="J20" s="112">
        <v>788</v>
      </c>
      <c r="K20" s="115" t="s">
        <v>1059</v>
      </c>
      <c r="L20" s="117" t="s">
        <v>1333</v>
      </c>
      <c r="M20" s="101">
        <v>1.1000000000000001</v>
      </c>
      <c r="N20" s="115" t="s">
        <v>223</v>
      </c>
      <c r="O20" s="125">
        <v>0.8</v>
      </c>
      <c r="P20" s="127">
        <v>3690</v>
      </c>
      <c r="Q20" s="131"/>
      <c r="R20" s="133" t="str">
        <f t="shared" si="0"/>
        <v>北海道</v>
      </c>
      <c r="S20" s="1" t="str">
        <f t="shared" si="4"/>
        <v>一般国道228号　茂辺地木古内道路</v>
      </c>
      <c r="T20" s="134">
        <f t="shared" si="1"/>
        <v>788</v>
      </c>
      <c r="U20" s="135">
        <f t="shared" si="2"/>
        <v>1.1000000000000001</v>
      </c>
      <c r="V20" s="135"/>
      <c r="W20" s="133">
        <f t="shared" si="3"/>
        <v>3690</v>
      </c>
      <c r="X20" s="86"/>
      <c r="Y20" s="87"/>
      <c r="Z20" s="86"/>
      <c r="AA20" s="86"/>
      <c r="AB20" s="88"/>
      <c r="AD20" s="87"/>
      <c r="AE20" s="89"/>
      <c r="AF20" s="90"/>
      <c r="AG20" s="90"/>
      <c r="AH20" s="90"/>
    </row>
    <row r="21" spans="2:34" ht="30" customHeight="1" x14ac:dyDescent="0.15">
      <c r="B21" s="95" t="s">
        <v>1405</v>
      </c>
      <c r="C21" s="95"/>
      <c r="D21" s="99">
        <v>230</v>
      </c>
      <c r="E21" s="100" t="s">
        <v>1419</v>
      </c>
      <c r="F21" s="101" t="s">
        <v>56</v>
      </c>
      <c r="G21" s="103" t="s">
        <v>115</v>
      </c>
      <c r="H21" s="107"/>
      <c r="I21" s="110">
        <v>2.8</v>
      </c>
      <c r="J21" s="112">
        <v>144</v>
      </c>
      <c r="K21" s="115" t="s">
        <v>1030</v>
      </c>
      <c r="L21" s="117" t="s">
        <v>406</v>
      </c>
      <c r="M21" s="101">
        <v>1.1000000000000001</v>
      </c>
      <c r="N21" s="115" t="s">
        <v>223</v>
      </c>
      <c r="O21" s="125">
        <v>0.8</v>
      </c>
      <c r="P21" s="127">
        <v>1850</v>
      </c>
      <c r="Q21" s="131"/>
      <c r="R21" s="133" t="str">
        <f t="shared" si="0"/>
        <v>北海道</v>
      </c>
      <c r="S21" s="1" t="str">
        <f t="shared" si="4"/>
        <v>一般国道230号　定山渓拡幅</v>
      </c>
      <c r="T21" s="134">
        <f t="shared" si="1"/>
        <v>144</v>
      </c>
      <c r="U21" s="135">
        <f t="shared" si="2"/>
        <v>1.1000000000000001</v>
      </c>
      <c r="V21" s="135"/>
      <c r="W21" s="133">
        <f t="shared" si="3"/>
        <v>1850</v>
      </c>
      <c r="X21" s="86"/>
      <c r="Y21" s="87"/>
      <c r="Z21" s="86"/>
      <c r="AA21" s="86"/>
      <c r="AB21" s="88"/>
      <c r="AD21" s="87"/>
      <c r="AE21" s="89"/>
      <c r="AF21" s="90"/>
      <c r="AG21" s="90"/>
      <c r="AH21" s="90"/>
    </row>
    <row r="22" spans="2:34" ht="30" customHeight="1" x14ac:dyDescent="0.15">
      <c r="B22" s="95" t="s">
        <v>1405</v>
      </c>
      <c r="C22" s="95" t="s">
        <v>1420</v>
      </c>
      <c r="D22" s="99">
        <v>233</v>
      </c>
      <c r="E22" s="100" t="s">
        <v>1421</v>
      </c>
      <c r="F22" s="101" t="s">
        <v>902</v>
      </c>
      <c r="G22" s="103" t="s">
        <v>115</v>
      </c>
      <c r="H22" s="107"/>
      <c r="I22" s="110">
        <v>13</v>
      </c>
      <c r="J22" s="112">
        <v>522</v>
      </c>
      <c r="K22" s="115" t="s">
        <v>822</v>
      </c>
      <c r="L22" s="117" t="s">
        <v>406</v>
      </c>
      <c r="M22" s="101">
        <v>1.3</v>
      </c>
      <c r="N22" s="115" t="s">
        <v>256</v>
      </c>
      <c r="O22" s="125">
        <v>0.8</v>
      </c>
      <c r="P22" s="127">
        <v>110</v>
      </c>
      <c r="Q22" s="131"/>
      <c r="R22" s="133" t="str">
        <f t="shared" si="0"/>
        <v>北海道</v>
      </c>
      <c r="S22" s="1" t="str">
        <f t="shared" si="4"/>
        <v>一般国道233号　幌糠留萌道路</v>
      </c>
      <c r="T22" s="134">
        <f t="shared" si="1"/>
        <v>522</v>
      </c>
      <c r="U22" s="135">
        <f t="shared" si="2"/>
        <v>1.3</v>
      </c>
      <c r="V22" s="135"/>
      <c r="W22" s="133">
        <f t="shared" si="3"/>
        <v>110</v>
      </c>
      <c r="X22" s="86"/>
      <c r="Y22" s="87"/>
      <c r="Z22" s="86"/>
      <c r="AA22" s="86"/>
      <c r="AB22" s="88"/>
      <c r="AD22" s="87"/>
      <c r="AE22" s="89"/>
      <c r="AF22" s="90"/>
      <c r="AG22" s="90"/>
      <c r="AH22" s="90"/>
    </row>
    <row r="23" spans="2:34" ht="30" customHeight="1" x14ac:dyDescent="0.15">
      <c r="B23" s="95" t="s">
        <v>1405</v>
      </c>
      <c r="C23" s="95" t="s">
        <v>1422</v>
      </c>
      <c r="D23" s="99">
        <v>235</v>
      </c>
      <c r="E23" s="100" t="s">
        <v>1423</v>
      </c>
      <c r="F23" s="101" t="s">
        <v>902</v>
      </c>
      <c r="G23" s="104" t="s">
        <v>115</v>
      </c>
      <c r="H23" s="107"/>
      <c r="I23" s="110">
        <v>16.2</v>
      </c>
      <c r="J23" s="112">
        <v>578</v>
      </c>
      <c r="K23" s="115" t="s">
        <v>1039</v>
      </c>
      <c r="L23" s="117" t="s">
        <v>406</v>
      </c>
      <c r="M23" s="101">
        <v>1.9</v>
      </c>
      <c r="N23" s="115" t="s">
        <v>256</v>
      </c>
      <c r="O23" s="125">
        <v>0.8</v>
      </c>
      <c r="P23" s="127">
        <v>9700</v>
      </c>
      <c r="Q23" s="131"/>
      <c r="R23" s="133" t="str">
        <f t="shared" si="0"/>
        <v>北海道</v>
      </c>
      <c r="S23" s="1" t="str">
        <f t="shared" si="4"/>
        <v>一般国道235号　厚賀静内道路</v>
      </c>
      <c r="T23" s="134">
        <f t="shared" si="1"/>
        <v>578</v>
      </c>
      <c r="U23" s="135">
        <f t="shared" si="2"/>
        <v>1.9</v>
      </c>
      <c r="V23" s="135"/>
      <c r="W23" s="133">
        <f t="shared" si="3"/>
        <v>9700</v>
      </c>
      <c r="X23" s="86"/>
      <c r="Y23" s="87"/>
      <c r="Z23" s="86"/>
      <c r="AA23" s="86"/>
      <c r="AB23" s="88"/>
      <c r="AD23" s="87"/>
      <c r="AE23" s="89"/>
      <c r="AF23" s="90"/>
      <c r="AG23" s="90"/>
      <c r="AH23" s="90"/>
    </row>
    <row r="24" spans="2:34" ht="30" customHeight="1" x14ac:dyDescent="0.15">
      <c r="B24" s="95" t="s">
        <v>1405</v>
      </c>
      <c r="C24" s="95" t="s">
        <v>1072</v>
      </c>
      <c r="D24" s="99">
        <v>236</v>
      </c>
      <c r="E24" s="100" t="s">
        <v>1424</v>
      </c>
      <c r="F24" s="101" t="s">
        <v>902</v>
      </c>
      <c r="G24" s="105" t="s">
        <v>115</v>
      </c>
      <c r="H24" s="107"/>
      <c r="I24" s="110">
        <v>15.1</v>
      </c>
      <c r="J24" s="112">
        <v>200</v>
      </c>
      <c r="K24" s="115" t="s">
        <v>256</v>
      </c>
      <c r="L24" s="117" t="s">
        <v>406</v>
      </c>
      <c r="M24" s="101" t="s">
        <v>1425</v>
      </c>
      <c r="N24" s="115" t="s">
        <v>944</v>
      </c>
      <c r="O24" s="125">
        <v>0.8</v>
      </c>
      <c r="P24" s="127">
        <v>1040</v>
      </c>
      <c r="Q24" s="131"/>
      <c r="R24" s="133" t="str">
        <f t="shared" si="0"/>
        <v>北海道</v>
      </c>
      <c r="S24" s="1" t="str">
        <f t="shared" si="4"/>
        <v>一般国道236号　大樹広尾道路
(忠類大樹～豊似)</v>
      </c>
      <c r="T24" s="134">
        <f t="shared" si="1"/>
        <v>200</v>
      </c>
      <c r="U24" s="135" t="str">
        <f t="shared" si="2"/>
        <v>1.2（0.96）
※2</v>
      </c>
      <c r="V24" s="135"/>
      <c r="W24" s="133">
        <f t="shared" si="3"/>
        <v>1040</v>
      </c>
      <c r="X24" s="86"/>
      <c r="Y24" s="87"/>
      <c r="Z24" s="86"/>
      <c r="AA24" s="86"/>
      <c r="AB24" s="88"/>
      <c r="AD24" s="87"/>
      <c r="AE24" s="89"/>
      <c r="AF24" s="90"/>
      <c r="AG24" s="90"/>
      <c r="AH24" s="90"/>
    </row>
    <row r="25" spans="2:34" ht="30" customHeight="1" x14ac:dyDescent="0.15">
      <c r="B25" s="95" t="s">
        <v>1405</v>
      </c>
      <c r="C25" s="95" t="s">
        <v>1426</v>
      </c>
      <c r="D25" s="99">
        <v>237</v>
      </c>
      <c r="E25" s="100" t="s">
        <v>1427</v>
      </c>
      <c r="F25" s="101" t="s">
        <v>930</v>
      </c>
      <c r="G25" s="103" t="s">
        <v>115</v>
      </c>
      <c r="H25" s="107"/>
      <c r="I25" s="110">
        <v>5.7</v>
      </c>
      <c r="J25" s="112">
        <v>176</v>
      </c>
      <c r="K25" s="115" t="s">
        <v>404</v>
      </c>
      <c r="L25" s="117" t="s">
        <v>406</v>
      </c>
      <c r="M25" s="101">
        <v>1.1000000000000001</v>
      </c>
      <c r="N25" s="115" t="s">
        <v>223</v>
      </c>
      <c r="O25" s="125">
        <v>0.8</v>
      </c>
      <c r="P25" s="127">
        <v>1240</v>
      </c>
      <c r="Q25" s="131"/>
      <c r="R25" s="133" t="str">
        <f t="shared" si="0"/>
        <v>北海道</v>
      </c>
      <c r="S25" s="1" t="str">
        <f t="shared" si="4"/>
        <v>一般国道237号　富良野北道路</v>
      </c>
      <c r="T25" s="134">
        <f t="shared" si="1"/>
        <v>176</v>
      </c>
      <c r="U25" s="135">
        <f t="shared" si="2"/>
        <v>1.1000000000000001</v>
      </c>
      <c r="V25" s="135"/>
      <c r="W25" s="133">
        <f t="shared" si="3"/>
        <v>1240</v>
      </c>
      <c r="X25" s="86"/>
      <c r="Y25" s="87"/>
      <c r="Z25" s="86"/>
      <c r="AA25" s="86"/>
      <c r="AB25" s="88"/>
      <c r="AD25" s="87"/>
      <c r="AE25" s="89"/>
      <c r="AF25" s="90"/>
      <c r="AG25" s="90"/>
      <c r="AH25" s="90"/>
    </row>
    <row r="26" spans="2:34" ht="30" customHeight="1" x14ac:dyDescent="0.15">
      <c r="B26" s="95" t="s">
        <v>1405</v>
      </c>
      <c r="C26" s="95"/>
      <c r="D26" s="99">
        <v>275</v>
      </c>
      <c r="E26" s="100" t="s">
        <v>1328</v>
      </c>
      <c r="F26" s="101" t="s">
        <v>56</v>
      </c>
      <c r="G26" s="103" t="s">
        <v>115</v>
      </c>
      <c r="H26" s="107"/>
      <c r="I26" s="110">
        <v>3.5</v>
      </c>
      <c r="J26" s="112">
        <v>210</v>
      </c>
      <c r="K26" s="115" t="s">
        <v>404</v>
      </c>
      <c r="L26" s="117" t="s">
        <v>406</v>
      </c>
      <c r="M26" s="101">
        <v>1.2</v>
      </c>
      <c r="N26" s="115" t="s">
        <v>944</v>
      </c>
      <c r="O26" s="125">
        <v>0.8</v>
      </c>
      <c r="P26" s="127">
        <v>2190</v>
      </c>
      <c r="Q26" s="131"/>
      <c r="R26" s="133" t="str">
        <f t="shared" si="0"/>
        <v>北海道</v>
      </c>
      <c r="S26" s="1" t="str">
        <f t="shared" si="4"/>
        <v>一般国道275号　江別北道路</v>
      </c>
      <c r="T26" s="134">
        <f t="shared" si="1"/>
        <v>210</v>
      </c>
      <c r="U26" s="135">
        <f t="shared" si="2"/>
        <v>1.2</v>
      </c>
      <c r="V26" s="135"/>
      <c r="W26" s="133">
        <f t="shared" si="3"/>
        <v>2190</v>
      </c>
      <c r="X26" s="86"/>
      <c r="Y26" s="87"/>
      <c r="Z26" s="86"/>
      <c r="AA26" s="86"/>
      <c r="AB26" s="88"/>
      <c r="AD26" s="87"/>
      <c r="AE26" s="89"/>
      <c r="AF26" s="90"/>
      <c r="AG26" s="90"/>
      <c r="AH26" s="90"/>
    </row>
    <row r="27" spans="2:34" ht="30" customHeight="1" x14ac:dyDescent="0.15">
      <c r="B27" s="95" t="s">
        <v>1405</v>
      </c>
      <c r="C27" s="95" t="s">
        <v>1428</v>
      </c>
      <c r="D27" s="99">
        <v>278</v>
      </c>
      <c r="E27" s="100" t="s">
        <v>999</v>
      </c>
      <c r="F27" s="101" t="s">
        <v>930</v>
      </c>
      <c r="G27" s="103" t="s">
        <v>115</v>
      </c>
      <c r="H27" s="107"/>
      <c r="I27" s="110">
        <v>10</v>
      </c>
      <c r="J27" s="112">
        <v>738</v>
      </c>
      <c r="K27" s="115" t="s">
        <v>974</v>
      </c>
      <c r="L27" s="117" t="s">
        <v>176</v>
      </c>
      <c r="M27" s="101">
        <v>1.5</v>
      </c>
      <c r="N27" s="115" t="s">
        <v>931</v>
      </c>
      <c r="O27" s="125">
        <v>0.8</v>
      </c>
      <c r="P27" s="127">
        <v>8040</v>
      </c>
      <c r="Q27" s="131"/>
      <c r="R27" s="133" t="str">
        <f t="shared" si="0"/>
        <v>北海道</v>
      </c>
      <c r="S27" s="1" t="str">
        <f t="shared" si="4"/>
        <v>一般国道278号　空港道路</v>
      </c>
      <c r="T27" s="134">
        <f t="shared" si="1"/>
        <v>738</v>
      </c>
      <c r="U27" s="135">
        <f t="shared" si="2"/>
        <v>1.5</v>
      </c>
      <c r="V27" s="135"/>
      <c r="W27" s="133">
        <f t="shared" si="3"/>
        <v>8040</v>
      </c>
      <c r="X27" s="86"/>
      <c r="Y27" s="87"/>
      <c r="Z27" s="86"/>
      <c r="AA27" s="86"/>
      <c r="AB27" s="88"/>
      <c r="AD27" s="87"/>
      <c r="AE27" s="89"/>
      <c r="AF27" s="90"/>
      <c r="AG27" s="90"/>
      <c r="AH27" s="90"/>
    </row>
    <row r="28" spans="2:34" ht="30" customHeight="1" x14ac:dyDescent="0.15">
      <c r="B28" s="95" t="s">
        <v>1405</v>
      </c>
      <c r="C28" s="95"/>
      <c r="D28" s="99">
        <v>278</v>
      </c>
      <c r="E28" s="100" t="s">
        <v>58</v>
      </c>
      <c r="F28" s="101" t="s">
        <v>56</v>
      </c>
      <c r="G28" s="103" t="s">
        <v>115</v>
      </c>
      <c r="H28" s="107"/>
      <c r="I28" s="110">
        <v>14.8</v>
      </c>
      <c r="J28" s="112">
        <v>221</v>
      </c>
      <c r="K28" s="115" t="s">
        <v>769</v>
      </c>
      <c r="L28" s="117" t="s">
        <v>406</v>
      </c>
      <c r="M28" s="101" t="s">
        <v>1073</v>
      </c>
      <c r="N28" s="115" t="s">
        <v>931</v>
      </c>
      <c r="O28" s="125">
        <v>0.8</v>
      </c>
      <c r="P28" s="127">
        <v>185</v>
      </c>
      <c r="Q28" s="131"/>
      <c r="R28" s="133" t="str">
        <f t="shared" si="0"/>
        <v>北海道</v>
      </c>
      <c r="S28" s="1" t="str">
        <f t="shared" si="4"/>
        <v>一般国道278号　尾札部道路</v>
      </c>
      <c r="T28" s="134">
        <f t="shared" si="1"/>
        <v>221</v>
      </c>
      <c r="U28" s="135" t="str">
        <f t="shared" si="2"/>
        <v>－※3</v>
      </c>
      <c r="V28" s="135"/>
      <c r="W28" s="133">
        <f t="shared" si="3"/>
        <v>185</v>
      </c>
      <c r="X28" s="86"/>
      <c r="Y28" s="87"/>
      <c r="Z28" s="86"/>
      <c r="AA28" s="86"/>
      <c r="AB28" s="88"/>
      <c r="AD28" s="87"/>
      <c r="AE28" s="89"/>
      <c r="AF28" s="90"/>
      <c r="AG28" s="90"/>
      <c r="AH28" s="90"/>
    </row>
    <row r="29" spans="2:34" ht="30" customHeight="1" x14ac:dyDescent="0.15">
      <c r="B29" s="95" t="s">
        <v>1405</v>
      </c>
      <c r="C29" s="95" t="s">
        <v>1429</v>
      </c>
      <c r="D29" s="99">
        <v>333</v>
      </c>
      <c r="E29" s="100" t="s">
        <v>1430</v>
      </c>
      <c r="F29" s="101" t="s">
        <v>930</v>
      </c>
      <c r="G29" s="103" t="s">
        <v>115</v>
      </c>
      <c r="H29" s="107"/>
      <c r="I29" s="110">
        <v>5.7</v>
      </c>
      <c r="J29" s="112">
        <v>120</v>
      </c>
      <c r="K29" s="115" t="s">
        <v>974</v>
      </c>
      <c r="L29" s="117" t="s">
        <v>406</v>
      </c>
      <c r="M29" s="101">
        <v>1.4</v>
      </c>
      <c r="N29" s="115" t="s">
        <v>935</v>
      </c>
      <c r="O29" s="125">
        <v>0.8</v>
      </c>
      <c r="P29" s="127">
        <v>2230</v>
      </c>
      <c r="Q29" s="131"/>
      <c r="R29" s="133" t="str">
        <f t="shared" si="0"/>
        <v>北海道</v>
      </c>
      <c r="S29" s="1" t="str">
        <f t="shared" si="4"/>
        <v>一般国道333号　生田原道路</v>
      </c>
      <c r="T29" s="134">
        <f t="shared" si="1"/>
        <v>120</v>
      </c>
      <c r="U29" s="135">
        <f t="shared" si="2"/>
        <v>1.4</v>
      </c>
      <c r="V29" s="135"/>
      <c r="W29" s="133">
        <f t="shared" si="3"/>
        <v>2230</v>
      </c>
      <c r="X29" s="86"/>
      <c r="Y29" s="87"/>
      <c r="Z29" s="86"/>
      <c r="AA29" s="86"/>
      <c r="AB29" s="88"/>
      <c r="AD29" s="87"/>
      <c r="AE29" s="89"/>
      <c r="AF29" s="90"/>
      <c r="AG29" s="90"/>
      <c r="AH29" s="90"/>
    </row>
    <row r="30" spans="2:34" ht="30" customHeight="1" x14ac:dyDescent="0.15">
      <c r="B30" s="95" t="s">
        <v>1405</v>
      </c>
      <c r="C30" s="95"/>
      <c r="D30" s="99">
        <v>336</v>
      </c>
      <c r="E30" s="100" t="s">
        <v>1432</v>
      </c>
      <c r="F30" s="101" t="s">
        <v>56</v>
      </c>
      <c r="G30" s="103" t="s">
        <v>115</v>
      </c>
      <c r="H30" s="107"/>
      <c r="I30" s="110">
        <v>18.7</v>
      </c>
      <c r="J30" s="112">
        <v>854</v>
      </c>
      <c r="K30" s="115" t="s">
        <v>968</v>
      </c>
      <c r="L30" s="117" t="s">
        <v>406</v>
      </c>
      <c r="M30" s="101" t="s">
        <v>1073</v>
      </c>
      <c r="N30" s="115" t="s">
        <v>944</v>
      </c>
      <c r="O30" s="125">
        <v>0.8</v>
      </c>
      <c r="P30" s="127">
        <v>50</v>
      </c>
      <c r="Q30" s="131"/>
      <c r="R30" s="133" t="str">
        <f t="shared" si="0"/>
        <v>北海道</v>
      </c>
      <c r="S30" s="1" t="str">
        <f t="shared" si="4"/>
        <v>一般国道336号　襟広防災</v>
      </c>
      <c r="T30" s="134">
        <f t="shared" si="1"/>
        <v>854</v>
      </c>
      <c r="U30" s="135" t="str">
        <f t="shared" si="2"/>
        <v>－※3</v>
      </c>
      <c r="V30" s="135"/>
      <c r="W30" s="133">
        <f t="shared" si="3"/>
        <v>50</v>
      </c>
      <c r="X30" s="86"/>
      <c r="Y30" s="87"/>
      <c r="Z30" s="86"/>
      <c r="AA30" s="86"/>
      <c r="AB30" s="88"/>
      <c r="AD30" s="87"/>
      <c r="AE30" s="89"/>
      <c r="AF30" s="90"/>
      <c r="AG30" s="90"/>
      <c r="AH30" s="90"/>
    </row>
    <row r="31" spans="2:34" ht="30" customHeight="1" x14ac:dyDescent="0.15">
      <c r="B31" s="95" t="s">
        <v>1405</v>
      </c>
      <c r="C31" s="95" t="s">
        <v>1433</v>
      </c>
      <c r="D31" s="99">
        <v>337</v>
      </c>
      <c r="E31" s="100" t="s">
        <v>1049</v>
      </c>
      <c r="F31" s="101" t="s">
        <v>930</v>
      </c>
      <c r="G31" s="103" t="s">
        <v>115</v>
      </c>
      <c r="H31" s="107"/>
      <c r="I31" s="110">
        <v>8.1999999999999993</v>
      </c>
      <c r="J31" s="112">
        <v>253</v>
      </c>
      <c r="K31" s="115" t="s">
        <v>396</v>
      </c>
      <c r="L31" s="117" t="s">
        <v>406</v>
      </c>
      <c r="M31" s="101">
        <v>1.9</v>
      </c>
      <c r="N31" s="115" t="s">
        <v>256</v>
      </c>
      <c r="O31" s="125">
        <v>0.8</v>
      </c>
      <c r="P31" s="127">
        <v>220</v>
      </c>
      <c r="Q31" s="131"/>
      <c r="R31" s="133" t="str">
        <f t="shared" si="0"/>
        <v>北海道</v>
      </c>
      <c r="S31" s="1" t="str">
        <f t="shared" si="4"/>
        <v>一般国道337号　泉郷道路</v>
      </c>
      <c r="T31" s="134">
        <f t="shared" si="1"/>
        <v>253</v>
      </c>
      <c r="U31" s="135">
        <f t="shared" si="2"/>
        <v>1.9</v>
      </c>
      <c r="V31" s="135"/>
      <c r="W31" s="133">
        <f t="shared" si="3"/>
        <v>220</v>
      </c>
      <c r="X31" s="86"/>
      <c r="Y31" s="87"/>
      <c r="Z31" s="86"/>
      <c r="AA31" s="86"/>
      <c r="AB31" s="88"/>
      <c r="AD31" s="87"/>
      <c r="AE31" s="89"/>
      <c r="AF31" s="90"/>
      <c r="AG31" s="90"/>
      <c r="AH31" s="90"/>
    </row>
    <row r="32" spans="2:34" ht="30" customHeight="1" x14ac:dyDescent="0.15">
      <c r="B32" s="95" t="s">
        <v>1405</v>
      </c>
      <c r="C32" s="95" t="s">
        <v>1433</v>
      </c>
      <c r="D32" s="99">
        <v>337</v>
      </c>
      <c r="E32" s="100" t="s">
        <v>1435</v>
      </c>
      <c r="F32" s="101" t="s">
        <v>930</v>
      </c>
      <c r="G32" s="103" t="s">
        <v>115</v>
      </c>
      <c r="H32" s="107"/>
      <c r="I32" s="110">
        <v>7.3</v>
      </c>
      <c r="J32" s="112">
        <v>294</v>
      </c>
      <c r="K32" s="115" t="s">
        <v>1000</v>
      </c>
      <c r="L32" s="117" t="s">
        <v>406</v>
      </c>
      <c r="M32" s="101">
        <v>1.3</v>
      </c>
      <c r="N32" s="115" t="s">
        <v>931</v>
      </c>
      <c r="O32" s="125">
        <v>0.8</v>
      </c>
      <c r="P32" s="127">
        <v>3975</v>
      </c>
      <c r="Q32" s="131"/>
      <c r="R32" s="133" t="str">
        <f t="shared" si="0"/>
        <v>北海道</v>
      </c>
      <c r="S32" s="1" t="str">
        <f t="shared" si="4"/>
        <v>一般国道337号　中樹林道路</v>
      </c>
      <c r="T32" s="134">
        <f t="shared" si="1"/>
        <v>294</v>
      </c>
      <c r="U32" s="135">
        <f t="shared" si="2"/>
        <v>1.3</v>
      </c>
      <c r="V32" s="135"/>
      <c r="W32" s="133">
        <f t="shared" si="3"/>
        <v>3975</v>
      </c>
      <c r="X32" s="86"/>
      <c r="Y32" s="87"/>
      <c r="Z32" s="86"/>
      <c r="AA32" s="86"/>
      <c r="AB32" s="88"/>
      <c r="AD32" s="87"/>
      <c r="AE32" s="89"/>
      <c r="AF32" s="90"/>
      <c r="AG32" s="90"/>
      <c r="AH32" s="90"/>
    </row>
    <row r="33" spans="2:34" ht="30" customHeight="1" x14ac:dyDescent="0.15">
      <c r="B33" s="95" t="s">
        <v>1405</v>
      </c>
      <c r="C33" s="95" t="s">
        <v>1433</v>
      </c>
      <c r="D33" s="99">
        <v>337</v>
      </c>
      <c r="E33" s="100" t="s">
        <v>1437</v>
      </c>
      <c r="F33" s="101" t="s">
        <v>930</v>
      </c>
      <c r="G33" s="103" t="s">
        <v>115</v>
      </c>
      <c r="H33" s="107"/>
      <c r="I33" s="110">
        <v>14.6</v>
      </c>
      <c r="J33" s="112">
        <v>240</v>
      </c>
      <c r="K33" s="115" t="s">
        <v>1030</v>
      </c>
      <c r="L33" s="117" t="s">
        <v>406</v>
      </c>
      <c r="M33" s="101">
        <v>2.2999999999999998</v>
      </c>
      <c r="N33" s="115" t="s">
        <v>223</v>
      </c>
      <c r="O33" s="125">
        <v>0.8</v>
      </c>
      <c r="P33" s="127">
        <v>1265</v>
      </c>
      <c r="Q33" s="131"/>
      <c r="R33" s="133" t="str">
        <f t="shared" si="0"/>
        <v>北海道</v>
      </c>
      <c r="S33" s="1" t="str">
        <f t="shared" si="4"/>
        <v>一般国道337号　長沼南幌道路</v>
      </c>
      <c r="T33" s="134">
        <f t="shared" si="1"/>
        <v>240</v>
      </c>
      <c r="U33" s="135">
        <f t="shared" si="2"/>
        <v>2.2999999999999998</v>
      </c>
      <c r="V33" s="135"/>
      <c r="W33" s="133">
        <f t="shared" si="3"/>
        <v>1265</v>
      </c>
      <c r="X33" s="86"/>
      <c r="Y33" s="87"/>
      <c r="Z33" s="86"/>
      <c r="AA33" s="86"/>
      <c r="AB33" s="88"/>
      <c r="AD33" s="87"/>
      <c r="AE33" s="89"/>
      <c r="AF33" s="90"/>
      <c r="AG33" s="90"/>
      <c r="AH33" s="90"/>
    </row>
    <row r="34" spans="2:34" ht="30" customHeight="1" x14ac:dyDescent="0.15">
      <c r="B34" s="95" t="s">
        <v>1405</v>
      </c>
      <c r="C34" s="95"/>
      <c r="D34" s="99">
        <v>452</v>
      </c>
      <c r="E34" s="100" t="s">
        <v>218</v>
      </c>
      <c r="F34" s="101" t="s">
        <v>56</v>
      </c>
      <c r="G34" s="103" t="s">
        <v>115</v>
      </c>
      <c r="H34" s="107"/>
      <c r="I34" s="110">
        <v>6.8</v>
      </c>
      <c r="J34" s="112">
        <v>212</v>
      </c>
      <c r="K34" s="115" t="s">
        <v>342</v>
      </c>
      <c r="L34" s="117" t="s">
        <v>406</v>
      </c>
      <c r="M34" s="101">
        <v>1.2</v>
      </c>
      <c r="N34" s="115" t="s">
        <v>256</v>
      </c>
      <c r="O34" s="125">
        <v>0.8</v>
      </c>
      <c r="P34" s="127">
        <v>1445</v>
      </c>
      <c r="Q34" s="131"/>
      <c r="R34" s="133" t="str">
        <f t="shared" si="0"/>
        <v>北海道</v>
      </c>
      <c r="S34" s="1" t="str">
        <f t="shared" si="4"/>
        <v>一般国道452号　盤の沢道路</v>
      </c>
      <c r="T34" s="134">
        <f t="shared" si="1"/>
        <v>212</v>
      </c>
      <c r="U34" s="135">
        <f t="shared" si="2"/>
        <v>1.2</v>
      </c>
      <c r="V34" s="135"/>
      <c r="W34" s="133">
        <f t="shared" si="3"/>
        <v>1445</v>
      </c>
      <c r="X34" s="86"/>
      <c r="Y34" s="87"/>
      <c r="Z34" s="86"/>
      <c r="AA34" s="86"/>
      <c r="AB34" s="88"/>
      <c r="AD34" s="87"/>
      <c r="AE34" s="89"/>
      <c r="AF34" s="90"/>
      <c r="AG34" s="90"/>
      <c r="AH34" s="90"/>
    </row>
    <row r="35" spans="2:34" ht="30" customHeight="1" x14ac:dyDescent="0.15">
      <c r="B35" s="95" t="s">
        <v>1405</v>
      </c>
      <c r="C35" s="95"/>
      <c r="D35" s="99">
        <v>452</v>
      </c>
      <c r="E35" s="100" t="s">
        <v>709</v>
      </c>
      <c r="F35" s="101" t="s">
        <v>56</v>
      </c>
      <c r="G35" s="103" t="s">
        <v>115</v>
      </c>
      <c r="H35" s="107"/>
      <c r="I35" s="110">
        <v>11.7</v>
      </c>
      <c r="J35" s="112">
        <v>254</v>
      </c>
      <c r="K35" s="115" t="s">
        <v>342</v>
      </c>
      <c r="L35" s="117" t="s">
        <v>406</v>
      </c>
      <c r="M35" s="101">
        <v>1.2</v>
      </c>
      <c r="N35" s="115" t="s">
        <v>256</v>
      </c>
      <c r="O35" s="125">
        <v>0.8</v>
      </c>
      <c r="P35" s="127">
        <v>230</v>
      </c>
      <c r="Q35" s="131"/>
      <c r="R35" s="133" t="str">
        <f t="shared" si="0"/>
        <v>北海道</v>
      </c>
      <c r="S35" s="1" t="str">
        <f t="shared" si="4"/>
        <v>一般国道452号　五稜道路</v>
      </c>
      <c r="T35" s="134">
        <f t="shared" si="1"/>
        <v>254</v>
      </c>
      <c r="U35" s="135">
        <f t="shared" si="2"/>
        <v>1.2</v>
      </c>
      <c r="V35" s="135"/>
      <c r="W35" s="133">
        <f t="shared" si="3"/>
        <v>230</v>
      </c>
      <c r="X35" s="86"/>
      <c r="Y35" s="87"/>
      <c r="Z35" s="86"/>
      <c r="AA35" s="86"/>
      <c r="AB35" s="88"/>
      <c r="AD35" s="87"/>
      <c r="AE35" s="89"/>
      <c r="AF35" s="90"/>
      <c r="AG35" s="90"/>
      <c r="AH35" s="90"/>
    </row>
    <row r="36" spans="2:34" ht="30" customHeight="1" x14ac:dyDescent="0.15">
      <c r="B36" s="95" t="s">
        <v>921</v>
      </c>
      <c r="C36" s="95" t="s">
        <v>922</v>
      </c>
      <c r="D36" s="99">
        <v>45</v>
      </c>
      <c r="E36" s="100" t="s">
        <v>924</v>
      </c>
      <c r="F36" s="101" t="s">
        <v>925</v>
      </c>
      <c r="G36" s="103" t="s">
        <v>756</v>
      </c>
      <c r="H36" s="107"/>
      <c r="I36" s="110">
        <v>8.3000000000000007</v>
      </c>
      <c r="J36" s="112">
        <v>340</v>
      </c>
      <c r="K36" s="115" t="s">
        <v>485</v>
      </c>
      <c r="L36" s="117" t="s">
        <v>929</v>
      </c>
      <c r="M36" s="121">
        <v>2</v>
      </c>
      <c r="N36" s="115" t="s">
        <v>931</v>
      </c>
      <c r="O36" s="125">
        <v>0.76</v>
      </c>
      <c r="P36" s="127">
        <v>4700</v>
      </c>
      <c r="Q36" s="131"/>
      <c r="R36" s="133" t="str">
        <f t="shared" si="0"/>
        <v>青森</v>
      </c>
      <c r="S36" s="1" t="str">
        <f t="shared" si="4"/>
        <v>一般国道45号　天間林道路</v>
      </c>
      <c r="T36" s="134">
        <f t="shared" si="1"/>
        <v>340</v>
      </c>
      <c r="U36" s="135">
        <f t="shared" si="2"/>
        <v>2</v>
      </c>
      <c r="V36" s="135"/>
      <c r="W36" s="133">
        <f t="shared" si="3"/>
        <v>4700</v>
      </c>
    </row>
    <row r="37" spans="2:34" ht="30" customHeight="1" x14ac:dyDescent="0.15">
      <c r="B37" s="95" t="s">
        <v>921</v>
      </c>
      <c r="C37" s="95" t="s">
        <v>73</v>
      </c>
      <c r="D37" s="99">
        <v>101</v>
      </c>
      <c r="E37" s="100" t="s">
        <v>934</v>
      </c>
      <c r="F37" s="101" t="s">
        <v>902</v>
      </c>
      <c r="G37" s="103" t="s">
        <v>756</v>
      </c>
      <c r="H37" s="107"/>
      <c r="I37" s="110">
        <v>12.3</v>
      </c>
      <c r="J37" s="112">
        <v>380</v>
      </c>
      <c r="K37" s="115" t="s">
        <v>223</v>
      </c>
      <c r="L37" s="117" t="s">
        <v>406</v>
      </c>
      <c r="M37" s="101">
        <v>1.2</v>
      </c>
      <c r="N37" s="115" t="s">
        <v>935</v>
      </c>
      <c r="O37" s="125">
        <v>0.8</v>
      </c>
      <c r="P37" s="127">
        <v>385</v>
      </c>
      <c r="Q37" s="131"/>
      <c r="R37" s="133" t="str">
        <f t="shared" si="0"/>
        <v>青森</v>
      </c>
      <c r="S37" s="1" t="str">
        <f t="shared" si="4"/>
        <v>一般国道101号　柏浮田道路</v>
      </c>
      <c r="T37" s="134">
        <f t="shared" si="1"/>
        <v>380</v>
      </c>
      <c r="U37" s="135">
        <f t="shared" si="2"/>
        <v>1.2</v>
      </c>
      <c r="V37" s="135"/>
      <c r="W37" s="133">
        <f t="shared" si="3"/>
        <v>385</v>
      </c>
    </row>
    <row r="38" spans="2:34" ht="30" customHeight="1" x14ac:dyDescent="0.15">
      <c r="B38" s="95" t="s">
        <v>921</v>
      </c>
      <c r="C38" s="95"/>
      <c r="D38" s="99">
        <v>103</v>
      </c>
      <c r="E38" s="100" t="s">
        <v>938</v>
      </c>
      <c r="F38" s="101" t="s">
        <v>56</v>
      </c>
      <c r="G38" s="103" t="s">
        <v>756</v>
      </c>
      <c r="H38" s="107"/>
      <c r="I38" s="110">
        <v>5.2</v>
      </c>
      <c r="J38" s="112">
        <v>230</v>
      </c>
      <c r="K38" s="115" t="s">
        <v>372</v>
      </c>
      <c r="L38" s="117" t="s">
        <v>406</v>
      </c>
      <c r="M38" s="121">
        <v>1.1000000000000001</v>
      </c>
      <c r="N38" s="115" t="s">
        <v>935</v>
      </c>
      <c r="O38" s="125">
        <v>0.76</v>
      </c>
      <c r="P38" s="127">
        <v>2000</v>
      </c>
      <c r="Q38" s="131"/>
      <c r="R38" s="133" t="str">
        <f t="shared" si="0"/>
        <v>青森</v>
      </c>
      <c r="S38" s="1" t="str">
        <f t="shared" si="4"/>
        <v>一般国道103号　奥入瀬（青橅山）バイパス</v>
      </c>
      <c r="T38" s="134">
        <f t="shared" si="1"/>
        <v>230</v>
      </c>
      <c r="U38" s="135">
        <f t="shared" si="2"/>
        <v>1.1000000000000001</v>
      </c>
      <c r="V38" s="135"/>
      <c r="W38" s="133">
        <f t="shared" si="3"/>
        <v>2000</v>
      </c>
    </row>
    <row r="39" spans="2:34" ht="30" customHeight="1" x14ac:dyDescent="0.15">
      <c r="B39" s="95" t="s">
        <v>921</v>
      </c>
      <c r="C39" s="95"/>
      <c r="D39" s="99">
        <v>4</v>
      </c>
      <c r="E39" s="100" t="s">
        <v>178</v>
      </c>
      <c r="F39" s="101" t="s">
        <v>56</v>
      </c>
      <c r="G39" s="103" t="s">
        <v>757</v>
      </c>
      <c r="H39" s="107"/>
      <c r="I39" s="110">
        <v>5.2</v>
      </c>
      <c r="J39" s="112">
        <v>95</v>
      </c>
      <c r="K39" s="115" t="s">
        <v>935</v>
      </c>
      <c r="L39" s="117" t="s">
        <v>406</v>
      </c>
      <c r="M39" s="101">
        <v>3.2</v>
      </c>
      <c r="N39" s="115" t="s">
        <v>256</v>
      </c>
      <c r="O39" s="125">
        <v>0.75</v>
      </c>
      <c r="P39" s="127">
        <v>400</v>
      </c>
      <c r="Q39" s="131"/>
      <c r="R39" s="133" t="str">
        <f t="shared" si="0"/>
        <v>岩手</v>
      </c>
      <c r="S39" s="1" t="str">
        <f t="shared" si="4"/>
        <v>一般国道4号　金ケ崎拡幅</v>
      </c>
      <c r="T39" s="134">
        <f t="shared" si="1"/>
        <v>95</v>
      </c>
      <c r="U39" s="135">
        <f t="shared" si="2"/>
        <v>3.2</v>
      </c>
      <c r="V39" s="135"/>
      <c r="W39" s="133">
        <f t="shared" si="3"/>
        <v>400</v>
      </c>
    </row>
    <row r="40" spans="2:34" ht="30" customHeight="1" x14ac:dyDescent="0.15">
      <c r="B40" s="95" t="s">
        <v>921</v>
      </c>
      <c r="C40" s="95"/>
      <c r="D40" s="99">
        <v>4</v>
      </c>
      <c r="E40" s="100" t="s">
        <v>939</v>
      </c>
      <c r="F40" s="101" t="s">
        <v>56</v>
      </c>
      <c r="G40" s="103" t="s">
        <v>757</v>
      </c>
      <c r="H40" s="107"/>
      <c r="I40" s="110">
        <v>9.6</v>
      </c>
      <c r="J40" s="112">
        <v>380</v>
      </c>
      <c r="K40" s="115" t="s">
        <v>941</v>
      </c>
      <c r="L40" s="117" t="s">
        <v>943</v>
      </c>
      <c r="M40" s="101">
        <v>1.2</v>
      </c>
      <c r="N40" s="115" t="s">
        <v>944</v>
      </c>
      <c r="O40" s="125">
        <v>0.75</v>
      </c>
      <c r="P40" s="127">
        <v>600</v>
      </c>
      <c r="Q40" s="131"/>
      <c r="R40" s="133" t="str">
        <f t="shared" si="0"/>
        <v>岩手</v>
      </c>
      <c r="S40" s="1" t="str">
        <f t="shared" si="4"/>
        <v>一般国道4号　水沢東バイパス</v>
      </c>
      <c r="T40" s="134">
        <f t="shared" si="1"/>
        <v>380</v>
      </c>
      <c r="U40" s="135">
        <f t="shared" si="2"/>
        <v>1.2</v>
      </c>
      <c r="V40" s="135"/>
      <c r="W40" s="133">
        <f t="shared" si="3"/>
        <v>600</v>
      </c>
    </row>
    <row r="41" spans="2:34" ht="30" customHeight="1" x14ac:dyDescent="0.15">
      <c r="B41" s="95" t="s">
        <v>921</v>
      </c>
      <c r="C41" s="95"/>
      <c r="D41" s="99">
        <v>4</v>
      </c>
      <c r="E41" s="100" t="s">
        <v>946</v>
      </c>
      <c r="F41" s="101" t="s">
        <v>56</v>
      </c>
      <c r="G41" s="103" t="s">
        <v>757</v>
      </c>
      <c r="H41" s="107"/>
      <c r="I41" s="110">
        <v>12.2</v>
      </c>
      <c r="J41" s="112">
        <v>180</v>
      </c>
      <c r="K41" s="115" t="s">
        <v>154</v>
      </c>
      <c r="L41" s="117" t="s">
        <v>948</v>
      </c>
      <c r="M41" s="101">
        <v>1.4</v>
      </c>
      <c r="N41" s="115" t="s">
        <v>931</v>
      </c>
      <c r="O41" s="125">
        <v>0.75</v>
      </c>
      <c r="P41" s="127">
        <v>700</v>
      </c>
      <c r="Q41" s="131"/>
      <c r="R41" s="133" t="str">
        <f t="shared" si="0"/>
        <v>岩手</v>
      </c>
      <c r="S41" s="1" t="str">
        <f t="shared" si="4"/>
        <v>一般国道4号　北上拡幅</v>
      </c>
      <c r="T41" s="134">
        <f t="shared" si="1"/>
        <v>180</v>
      </c>
      <c r="U41" s="135">
        <f t="shared" si="2"/>
        <v>1.4</v>
      </c>
      <c r="V41" s="135"/>
      <c r="W41" s="133">
        <f t="shared" si="3"/>
        <v>700</v>
      </c>
    </row>
    <row r="42" spans="2:34" ht="30" customHeight="1" x14ac:dyDescent="0.15">
      <c r="B42" s="95" t="s">
        <v>921</v>
      </c>
      <c r="C42" s="95"/>
      <c r="D42" s="99">
        <v>4</v>
      </c>
      <c r="E42" s="100" t="s">
        <v>950</v>
      </c>
      <c r="F42" s="101" t="s">
        <v>56</v>
      </c>
      <c r="G42" s="103" t="s">
        <v>757</v>
      </c>
      <c r="H42" s="107"/>
      <c r="I42" s="110">
        <v>3.1</v>
      </c>
      <c r="J42" s="112">
        <v>70</v>
      </c>
      <c r="K42" s="115" t="s">
        <v>952</v>
      </c>
      <c r="L42" s="117" t="s">
        <v>406</v>
      </c>
      <c r="M42" s="101">
        <v>1.5</v>
      </c>
      <c r="N42" s="115" t="s">
        <v>931</v>
      </c>
      <c r="O42" s="125">
        <v>0.75</v>
      </c>
      <c r="P42" s="127">
        <v>50</v>
      </c>
      <c r="Q42" s="131"/>
      <c r="R42" s="133" t="str">
        <f t="shared" si="0"/>
        <v>岩手</v>
      </c>
      <c r="S42" s="1" t="str">
        <f t="shared" si="4"/>
        <v>一般国道4号　北上花巻道路</v>
      </c>
      <c r="T42" s="134">
        <f t="shared" si="1"/>
        <v>70</v>
      </c>
      <c r="U42" s="135">
        <f t="shared" si="2"/>
        <v>1.5</v>
      </c>
      <c r="V42" s="135"/>
      <c r="W42" s="133">
        <f t="shared" si="3"/>
        <v>50</v>
      </c>
    </row>
    <row r="43" spans="2:34" ht="30" customHeight="1" x14ac:dyDescent="0.15">
      <c r="B43" s="95" t="s">
        <v>921</v>
      </c>
      <c r="C43" s="95"/>
      <c r="D43" s="99">
        <v>46</v>
      </c>
      <c r="E43" s="100" t="s">
        <v>953</v>
      </c>
      <c r="F43" s="101" t="s">
        <v>56</v>
      </c>
      <c r="G43" s="103" t="s">
        <v>757</v>
      </c>
      <c r="H43" s="107"/>
      <c r="I43" s="110">
        <v>7.8</v>
      </c>
      <c r="J43" s="112">
        <v>430</v>
      </c>
      <c r="K43" s="115" t="s">
        <v>198</v>
      </c>
      <c r="L43" s="117" t="s">
        <v>956</v>
      </c>
      <c r="M43" s="101">
        <v>1.8</v>
      </c>
      <c r="N43" s="115" t="s">
        <v>256</v>
      </c>
      <c r="O43" s="125">
        <v>0.75</v>
      </c>
      <c r="P43" s="127">
        <v>60</v>
      </c>
      <c r="Q43" s="131"/>
      <c r="R43" s="133" t="str">
        <f t="shared" si="0"/>
        <v>岩手</v>
      </c>
      <c r="S43" s="1" t="str">
        <f t="shared" si="4"/>
        <v>一般国道46号　盛岡西バイパス</v>
      </c>
      <c r="T43" s="134">
        <f t="shared" si="1"/>
        <v>430</v>
      </c>
      <c r="U43" s="135">
        <f t="shared" si="2"/>
        <v>1.8</v>
      </c>
      <c r="V43" s="135"/>
      <c r="W43" s="133">
        <f t="shared" si="3"/>
        <v>60</v>
      </c>
    </row>
    <row r="44" spans="2:34" ht="30" customHeight="1" x14ac:dyDescent="0.15">
      <c r="B44" s="95" t="s">
        <v>921</v>
      </c>
      <c r="C44" s="95" t="s">
        <v>958</v>
      </c>
      <c r="D44" s="99">
        <v>106</v>
      </c>
      <c r="E44" s="100" t="s">
        <v>959</v>
      </c>
      <c r="F44" s="101" t="s">
        <v>930</v>
      </c>
      <c r="G44" s="103" t="s">
        <v>757</v>
      </c>
      <c r="H44" s="107"/>
      <c r="I44" s="110">
        <v>7.2</v>
      </c>
      <c r="J44" s="112">
        <v>300</v>
      </c>
      <c r="K44" s="115" t="s">
        <v>952</v>
      </c>
      <c r="L44" s="117" t="s">
        <v>406</v>
      </c>
      <c r="M44" s="101" t="s">
        <v>960</v>
      </c>
      <c r="N44" s="115" t="s">
        <v>931</v>
      </c>
      <c r="O44" s="125">
        <v>0.75</v>
      </c>
      <c r="P44" s="127">
        <v>50</v>
      </c>
      <c r="Q44" s="131"/>
      <c r="R44" s="133" t="str">
        <f t="shared" si="0"/>
        <v>岩手</v>
      </c>
      <c r="S44" s="1" t="str">
        <f t="shared" si="4"/>
        <v>一般国道106号　田鎖蟇目道路</v>
      </c>
      <c r="T44" s="134">
        <f t="shared" si="1"/>
        <v>300</v>
      </c>
      <c r="U44" s="135" t="str">
        <f t="shared" si="2"/>
        <v>5.0（1.002）
※2</v>
      </c>
      <c r="V44" s="135"/>
      <c r="W44" s="133">
        <f t="shared" si="3"/>
        <v>50</v>
      </c>
    </row>
    <row r="45" spans="2:34" ht="30" customHeight="1" x14ac:dyDescent="0.15">
      <c r="B45" s="95" t="s">
        <v>921</v>
      </c>
      <c r="C45" s="95"/>
      <c r="D45" s="99">
        <v>4</v>
      </c>
      <c r="E45" s="100" t="s">
        <v>961</v>
      </c>
      <c r="F45" s="101" t="s">
        <v>56</v>
      </c>
      <c r="G45" s="103" t="s">
        <v>758</v>
      </c>
      <c r="H45" s="107"/>
      <c r="I45" s="110">
        <v>7</v>
      </c>
      <c r="J45" s="112">
        <v>180</v>
      </c>
      <c r="K45" s="115" t="s">
        <v>640</v>
      </c>
      <c r="L45" s="117" t="s">
        <v>406</v>
      </c>
      <c r="M45" s="101">
        <v>1.3</v>
      </c>
      <c r="N45" s="115" t="s">
        <v>935</v>
      </c>
      <c r="O45" s="125">
        <v>0.67</v>
      </c>
      <c r="P45" s="127">
        <v>20</v>
      </c>
      <c r="Q45" s="131"/>
      <c r="R45" s="133" t="str">
        <f t="shared" si="0"/>
        <v>宮城</v>
      </c>
      <c r="S45" s="1" t="str">
        <f t="shared" si="4"/>
        <v>一般国道4号　築館バイパス</v>
      </c>
      <c r="T45" s="134">
        <f t="shared" si="1"/>
        <v>180</v>
      </c>
      <c r="U45" s="135">
        <f t="shared" si="2"/>
        <v>1.3</v>
      </c>
      <c r="V45" s="135"/>
      <c r="W45" s="133">
        <f t="shared" si="3"/>
        <v>20</v>
      </c>
    </row>
    <row r="46" spans="2:34" ht="30" customHeight="1" x14ac:dyDescent="0.15">
      <c r="B46" s="95" t="s">
        <v>921</v>
      </c>
      <c r="C46" s="95"/>
      <c r="D46" s="99">
        <v>4</v>
      </c>
      <c r="E46" s="100" t="s">
        <v>747</v>
      </c>
      <c r="F46" s="101" t="s">
        <v>56</v>
      </c>
      <c r="G46" s="103" t="s">
        <v>758</v>
      </c>
      <c r="H46" s="107"/>
      <c r="I46" s="110">
        <v>4.5</v>
      </c>
      <c r="J46" s="112">
        <v>79</v>
      </c>
      <c r="K46" s="115" t="s">
        <v>256</v>
      </c>
      <c r="L46" s="117" t="s">
        <v>406</v>
      </c>
      <c r="M46" s="101">
        <v>1.8</v>
      </c>
      <c r="N46" s="115" t="s">
        <v>944</v>
      </c>
      <c r="O46" s="125">
        <v>0.67</v>
      </c>
      <c r="P46" s="127">
        <v>1200</v>
      </c>
      <c r="Q46" s="131"/>
      <c r="R46" s="133" t="str">
        <f t="shared" si="0"/>
        <v>宮城</v>
      </c>
      <c r="S46" s="1" t="str">
        <f t="shared" si="4"/>
        <v>一般国道4号　大衡道路</v>
      </c>
      <c r="T46" s="134">
        <f t="shared" si="1"/>
        <v>79</v>
      </c>
      <c r="U46" s="135">
        <f t="shared" si="2"/>
        <v>1.8</v>
      </c>
      <c r="V46" s="135"/>
      <c r="W46" s="133">
        <f t="shared" si="3"/>
        <v>1200</v>
      </c>
    </row>
    <row r="47" spans="2:34" ht="30" customHeight="1" x14ac:dyDescent="0.15">
      <c r="B47" s="95" t="s">
        <v>921</v>
      </c>
      <c r="C47" s="95"/>
      <c r="D47" s="99">
        <v>4</v>
      </c>
      <c r="E47" s="100" t="s">
        <v>963</v>
      </c>
      <c r="F47" s="101" t="s">
        <v>56</v>
      </c>
      <c r="G47" s="103" t="s">
        <v>758</v>
      </c>
      <c r="H47" s="107"/>
      <c r="I47" s="110">
        <v>6</v>
      </c>
      <c r="J47" s="112">
        <v>363</v>
      </c>
      <c r="K47" s="115" t="s">
        <v>965</v>
      </c>
      <c r="L47" s="117" t="s">
        <v>966</v>
      </c>
      <c r="M47" s="101">
        <v>1.4</v>
      </c>
      <c r="N47" s="115" t="s">
        <v>223</v>
      </c>
      <c r="O47" s="125">
        <v>0.67</v>
      </c>
      <c r="P47" s="127">
        <v>1700</v>
      </c>
      <c r="Q47" s="131"/>
      <c r="R47" s="133" t="str">
        <f t="shared" si="0"/>
        <v>宮城</v>
      </c>
      <c r="S47" s="1" t="str">
        <f t="shared" si="4"/>
        <v>一般国道4号　仙台拡幅</v>
      </c>
      <c r="T47" s="134">
        <f t="shared" si="1"/>
        <v>363</v>
      </c>
      <c r="U47" s="135">
        <f t="shared" si="2"/>
        <v>1.4</v>
      </c>
      <c r="V47" s="135"/>
      <c r="W47" s="133">
        <f t="shared" si="3"/>
        <v>1700</v>
      </c>
    </row>
    <row r="48" spans="2:34" ht="30" customHeight="1" x14ac:dyDescent="0.15">
      <c r="B48" s="95" t="s">
        <v>921</v>
      </c>
      <c r="C48" s="95"/>
      <c r="D48" s="99">
        <v>108</v>
      </c>
      <c r="E48" s="100" t="s">
        <v>967</v>
      </c>
      <c r="F48" s="101" t="s">
        <v>56</v>
      </c>
      <c r="G48" s="103" t="s">
        <v>758</v>
      </c>
      <c r="H48" s="107"/>
      <c r="I48" s="110">
        <v>5.0999999999999996</v>
      </c>
      <c r="J48" s="112">
        <v>340</v>
      </c>
      <c r="K48" s="115" t="s">
        <v>968</v>
      </c>
      <c r="L48" s="117" t="s">
        <v>969</v>
      </c>
      <c r="M48" s="101">
        <v>1.4</v>
      </c>
      <c r="N48" s="115" t="s">
        <v>256</v>
      </c>
      <c r="O48" s="125">
        <v>0.67</v>
      </c>
      <c r="P48" s="127">
        <v>1100</v>
      </c>
      <c r="Q48" s="131"/>
      <c r="R48" s="133" t="str">
        <f t="shared" si="0"/>
        <v>宮城</v>
      </c>
      <c r="S48" s="1" t="str">
        <f t="shared" si="4"/>
        <v>一般国道108号　古川東バイパス</v>
      </c>
      <c r="T48" s="134">
        <f t="shared" si="1"/>
        <v>340</v>
      </c>
      <c r="U48" s="135">
        <f t="shared" si="2"/>
        <v>1.4</v>
      </c>
      <c r="V48" s="135"/>
      <c r="W48" s="133">
        <f t="shared" si="3"/>
        <v>1100</v>
      </c>
    </row>
    <row r="49" spans="2:23" ht="30" customHeight="1" x14ac:dyDescent="0.15">
      <c r="B49" s="95" t="s">
        <v>921</v>
      </c>
      <c r="C49" s="95" t="s">
        <v>970</v>
      </c>
      <c r="D49" s="99">
        <v>7</v>
      </c>
      <c r="E49" s="100" t="s">
        <v>972</v>
      </c>
      <c r="F49" s="101" t="s">
        <v>925</v>
      </c>
      <c r="G49" s="103" t="s">
        <v>761</v>
      </c>
      <c r="H49" s="107"/>
      <c r="I49" s="110">
        <v>5.6</v>
      </c>
      <c r="J49" s="112">
        <v>270</v>
      </c>
      <c r="K49" s="115" t="s">
        <v>974</v>
      </c>
      <c r="L49" s="117" t="s">
        <v>406</v>
      </c>
      <c r="M49" s="101" t="s">
        <v>231</v>
      </c>
      <c r="N49" s="115" t="s">
        <v>223</v>
      </c>
      <c r="O49" s="125">
        <v>0.79</v>
      </c>
      <c r="P49" s="127">
        <v>278</v>
      </c>
      <c r="Q49" s="131"/>
      <c r="R49" s="133" t="str">
        <f t="shared" si="0"/>
        <v>秋田</v>
      </c>
      <c r="S49" s="1" t="str">
        <f t="shared" si="4"/>
        <v>一般国道7号　鷹巣大館道路(Ⅱ期)</v>
      </c>
      <c r="T49" s="134">
        <f t="shared" si="1"/>
        <v>270</v>
      </c>
      <c r="U49" s="135" t="str">
        <f t="shared" si="2"/>
        <v>1.9（2.5）
※2</v>
      </c>
      <c r="V49" s="135"/>
      <c r="W49" s="133">
        <f t="shared" si="3"/>
        <v>278</v>
      </c>
    </row>
    <row r="50" spans="2:23" ht="30" customHeight="1" x14ac:dyDescent="0.15">
      <c r="B50" s="95" t="s">
        <v>921</v>
      </c>
      <c r="C50" s="95" t="s">
        <v>970</v>
      </c>
      <c r="D50" s="99">
        <v>7</v>
      </c>
      <c r="E50" s="100" t="s">
        <v>606</v>
      </c>
      <c r="F50" s="101" t="s">
        <v>925</v>
      </c>
      <c r="G50" s="103" t="s">
        <v>761</v>
      </c>
      <c r="H50" s="107" t="s">
        <v>355</v>
      </c>
      <c r="I50" s="110">
        <v>17.899999999999999</v>
      </c>
      <c r="J50" s="112">
        <v>520</v>
      </c>
      <c r="K50" s="115" t="s">
        <v>976</v>
      </c>
      <c r="L50" s="117" t="s">
        <v>164</v>
      </c>
      <c r="M50" s="101" t="s">
        <v>518</v>
      </c>
      <c r="N50" s="115" t="s">
        <v>935</v>
      </c>
      <c r="O50" s="125">
        <v>0.79</v>
      </c>
      <c r="P50" s="127">
        <v>5200</v>
      </c>
      <c r="Q50" s="131"/>
      <c r="R50" s="133" t="str">
        <f>G50&amp;"・"&amp;H50</f>
        <v>秋田・山形</v>
      </c>
      <c r="S50" s="1" t="str">
        <f t="shared" si="4"/>
        <v>一般国道7号　遊佐象潟道路</v>
      </c>
      <c r="T50" s="134">
        <f t="shared" si="1"/>
        <v>520</v>
      </c>
      <c r="U50" s="135" t="str">
        <f t="shared" si="2"/>
        <v>1.8（2.3）
※2</v>
      </c>
      <c r="V50" s="135"/>
      <c r="W50" s="133">
        <f t="shared" si="3"/>
        <v>5200</v>
      </c>
    </row>
    <row r="51" spans="2:23" ht="30" customHeight="1" x14ac:dyDescent="0.15">
      <c r="B51" s="95" t="s">
        <v>921</v>
      </c>
      <c r="C51" s="95" t="s">
        <v>970</v>
      </c>
      <c r="D51" s="99">
        <v>7</v>
      </c>
      <c r="E51" s="100" t="s">
        <v>570</v>
      </c>
      <c r="F51" s="101" t="s">
        <v>925</v>
      </c>
      <c r="G51" s="103" t="s">
        <v>761</v>
      </c>
      <c r="H51" s="107"/>
      <c r="I51" s="110">
        <v>4.5</v>
      </c>
      <c r="J51" s="112">
        <v>235</v>
      </c>
      <c r="K51" s="115" t="s">
        <v>485</v>
      </c>
      <c r="L51" s="117" t="s">
        <v>977</v>
      </c>
      <c r="M51" s="101" t="s">
        <v>979</v>
      </c>
      <c r="N51" s="115" t="s">
        <v>223</v>
      </c>
      <c r="O51" s="125">
        <v>0.79</v>
      </c>
      <c r="P51" s="127">
        <v>5500</v>
      </c>
      <c r="Q51" s="131"/>
      <c r="R51" s="133" t="str">
        <f>G51</f>
        <v>秋田</v>
      </c>
      <c r="S51" s="1" t="str">
        <f t="shared" si="4"/>
        <v>一般国道7号　二ツ井今泉道路</v>
      </c>
      <c r="T51" s="134">
        <f t="shared" si="1"/>
        <v>235</v>
      </c>
      <c r="U51" s="135" t="str">
        <f t="shared" si="2"/>
        <v>1.9（0.9）
※2</v>
      </c>
      <c r="V51" s="135"/>
      <c r="W51" s="133">
        <f t="shared" si="3"/>
        <v>5500</v>
      </c>
    </row>
    <row r="52" spans="2:23" ht="30" customHeight="1" x14ac:dyDescent="0.15">
      <c r="B52" s="95" t="s">
        <v>921</v>
      </c>
      <c r="C52" s="95" t="s">
        <v>384</v>
      </c>
      <c r="D52" s="99">
        <v>13</v>
      </c>
      <c r="E52" s="100" t="s">
        <v>981</v>
      </c>
      <c r="F52" s="101" t="s">
        <v>925</v>
      </c>
      <c r="G52" s="104" t="s">
        <v>761</v>
      </c>
      <c r="H52" s="107"/>
      <c r="I52" s="110">
        <v>3.7</v>
      </c>
      <c r="J52" s="112">
        <v>112</v>
      </c>
      <c r="K52" s="115" t="s">
        <v>944</v>
      </c>
      <c r="L52" s="117" t="s">
        <v>985</v>
      </c>
      <c r="M52" s="101" t="s">
        <v>987</v>
      </c>
      <c r="N52" s="115" t="s">
        <v>931</v>
      </c>
      <c r="O52" s="125">
        <v>0.79</v>
      </c>
      <c r="P52" s="127">
        <v>1250</v>
      </c>
      <c r="Q52" s="131"/>
      <c r="R52" s="133" t="str">
        <f>G52</f>
        <v>秋田</v>
      </c>
      <c r="S52" s="1" t="str">
        <f t="shared" si="4"/>
        <v>一般国道13号　横堀道路</v>
      </c>
      <c r="T52" s="134">
        <f t="shared" si="1"/>
        <v>112</v>
      </c>
      <c r="U52" s="135" t="str">
        <f t="shared" si="2"/>
        <v>1.2（1.1）
※2</v>
      </c>
      <c r="V52" s="135"/>
      <c r="W52" s="133">
        <f t="shared" si="3"/>
        <v>1250</v>
      </c>
    </row>
    <row r="53" spans="2:23" ht="30" customHeight="1" x14ac:dyDescent="0.15">
      <c r="B53" s="95" t="s">
        <v>921</v>
      </c>
      <c r="C53" s="95" t="s">
        <v>384</v>
      </c>
      <c r="D53" s="99">
        <v>13</v>
      </c>
      <c r="E53" s="100" t="s">
        <v>988</v>
      </c>
      <c r="F53" s="101" t="s">
        <v>925</v>
      </c>
      <c r="G53" s="105" t="s">
        <v>761</v>
      </c>
      <c r="H53" s="107" t="s">
        <v>355</v>
      </c>
      <c r="I53" s="110">
        <v>7.2</v>
      </c>
      <c r="J53" s="112">
        <v>247</v>
      </c>
      <c r="K53" s="115" t="s">
        <v>935</v>
      </c>
      <c r="L53" s="117" t="s">
        <v>406</v>
      </c>
      <c r="M53" s="101" t="s">
        <v>989</v>
      </c>
      <c r="N53" s="115" t="s">
        <v>931</v>
      </c>
      <c r="O53" s="125">
        <v>0.79</v>
      </c>
      <c r="P53" s="127">
        <v>1600</v>
      </c>
      <c r="Q53" s="131"/>
      <c r="R53" s="133" t="str">
        <f>G53&amp;"・"&amp;H53</f>
        <v>秋田・山形</v>
      </c>
      <c r="S53" s="1" t="str">
        <f t="shared" si="4"/>
        <v>一般国道13号　真室川雄勝道路</v>
      </c>
      <c r="T53" s="134">
        <f t="shared" si="1"/>
        <v>247</v>
      </c>
      <c r="U53" s="135" t="str">
        <f t="shared" si="2"/>
        <v>1.2（1.01）
※2</v>
      </c>
      <c r="V53" s="135"/>
      <c r="W53" s="133">
        <f t="shared" si="3"/>
        <v>1600</v>
      </c>
    </row>
    <row r="54" spans="2:23" ht="30" customHeight="1" x14ac:dyDescent="0.15">
      <c r="B54" s="95" t="s">
        <v>921</v>
      </c>
      <c r="C54" s="95"/>
      <c r="D54" s="99">
        <v>13</v>
      </c>
      <c r="E54" s="100" t="s">
        <v>376</v>
      </c>
      <c r="F54" s="101" t="s">
        <v>56</v>
      </c>
      <c r="G54" s="103" t="s">
        <v>761</v>
      </c>
      <c r="H54" s="107"/>
      <c r="I54" s="110">
        <v>6.6</v>
      </c>
      <c r="J54" s="112">
        <v>180</v>
      </c>
      <c r="K54" s="115" t="s">
        <v>990</v>
      </c>
      <c r="L54" s="117" t="s">
        <v>991</v>
      </c>
      <c r="M54" s="101">
        <v>1.3</v>
      </c>
      <c r="N54" s="115" t="s">
        <v>256</v>
      </c>
      <c r="O54" s="125">
        <v>0.79</v>
      </c>
      <c r="P54" s="127">
        <v>490</v>
      </c>
      <c r="Q54" s="131"/>
      <c r="R54" s="133" t="str">
        <f>G54</f>
        <v>秋田</v>
      </c>
      <c r="S54" s="1" t="str">
        <f t="shared" si="4"/>
        <v>一般国道13号　河辺拡幅</v>
      </c>
      <c r="T54" s="134">
        <f t="shared" si="1"/>
        <v>180</v>
      </c>
      <c r="U54" s="135">
        <f t="shared" si="2"/>
        <v>1.3</v>
      </c>
      <c r="V54" s="135"/>
      <c r="W54" s="133">
        <f t="shared" si="3"/>
        <v>490</v>
      </c>
    </row>
    <row r="55" spans="2:23" ht="30" customHeight="1" x14ac:dyDescent="0.15">
      <c r="B55" s="95" t="s">
        <v>921</v>
      </c>
      <c r="C55" s="95" t="s">
        <v>992</v>
      </c>
      <c r="D55" s="99" t="s">
        <v>992</v>
      </c>
      <c r="E55" s="100" t="s">
        <v>994</v>
      </c>
      <c r="F55" s="101" t="s">
        <v>995</v>
      </c>
      <c r="G55" s="103" t="s">
        <v>355</v>
      </c>
      <c r="H55" s="107"/>
      <c r="I55" s="110">
        <v>23</v>
      </c>
      <c r="J55" s="112">
        <v>835</v>
      </c>
      <c r="K55" s="115" t="s">
        <v>997</v>
      </c>
      <c r="L55" s="117" t="s">
        <v>556</v>
      </c>
      <c r="M55" s="101">
        <v>1.4</v>
      </c>
      <c r="N55" s="115" t="s">
        <v>935</v>
      </c>
      <c r="O55" s="125">
        <v>0.83</v>
      </c>
      <c r="P55" s="127">
        <v>950</v>
      </c>
      <c r="Q55" s="131"/>
      <c r="R55" s="133" t="str">
        <f>G55</f>
        <v>山形</v>
      </c>
      <c r="S55" s="1" t="str">
        <f>"東北中央自動車道　"&amp;E55</f>
        <v>東北中央自動車道　東根～尾花沢</v>
      </c>
      <c r="T55" s="134">
        <f t="shared" si="1"/>
        <v>835</v>
      </c>
      <c r="U55" s="135">
        <f t="shared" si="2"/>
        <v>1.4</v>
      </c>
      <c r="V55" s="135"/>
      <c r="W55" s="133">
        <f t="shared" si="3"/>
        <v>950</v>
      </c>
    </row>
    <row r="56" spans="2:23" ht="30" customHeight="1" x14ac:dyDescent="0.15">
      <c r="B56" s="95" t="s">
        <v>921</v>
      </c>
      <c r="C56" s="95" t="s">
        <v>998</v>
      </c>
      <c r="D56" s="99" t="s">
        <v>998</v>
      </c>
      <c r="E56" s="100" t="s">
        <v>341</v>
      </c>
      <c r="F56" s="101" t="s">
        <v>995</v>
      </c>
      <c r="G56" s="103" t="s">
        <v>355</v>
      </c>
      <c r="H56" s="107"/>
      <c r="I56" s="110">
        <v>12</v>
      </c>
      <c r="J56" s="112">
        <v>310</v>
      </c>
      <c r="K56" s="115" t="s">
        <v>1000</v>
      </c>
      <c r="L56" s="117" t="s">
        <v>1002</v>
      </c>
      <c r="M56" s="101" t="s">
        <v>1003</v>
      </c>
      <c r="N56" s="115" t="s">
        <v>935</v>
      </c>
      <c r="O56" s="125">
        <v>0.83</v>
      </c>
      <c r="P56" s="127">
        <v>4500</v>
      </c>
      <c r="Q56" s="131"/>
      <c r="R56" s="133" t="str">
        <f>G56</f>
        <v>山形</v>
      </c>
      <c r="S56" s="1" t="str">
        <f>"日本海沿岸東北自動車道　"&amp;E56</f>
        <v>日本海沿岸東北自動車道　酒田みなと～遊佐</v>
      </c>
      <c r="T56" s="134">
        <f t="shared" si="1"/>
        <v>310</v>
      </c>
      <c r="U56" s="135" t="str">
        <f t="shared" si="2"/>
        <v>1.8（1.6）
※2</v>
      </c>
      <c r="V56" s="135"/>
      <c r="W56" s="133">
        <f t="shared" si="3"/>
        <v>4500</v>
      </c>
    </row>
    <row r="57" spans="2:23" ht="30" customHeight="1" x14ac:dyDescent="0.15">
      <c r="B57" s="95" t="s">
        <v>181</v>
      </c>
      <c r="C57" s="95" t="s">
        <v>970</v>
      </c>
      <c r="D57" s="99">
        <v>7</v>
      </c>
      <c r="E57" s="100" t="s">
        <v>1007</v>
      </c>
      <c r="F57" s="101" t="s">
        <v>925</v>
      </c>
      <c r="G57" s="103" t="s">
        <v>355</v>
      </c>
      <c r="H57" s="107" t="s">
        <v>272</v>
      </c>
      <c r="I57" s="110">
        <v>40.799999999999997</v>
      </c>
      <c r="J57" s="112">
        <v>1900</v>
      </c>
      <c r="K57" s="115" t="s">
        <v>976</v>
      </c>
      <c r="L57" s="117" t="s">
        <v>406</v>
      </c>
      <c r="M57" s="101">
        <v>1.4</v>
      </c>
      <c r="N57" s="115" t="s">
        <v>935</v>
      </c>
      <c r="O57" s="125">
        <v>0.74</v>
      </c>
      <c r="P57" s="127">
        <v>13100</v>
      </c>
      <c r="Q57" s="131"/>
      <c r="R57" s="133" t="str">
        <f>G57&amp;"・"&amp;H57</f>
        <v>山形・新潟</v>
      </c>
      <c r="S57" s="1" t="str">
        <f t="shared" ref="S57:S71" si="5">"一般国道"&amp;D57&amp;"号　"&amp;E57</f>
        <v>一般国道7号　朝日温海道路</v>
      </c>
      <c r="T57" s="134">
        <f t="shared" si="1"/>
        <v>1900</v>
      </c>
      <c r="U57" s="135">
        <f t="shared" si="2"/>
        <v>1.4</v>
      </c>
      <c r="V57" s="135"/>
      <c r="W57" s="133">
        <f t="shared" si="3"/>
        <v>13100</v>
      </c>
    </row>
    <row r="58" spans="2:23" ht="30" customHeight="1" x14ac:dyDescent="0.15">
      <c r="B58" s="95" t="s">
        <v>921</v>
      </c>
      <c r="C58" s="95" t="s">
        <v>384</v>
      </c>
      <c r="D58" s="99">
        <v>13</v>
      </c>
      <c r="E58" s="100" t="s">
        <v>1008</v>
      </c>
      <c r="F58" s="101" t="s">
        <v>925</v>
      </c>
      <c r="G58" s="103" t="s">
        <v>355</v>
      </c>
      <c r="H58" s="107"/>
      <c r="I58" s="110">
        <v>5.8</v>
      </c>
      <c r="J58" s="112">
        <v>175</v>
      </c>
      <c r="K58" s="115" t="s">
        <v>944</v>
      </c>
      <c r="L58" s="117" t="s">
        <v>1009</v>
      </c>
      <c r="M58" s="101" t="s">
        <v>294</v>
      </c>
      <c r="N58" s="115" t="s">
        <v>931</v>
      </c>
      <c r="O58" s="125">
        <v>0.74</v>
      </c>
      <c r="P58" s="127">
        <v>2400</v>
      </c>
      <c r="Q58" s="131"/>
      <c r="R58" s="133" t="str">
        <f t="shared" ref="R58:R64" si="6">G58</f>
        <v>山形</v>
      </c>
      <c r="S58" s="1" t="str">
        <f t="shared" si="5"/>
        <v>一般国道13号　新庄金山道路</v>
      </c>
      <c r="T58" s="134">
        <f t="shared" si="1"/>
        <v>175</v>
      </c>
      <c r="U58" s="135" t="str">
        <f t="shared" si="2"/>
        <v>1.2（1.5）
※2</v>
      </c>
      <c r="V58" s="135"/>
      <c r="W58" s="133">
        <f t="shared" si="3"/>
        <v>2400</v>
      </c>
    </row>
    <row r="59" spans="2:23" ht="30" customHeight="1" x14ac:dyDescent="0.15">
      <c r="B59" s="95" t="s">
        <v>921</v>
      </c>
      <c r="C59" s="95" t="s">
        <v>384</v>
      </c>
      <c r="D59" s="99">
        <v>13</v>
      </c>
      <c r="E59" s="100" t="s">
        <v>1011</v>
      </c>
      <c r="F59" s="101" t="s">
        <v>925</v>
      </c>
      <c r="G59" s="103" t="s">
        <v>355</v>
      </c>
      <c r="H59" s="107"/>
      <c r="I59" s="110">
        <v>8.1999999999999993</v>
      </c>
      <c r="J59" s="112">
        <v>190</v>
      </c>
      <c r="K59" s="115" t="s">
        <v>485</v>
      </c>
      <c r="L59" s="117" t="s">
        <v>1013</v>
      </c>
      <c r="M59" s="101" t="s">
        <v>294</v>
      </c>
      <c r="N59" s="115" t="s">
        <v>931</v>
      </c>
      <c r="O59" s="125">
        <v>0.74</v>
      </c>
      <c r="P59" s="127">
        <v>4607</v>
      </c>
      <c r="Q59" s="131"/>
      <c r="R59" s="133" t="str">
        <f t="shared" si="6"/>
        <v>山形</v>
      </c>
      <c r="S59" s="1" t="str">
        <f t="shared" si="5"/>
        <v>一般国道13号　泉田道路</v>
      </c>
      <c r="T59" s="134">
        <f t="shared" si="1"/>
        <v>190</v>
      </c>
      <c r="U59" s="135" t="str">
        <f t="shared" si="2"/>
        <v>1.2（1.5）
※2</v>
      </c>
      <c r="V59" s="135"/>
      <c r="W59" s="133">
        <f t="shared" si="3"/>
        <v>4607</v>
      </c>
    </row>
    <row r="60" spans="2:23" ht="30" customHeight="1" x14ac:dyDescent="0.15">
      <c r="B60" s="95" t="s">
        <v>921</v>
      </c>
      <c r="C60" s="95" t="s">
        <v>384</v>
      </c>
      <c r="D60" s="99">
        <v>13</v>
      </c>
      <c r="E60" s="100" t="s">
        <v>1014</v>
      </c>
      <c r="F60" s="101" t="s">
        <v>925</v>
      </c>
      <c r="G60" s="103" t="s">
        <v>355</v>
      </c>
      <c r="H60" s="107"/>
      <c r="I60" s="110">
        <v>3.5</v>
      </c>
      <c r="J60" s="112">
        <v>130</v>
      </c>
      <c r="K60" s="115" t="s">
        <v>223</v>
      </c>
      <c r="L60" s="117" t="s">
        <v>406</v>
      </c>
      <c r="M60" s="101" t="s">
        <v>1015</v>
      </c>
      <c r="N60" s="115" t="s">
        <v>931</v>
      </c>
      <c r="O60" s="125">
        <v>0.74</v>
      </c>
      <c r="P60" s="127">
        <v>300</v>
      </c>
      <c r="Q60" s="131"/>
      <c r="R60" s="133" t="str">
        <f t="shared" si="6"/>
        <v>山形</v>
      </c>
      <c r="S60" s="1" t="str">
        <f t="shared" si="5"/>
        <v>一般国道13号　金山道路</v>
      </c>
      <c r="T60" s="134">
        <f t="shared" si="1"/>
        <v>130</v>
      </c>
      <c r="U60" s="135" t="str">
        <f t="shared" si="2"/>
        <v>1.2（1.3）
※2</v>
      </c>
      <c r="V60" s="135"/>
      <c r="W60" s="133">
        <f t="shared" si="3"/>
        <v>300</v>
      </c>
    </row>
    <row r="61" spans="2:23" ht="30" customHeight="1" x14ac:dyDescent="0.15">
      <c r="B61" s="95" t="s">
        <v>921</v>
      </c>
      <c r="C61" s="95" t="s">
        <v>37</v>
      </c>
      <c r="D61" s="99">
        <v>47</v>
      </c>
      <c r="E61" s="100" t="s">
        <v>1016</v>
      </c>
      <c r="F61" s="101" t="s">
        <v>930</v>
      </c>
      <c r="G61" s="103" t="s">
        <v>355</v>
      </c>
      <c r="H61" s="107"/>
      <c r="I61" s="110">
        <v>10.6</v>
      </c>
      <c r="J61" s="112">
        <v>502</v>
      </c>
      <c r="K61" s="115" t="s">
        <v>396</v>
      </c>
      <c r="L61" s="117" t="s">
        <v>980</v>
      </c>
      <c r="M61" s="101" t="s">
        <v>706</v>
      </c>
      <c r="N61" s="115" t="s">
        <v>935</v>
      </c>
      <c r="O61" s="125">
        <v>0.74</v>
      </c>
      <c r="P61" s="127">
        <v>2700</v>
      </c>
      <c r="Q61" s="131"/>
      <c r="R61" s="133" t="str">
        <f t="shared" si="6"/>
        <v>山形</v>
      </c>
      <c r="S61" s="1" t="str">
        <f t="shared" si="5"/>
        <v>一般国道47号　新庄古口道路</v>
      </c>
      <c r="T61" s="134">
        <f t="shared" si="1"/>
        <v>502</v>
      </c>
      <c r="U61" s="135" t="str">
        <f t="shared" si="2"/>
        <v xml:space="preserve"> －※3</v>
      </c>
      <c r="V61" s="135"/>
      <c r="W61" s="133">
        <f t="shared" si="3"/>
        <v>2700</v>
      </c>
    </row>
    <row r="62" spans="2:23" ht="30" customHeight="1" x14ac:dyDescent="0.15">
      <c r="B62" s="95" t="s">
        <v>921</v>
      </c>
      <c r="C62" s="95" t="s">
        <v>37</v>
      </c>
      <c r="D62" s="99">
        <v>47</v>
      </c>
      <c r="E62" s="100" t="s">
        <v>1017</v>
      </c>
      <c r="F62" s="101" t="s">
        <v>930</v>
      </c>
      <c r="G62" s="103" t="s">
        <v>355</v>
      </c>
      <c r="H62" s="107"/>
      <c r="I62" s="110">
        <v>3.4</v>
      </c>
      <c r="J62" s="112">
        <v>217</v>
      </c>
      <c r="K62" s="115" t="s">
        <v>1018</v>
      </c>
      <c r="L62" s="117" t="s">
        <v>1019</v>
      </c>
      <c r="M62" s="101" t="s">
        <v>706</v>
      </c>
      <c r="N62" s="115" t="s">
        <v>931</v>
      </c>
      <c r="O62" s="125">
        <v>0.74</v>
      </c>
      <c r="P62" s="127">
        <v>2500</v>
      </c>
      <c r="Q62" s="131"/>
      <c r="R62" s="133" t="str">
        <f t="shared" si="6"/>
        <v>山形</v>
      </c>
      <c r="S62" s="1" t="str">
        <f t="shared" si="5"/>
        <v>一般国道47号　高屋道路</v>
      </c>
      <c r="T62" s="134">
        <f t="shared" si="1"/>
        <v>217</v>
      </c>
      <c r="U62" s="135" t="str">
        <f t="shared" si="2"/>
        <v xml:space="preserve"> －※3</v>
      </c>
      <c r="V62" s="135"/>
      <c r="W62" s="133">
        <f t="shared" si="3"/>
        <v>2500</v>
      </c>
    </row>
    <row r="63" spans="2:23" ht="30" customHeight="1" x14ac:dyDescent="0.15">
      <c r="B63" s="95" t="s">
        <v>921</v>
      </c>
      <c r="C63" s="95"/>
      <c r="D63" s="99">
        <v>112</v>
      </c>
      <c r="E63" s="100" t="s">
        <v>1020</v>
      </c>
      <c r="F63" s="101" t="s">
        <v>56</v>
      </c>
      <c r="G63" s="103" t="s">
        <v>355</v>
      </c>
      <c r="H63" s="107"/>
      <c r="I63" s="110">
        <v>7.4</v>
      </c>
      <c r="J63" s="112">
        <v>250</v>
      </c>
      <c r="K63" s="115" t="s">
        <v>952</v>
      </c>
      <c r="L63" s="117" t="s">
        <v>406</v>
      </c>
      <c r="M63" s="101">
        <v>1.6</v>
      </c>
      <c r="N63" s="115" t="s">
        <v>931</v>
      </c>
      <c r="O63" s="125">
        <v>0.74</v>
      </c>
      <c r="P63" s="127">
        <v>50</v>
      </c>
      <c r="Q63" s="131"/>
      <c r="R63" s="133" t="str">
        <f t="shared" si="6"/>
        <v>山形</v>
      </c>
      <c r="S63" s="1" t="str">
        <f t="shared" si="5"/>
        <v>一般国道112号　山形中山道路</v>
      </c>
      <c r="T63" s="134">
        <f t="shared" si="1"/>
        <v>250</v>
      </c>
      <c r="U63" s="135">
        <f t="shared" si="2"/>
        <v>1.6</v>
      </c>
      <c r="V63" s="135"/>
      <c r="W63" s="133">
        <f t="shared" si="3"/>
        <v>50</v>
      </c>
    </row>
    <row r="64" spans="2:23" ht="30" customHeight="1" x14ac:dyDescent="0.15">
      <c r="B64" s="95" t="s">
        <v>921</v>
      </c>
      <c r="C64" s="95" t="s">
        <v>838</v>
      </c>
      <c r="D64" s="99">
        <v>113</v>
      </c>
      <c r="E64" s="100" t="s">
        <v>679</v>
      </c>
      <c r="F64" s="101" t="s">
        <v>930</v>
      </c>
      <c r="G64" s="103" t="s">
        <v>355</v>
      </c>
      <c r="H64" s="107"/>
      <c r="I64" s="110">
        <v>7.2</v>
      </c>
      <c r="J64" s="112">
        <v>238</v>
      </c>
      <c r="K64" s="115" t="s">
        <v>404</v>
      </c>
      <c r="L64" s="117" t="s">
        <v>1021</v>
      </c>
      <c r="M64" s="101">
        <v>1.02</v>
      </c>
      <c r="N64" s="115" t="s">
        <v>931</v>
      </c>
      <c r="O64" s="125">
        <v>0.74</v>
      </c>
      <c r="P64" s="127">
        <v>4000</v>
      </c>
      <c r="Q64" s="131"/>
      <c r="R64" s="133" t="str">
        <f t="shared" si="6"/>
        <v>山形</v>
      </c>
      <c r="S64" s="1" t="str">
        <f t="shared" si="5"/>
        <v>一般国道113号　梨郷道路</v>
      </c>
      <c r="T64" s="134">
        <f t="shared" si="1"/>
        <v>238</v>
      </c>
      <c r="U64" s="135">
        <f t="shared" si="2"/>
        <v>1.02</v>
      </c>
      <c r="V64" s="135"/>
      <c r="W64" s="133">
        <f t="shared" si="3"/>
        <v>4000</v>
      </c>
    </row>
    <row r="65" spans="2:23" ht="30" customHeight="1" x14ac:dyDescent="0.15">
      <c r="B65" s="95" t="s">
        <v>181</v>
      </c>
      <c r="C65" s="95" t="s">
        <v>838</v>
      </c>
      <c r="D65" s="99">
        <v>113</v>
      </c>
      <c r="E65" s="100" t="s">
        <v>1023</v>
      </c>
      <c r="F65" s="101" t="s">
        <v>930</v>
      </c>
      <c r="G65" s="105" t="s">
        <v>355</v>
      </c>
      <c r="H65" s="108" t="s">
        <v>272</v>
      </c>
      <c r="I65" s="110">
        <v>12.7</v>
      </c>
      <c r="J65" s="112">
        <v>350</v>
      </c>
      <c r="K65" s="115" t="s">
        <v>203</v>
      </c>
      <c r="L65" s="117" t="s">
        <v>406</v>
      </c>
      <c r="M65" s="101">
        <v>1.1000000000000001</v>
      </c>
      <c r="N65" s="115" t="s">
        <v>223</v>
      </c>
      <c r="O65" s="115">
        <v>0.74</v>
      </c>
      <c r="P65" s="128">
        <v>710</v>
      </c>
      <c r="Q65" s="132"/>
      <c r="R65" s="133" t="str">
        <f>G65&amp;"・"&amp;H65</f>
        <v>山形・新潟</v>
      </c>
      <c r="S65" s="1" t="str">
        <f t="shared" si="5"/>
        <v>一般国道113号　小国道路</v>
      </c>
      <c r="T65" s="134">
        <f t="shared" si="1"/>
        <v>350</v>
      </c>
      <c r="U65" s="135">
        <f t="shared" si="2"/>
        <v>1.1000000000000001</v>
      </c>
      <c r="V65" s="135"/>
      <c r="W65" s="133">
        <f t="shared" si="3"/>
        <v>710</v>
      </c>
    </row>
    <row r="66" spans="2:23" ht="30" customHeight="1" x14ac:dyDescent="0.15">
      <c r="B66" s="95" t="s">
        <v>921</v>
      </c>
      <c r="C66" s="95"/>
      <c r="D66" s="99">
        <v>4</v>
      </c>
      <c r="E66" s="100" t="s">
        <v>296</v>
      </c>
      <c r="F66" s="101" t="s">
        <v>56</v>
      </c>
      <c r="G66" s="105" t="s">
        <v>250</v>
      </c>
      <c r="H66" s="107"/>
      <c r="I66" s="110">
        <v>4.5</v>
      </c>
      <c r="J66" s="112">
        <v>120</v>
      </c>
      <c r="K66" s="115" t="s">
        <v>752</v>
      </c>
      <c r="L66" s="117" t="s">
        <v>1024</v>
      </c>
      <c r="M66" s="101">
        <v>2.1</v>
      </c>
      <c r="N66" s="115" t="s">
        <v>931</v>
      </c>
      <c r="O66" s="125">
        <v>0.67</v>
      </c>
      <c r="P66" s="127">
        <v>630</v>
      </c>
      <c r="Q66" s="131"/>
      <c r="R66" s="133" t="str">
        <f>G66</f>
        <v>福島</v>
      </c>
      <c r="S66" s="1" t="str">
        <f t="shared" si="5"/>
        <v>一般国道4号　鏡石拡幅</v>
      </c>
      <c r="T66" s="134">
        <f t="shared" si="1"/>
        <v>120</v>
      </c>
      <c r="U66" s="135">
        <f t="shared" si="2"/>
        <v>2.1</v>
      </c>
      <c r="V66" s="135"/>
      <c r="W66" s="133">
        <f t="shared" si="3"/>
        <v>630</v>
      </c>
    </row>
    <row r="67" spans="2:23" ht="30" customHeight="1" x14ac:dyDescent="0.15">
      <c r="B67" s="95" t="s">
        <v>921</v>
      </c>
      <c r="C67" s="95"/>
      <c r="D67" s="99">
        <v>4</v>
      </c>
      <c r="E67" s="100" t="s">
        <v>1025</v>
      </c>
      <c r="F67" s="101" t="s">
        <v>56</v>
      </c>
      <c r="G67" s="103" t="s">
        <v>250</v>
      </c>
      <c r="H67" s="107"/>
      <c r="I67" s="110">
        <v>9.1</v>
      </c>
      <c r="J67" s="112">
        <v>198</v>
      </c>
      <c r="K67" s="115" t="s">
        <v>1026</v>
      </c>
      <c r="L67" s="117" t="s">
        <v>1028</v>
      </c>
      <c r="M67" s="101">
        <v>1.7</v>
      </c>
      <c r="N67" s="115" t="s">
        <v>935</v>
      </c>
      <c r="O67" s="125">
        <v>0.67</v>
      </c>
      <c r="P67" s="127">
        <v>200</v>
      </c>
      <c r="Q67" s="131"/>
      <c r="R67" s="133" t="str">
        <f>G67</f>
        <v>福島</v>
      </c>
      <c r="S67" s="1" t="str">
        <f t="shared" si="5"/>
        <v>一般国道4号　伊達拡幅</v>
      </c>
      <c r="T67" s="134">
        <f t="shared" si="1"/>
        <v>198</v>
      </c>
      <c r="U67" s="135">
        <f t="shared" si="2"/>
        <v>1.7</v>
      </c>
      <c r="V67" s="135"/>
      <c r="W67" s="133">
        <f t="shared" si="3"/>
        <v>200</v>
      </c>
    </row>
    <row r="68" spans="2:23" ht="30" customHeight="1" x14ac:dyDescent="0.15">
      <c r="B68" s="95" t="s">
        <v>656</v>
      </c>
      <c r="C68" s="95"/>
      <c r="D68" s="99">
        <v>6</v>
      </c>
      <c r="E68" s="100" t="s">
        <v>194</v>
      </c>
      <c r="F68" s="101" t="s">
        <v>56</v>
      </c>
      <c r="G68" s="103" t="s">
        <v>250</v>
      </c>
      <c r="H68" s="107" t="s">
        <v>255</v>
      </c>
      <c r="I68" s="110">
        <v>4.4000000000000004</v>
      </c>
      <c r="J68" s="112">
        <v>185</v>
      </c>
      <c r="K68" s="115" t="s">
        <v>944</v>
      </c>
      <c r="L68" s="117" t="s">
        <v>406</v>
      </c>
      <c r="M68" s="101">
        <v>1.5</v>
      </c>
      <c r="N68" s="115" t="s">
        <v>931</v>
      </c>
      <c r="O68" s="125">
        <v>0.67</v>
      </c>
      <c r="P68" s="127">
        <v>1500</v>
      </c>
      <c r="Q68" s="131"/>
      <c r="R68" s="133" t="str">
        <f>G68&amp;"・"&amp;H68</f>
        <v>福島・茨城</v>
      </c>
      <c r="S68" s="1" t="str">
        <f t="shared" si="5"/>
        <v>一般国道6号　勿来バイパス</v>
      </c>
      <c r="T68" s="134">
        <f t="shared" si="1"/>
        <v>185</v>
      </c>
      <c r="U68" s="135">
        <f t="shared" si="2"/>
        <v>1.5</v>
      </c>
      <c r="V68" s="135"/>
      <c r="W68" s="133">
        <f t="shared" si="3"/>
        <v>1500</v>
      </c>
    </row>
    <row r="69" spans="2:23" ht="30" customHeight="1" x14ac:dyDescent="0.15">
      <c r="B69" s="95" t="s">
        <v>921</v>
      </c>
      <c r="C69" s="95"/>
      <c r="D69" s="99">
        <v>13</v>
      </c>
      <c r="E69" s="100" t="s">
        <v>816</v>
      </c>
      <c r="F69" s="101" t="s">
        <v>56</v>
      </c>
      <c r="G69" s="103" t="s">
        <v>250</v>
      </c>
      <c r="H69" s="107"/>
      <c r="I69" s="110">
        <v>6.3</v>
      </c>
      <c r="J69" s="112">
        <v>245</v>
      </c>
      <c r="K69" s="115" t="s">
        <v>485</v>
      </c>
      <c r="L69" s="117" t="s">
        <v>472</v>
      </c>
      <c r="M69" s="101">
        <v>1.7</v>
      </c>
      <c r="N69" s="115" t="s">
        <v>256</v>
      </c>
      <c r="O69" s="125">
        <v>0.67</v>
      </c>
      <c r="P69" s="127">
        <v>2300</v>
      </c>
      <c r="Q69" s="131"/>
      <c r="R69" s="133" t="str">
        <f>G69</f>
        <v>福島</v>
      </c>
      <c r="S69" s="1" t="str">
        <f t="shared" si="5"/>
        <v>一般国道13号　福島西道路（Ⅱ期）</v>
      </c>
      <c r="T69" s="134">
        <f t="shared" si="1"/>
        <v>245</v>
      </c>
      <c r="U69" s="135">
        <f t="shared" si="2"/>
        <v>1.7</v>
      </c>
      <c r="V69" s="135"/>
      <c r="W69" s="133">
        <f t="shared" si="3"/>
        <v>2300</v>
      </c>
    </row>
    <row r="70" spans="2:23" ht="30" customHeight="1" x14ac:dyDescent="0.15">
      <c r="B70" s="95" t="s">
        <v>921</v>
      </c>
      <c r="C70" s="95"/>
      <c r="D70" s="99">
        <v>49</v>
      </c>
      <c r="E70" s="100" t="s">
        <v>674</v>
      </c>
      <c r="F70" s="101" t="s">
        <v>56</v>
      </c>
      <c r="G70" s="103" t="s">
        <v>250</v>
      </c>
      <c r="H70" s="107"/>
      <c r="I70" s="110">
        <v>2.2000000000000002</v>
      </c>
      <c r="J70" s="112">
        <v>50</v>
      </c>
      <c r="K70" s="115" t="s">
        <v>1030</v>
      </c>
      <c r="L70" s="117" t="s">
        <v>406</v>
      </c>
      <c r="M70" s="101">
        <v>1.3</v>
      </c>
      <c r="N70" s="115" t="s">
        <v>935</v>
      </c>
      <c r="O70" s="125">
        <v>0.67</v>
      </c>
      <c r="P70" s="127">
        <v>600</v>
      </c>
      <c r="Q70" s="131"/>
      <c r="R70" s="133" t="str">
        <f>G70</f>
        <v>福島</v>
      </c>
      <c r="S70" s="1" t="str">
        <f t="shared" si="5"/>
        <v>一般国道49号　北好間改良</v>
      </c>
      <c r="T70" s="134">
        <f t="shared" si="1"/>
        <v>50</v>
      </c>
      <c r="U70" s="135">
        <f t="shared" si="2"/>
        <v>1.3</v>
      </c>
      <c r="V70" s="135"/>
      <c r="W70" s="133">
        <f t="shared" si="3"/>
        <v>600</v>
      </c>
    </row>
    <row r="71" spans="2:23" ht="30" customHeight="1" x14ac:dyDescent="0.15">
      <c r="B71" s="95" t="s">
        <v>921</v>
      </c>
      <c r="C71" s="95" t="s">
        <v>1031</v>
      </c>
      <c r="D71" s="99">
        <v>121</v>
      </c>
      <c r="E71" s="100" t="s">
        <v>694</v>
      </c>
      <c r="F71" s="101" t="s">
        <v>930</v>
      </c>
      <c r="G71" s="103" t="s">
        <v>250</v>
      </c>
      <c r="H71" s="107"/>
      <c r="I71" s="110">
        <v>8.3000000000000007</v>
      </c>
      <c r="J71" s="112">
        <v>275</v>
      </c>
      <c r="K71" s="115" t="s">
        <v>485</v>
      </c>
      <c r="L71" s="117" t="s">
        <v>1033</v>
      </c>
      <c r="M71" s="101">
        <v>1.1000000000000001</v>
      </c>
      <c r="N71" s="115" t="s">
        <v>931</v>
      </c>
      <c r="O71" s="125">
        <v>0.67</v>
      </c>
      <c r="P71" s="127">
        <v>3000</v>
      </c>
      <c r="Q71" s="131"/>
      <c r="R71" s="133" t="str">
        <f>G71</f>
        <v>福島</v>
      </c>
      <c r="S71" s="1" t="str">
        <f t="shared" si="5"/>
        <v>一般国道121号　湯野上バイパス</v>
      </c>
      <c r="T71" s="134">
        <f t="shared" ref="T71:T134" si="7">J71</f>
        <v>275</v>
      </c>
      <c r="U71" s="135">
        <f t="shared" ref="U71:U134" si="8">M71</f>
        <v>1.1000000000000001</v>
      </c>
      <c r="V71" s="135"/>
      <c r="W71" s="133">
        <f t="shared" ref="W71:W134" si="9">P71</f>
        <v>3000</v>
      </c>
    </row>
    <row r="72" spans="2:23" ht="30" customHeight="1" x14ac:dyDescent="0.15">
      <c r="B72" s="95" t="s">
        <v>1034</v>
      </c>
      <c r="C72" s="95" t="s">
        <v>1035</v>
      </c>
      <c r="D72" s="99" t="s">
        <v>1035</v>
      </c>
      <c r="E72" s="100" t="s">
        <v>182</v>
      </c>
      <c r="F72" s="101" t="s">
        <v>995</v>
      </c>
      <c r="G72" s="103" t="s">
        <v>255</v>
      </c>
      <c r="H72" s="107"/>
      <c r="I72" s="110">
        <v>30.9</v>
      </c>
      <c r="J72" s="112">
        <v>1110</v>
      </c>
      <c r="K72" s="115" t="s">
        <v>1000</v>
      </c>
      <c r="L72" s="117" t="s">
        <v>406</v>
      </c>
      <c r="M72" s="101">
        <v>0.9</v>
      </c>
      <c r="N72" s="115" t="s">
        <v>931</v>
      </c>
      <c r="O72" s="125">
        <v>0.75</v>
      </c>
      <c r="P72" s="127">
        <v>12950</v>
      </c>
      <c r="Q72" s="131"/>
      <c r="R72" s="133" t="str">
        <f>G72</f>
        <v>茨城</v>
      </c>
      <c r="S72" s="1" t="str">
        <f>"東関東自動車道水戸線　"&amp;E72</f>
        <v>東関東自動車道水戸線　潮来～鉾田</v>
      </c>
      <c r="T72" s="134">
        <f t="shared" si="7"/>
        <v>1110</v>
      </c>
      <c r="U72" s="135">
        <f t="shared" si="8"/>
        <v>0.9</v>
      </c>
      <c r="V72" s="135"/>
      <c r="W72" s="133">
        <f t="shared" si="9"/>
        <v>12950</v>
      </c>
    </row>
    <row r="73" spans="2:23" ht="30" customHeight="1" x14ac:dyDescent="0.15">
      <c r="B73" s="95" t="s">
        <v>1038</v>
      </c>
      <c r="C73" s="95" t="s">
        <v>1040</v>
      </c>
      <c r="D73" s="99">
        <v>4</v>
      </c>
      <c r="E73" s="100" t="s">
        <v>937</v>
      </c>
      <c r="F73" s="101" t="s">
        <v>930</v>
      </c>
      <c r="G73" s="104" t="s">
        <v>255</v>
      </c>
      <c r="H73" s="107" t="s">
        <v>444</v>
      </c>
      <c r="I73" s="110">
        <v>21.5</v>
      </c>
      <c r="J73" s="112">
        <v>352</v>
      </c>
      <c r="K73" s="115" t="s">
        <v>1018</v>
      </c>
      <c r="L73" s="117" t="s">
        <v>406</v>
      </c>
      <c r="M73" s="101">
        <v>3.5</v>
      </c>
      <c r="N73" s="115" t="s">
        <v>931</v>
      </c>
      <c r="O73" s="125">
        <v>0.67</v>
      </c>
      <c r="P73" s="127">
        <v>882</v>
      </c>
      <c r="Q73" s="131"/>
      <c r="R73" s="133" t="str">
        <f>G73&amp;"・"&amp;H73</f>
        <v>茨城・埼玉</v>
      </c>
      <c r="S73" s="1" t="str">
        <f t="shared" ref="S73:S114" si="10">"一般国道"&amp;D73&amp;"号　"&amp;E73</f>
        <v>一般国道4号　春日部古河バイパス</v>
      </c>
      <c r="T73" s="134">
        <f t="shared" si="7"/>
        <v>352</v>
      </c>
      <c r="U73" s="135">
        <f t="shared" si="8"/>
        <v>3.5</v>
      </c>
      <c r="V73" s="135"/>
      <c r="W73" s="133">
        <f t="shared" si="9"/>
        <v>882</v>
      </c>
    </row>
    <row r="74" spans="2:23" ht="30" customHeight="1" x14ac:dyDescent="0.15">
      <c r="B74" s="95" t="s">
        <v>1038</v>
      </c>
      <c r="C74" s="95" t="s">
        <v>1041</v>
      </c>
      <c r="D74" s="99">
        <v>6</v>
      </c>
      <c r="E74" s="100" t="s">
        <v>1042</v>
      </c>
      <c r="F74" s="101" t="s">
        <v>930</v>
      </c>
      <c r="G74" s="103" t="s">
        <v>255</v>
      </c>
      <c r="H74" s="107"/>
      <c r="I74" s="110">
        <v>5.8</v>
      </c>
      <c r="J74" s="112">
        <v>392</v>
      </c>
      <c r="K74" s="115" t="s">
        <v>997</v>
      </c>
      <c r="L74" s="117" t="s">
        <v>406</v>
      </c>
      <c r="M74" s="101">
        <v>1.2</v>
      </c>
      <c r="N74" s="115" t="s">
        <v>931</v>
      </c>
      <c r="O74" s="125">
        <v>0.67</v>
      </c>
      <c r="P74" s="127">
        <v>1509</v>
      </c>
      <c r="Q74" s="131"/>
      <c r="R74" s="133" t="str">
        <f t="shared" ref="R74:R86" si="11">G74</f>
        <v>茨城</v>
      </c>
      <c r="S74" s="1" t="str">
        <f t="shared" si="10"/>
        <v>一般国道6号　千代田石岡バイパス</v>
      </c>
      <c r="T74" s="134">
        <f t="shared" si="7"/>
        <v>392</v>
      </c>
      <c r="U74" s="135">
        <f t="shared" si="8"/>
        <v>1.2</v>
      </c>
      <c r="V74" s="135"/>
      <c r="W74" s="133">
        <f t="shared" si="9"/>
        <v>1509</v>
      </c>
    </row>
    <row r="75" spans="2:23" ht="30" customHeight="1" x14ac:dyDescent="0.15">
      <c r="B75" s="95" t="s">
        <v>1038</v>
      </c>
      <c r="C75" s="95"/>
      <c r="D75" s="99">
        <v>6</v>
      </c>
      <c r="E75" s="100" t="s">
        <v>1043</v>
      </c>
      <c r="F75" s="101" t="s">
        <v>56</v>
      </c>
      <c r="G75" s="104" t="s">
        <v>255</v>
      </c>
      <c r="H75" s="107"/>
      <c r="I75" s="110">
        <v>5.2</v>
      </c>
      <c r="J75" s="112">
        <v>300</v>
      </c>
      <c r="K75" s="115" t="s">
        <v>1044</v>
      </c>
      <c r="L75" s="117" t="s">
        <v>520</v>
      </c>
      <c r="M75" s="101">
        <v>2.4</v>
      </c>
      <c r="N75" s="115" t="s">
        <v>935</v>
      </c>
      <c r="O75" s="125">
        <v>0.67</v>
      </c>
      <c r="P75" s="127">
        <v>1169</v>
      </c>
      <c r="Q75" s="131"/>
      <c r="R75" s="133" t="str">
        <f t="shared" si="11"/>
        <v>茨城</v>
      </c>
      <c r="S75" s="1" t="str">
        <f t="shared" si="10"/>
        <v>一般国道6号　牛久土浦バイパス</v>
      </c>
      <c r="T75" s="134">
        <f t="shared" si="7"/>
        <v>300</v>
      </c>
      <c r="U75" s="135">
        <f t="shared" si="8"/>
        <v>2.4</v>
      </c>
      <c r="V75" s="135"/>
      <c r="W75" s="133">
        <f t="shared" si="9"/>
        <v>1169</v>
      </c>
    </row>
    <row r="76" spans="2:23" ht="30" customHeight="1" x14ac:dyDescent="0.15">
      <c r="B76" s="95" t="s">
        <v>1038</v>
      </c>
      <c r="C76" s="95"/>
      <c r="D76" s="99">
        <v>6</v>
      </c>
      <c r="E76" s="100" t="s">
        <v>530</v>
      </c>
      <c r="F76" s="101" t="s">
        <v>56</v>
      </c>
      <c r="G76" s="105" t="s">
        <v>255</v>
      </c>
      <c r="H76" s="108"/>
      <c r="I76" s="110">
        <v>3.3</v>
      </c>
      <c r="J76" s="112">
        <v>121</v>
      </c>
      <c r="K76" s="115" t="s">
        <v>1018</v>
      </c>
      <c r="L76" s="117" t="s">
        <v>406</v>
      </c>
      <c r="M76" s="121">
        <v>1.3</v>
      </c>
      <c r="N76" s="115" t="s">
        <v>223</v>
      </c>
      <c r="O76" s="115">
        <v>0.67</v>
      </c>
      <c r="P76" s="128">
        <v>1375</v>
      </c>
      <c r="Q76" s="132"/>
      <c r="R76" s="133" t="str">
        <f t="shared" si="11"/>
        <v>茨城</v>
      </c>
      <c r="S76" s="1" t="str">
        <f t="shared" si="10"/>
        <v>一般国道6号　大和田拡幅</v>
      </c>
      <c r="T76" s="134">
        <f t="shared" si="7"/>
        <v>121</v>
      </c>
      <c r="U76" s="135">
        <f t="shared" si="8"/>
        <v>1.3</v>
      </c>
      <c r="V76" s="135"/>
      <c r="W76" s="133">
        <f t="shared" si="9"/>
        <v>1375</v>
      </c>
    </row>
    <row r="77" spans="2:23" ht="30" customHeight="1" x14ac:dyDescent="0.15">
      <c r="B77" s="95" t="s">
        <v>1038</v>
      </c>
      <c r="C77" s="95"/>
      <c r="D77" s="99">
        <v>6</v>
      </c>
      <c r="E77" s="100" t="s">
        <v>499</v>
      </c>
      <c r="F77" s="101" t="s">
        <v>56</v>
      </c>
      <c r="G77" s="103" t="s">
        <v>255</v>
      </c>
      <c r="H77" s="107"/>
      <c r="I77" s="110">
        <v>3</v>
      </c>
      <c r="J77" s="112">
        <v>240</v>
      </c>
      <c r="K77" s="115" t="s">
        <v>485</v>
      </c>
      <c r="L77" s="117" t="s">
        <v>406</v>
      </c>
      <c r="M77" s="101">
        <v>1.4</v>
      </c>
      <c r="N77" s="115" t="s">
        <v>256</v>
      </c>
      <c r="O77" s="125">
        <v>0.67</v>
      </c>
      <c r="P77" s="127">
        <v>565</v>
      </c>
      <c r="Q77" s="131"/>
      <c r="R77" s="133" t="str">
        <f t="shared" si="11"/>
        <v>茨城</v>
      </c>
      <c r="S77" s="1" t="str">
        <f t="shared" si="10"/>
        <v>一般国道6号　日立バイパス（Ⅱ期）</v>
      </c>
      <c r="T77" s="134">
        <f t="shared" si="7"/>
        <v>240</v>
      </c>
      <c r="U77" s="135">
        <f t="shared" si="8"/>
        <v>1.4</v>
      </c>
      <c r="V77" s="135"/>
      <c r="W77" s="133">
        <f t="shared" si="9"/>
        <v>565</v>
      </c>
    </row>
    <row r="78" spans="2:23" ht="30" customHeight="1" x14ac:dyDescent="0.15">
      <c r="B78" s="95" t="s">
        <v>1038</v>
      </c>
      <c r="C78" s="95"/>
      <c r="D78" s="99">
        <v>6</v>
      </c>
      <c r="E78" s="100" t="s">
        <v>1046</v>
      </c>
      <c r="F78" s="101" t="s">
        <v>56</v>
      </c>
      <c r="G78" s="103" t="s">
        <v>255</v>
      </c>
      <c r="H78" s="107"/>
      <c r="I78" s="110">
        <v>4.5999999999999996</v>
      </c>
      <c r="J78" s="112">
        <v>175</v>
      </c>
      <c r="K78" s="115" t="s">
        <v>1048</v>
      </c>
      <c r="L78" s="117" t="s">
        <v>406</v>
      </c>
      <c r="M78" s="101">
        <v>3.6</v>
      </c>
      <c r="N78" s="115" t="s">
        <v>935</v>
      </c>
      <c r="O78" s="125">
        <v>0.67</v>
      </c>
      <c r="P78" s="127">
        <v>2240</v>
      </c>
      <c r="Q78" s="131"/>
      <c r="R78" s="133" t="str">
        <f t="shared" si="11"/>
        <v>茨城</v>
      </c>
      <c r="S78" s="1" t="str">
        <f t="shared" si="10"/>
        <v>一般国道6号　牛久土浦バイパス（Ⅱ期）</v>
      </c>
      <c r="T78" s="134">
        <f t="shared" si="7"/>
        <v>175</v>
      </c>
      <c r="U78" s="135">
        <f t="shared" si="8"/>
        <v>3.6</v>
      </c>
      <c r="V78" s="135"/>
      <c r="W78" s="133">
        <f t="shared" si="9"/>
        <v>2240</v>
      </c>
    </row>
    <row r="79" spans="2:23" ht="30" customHeight="1" x14ac:dyDescent="0.15">
      <c r="B79" s="95" t="s">
        <v>1038</v>
      </c>
      <c r="C79" s="95"/>
      <c r="D79" s="99">
        <v>6</v>
      </c>
      <c r="E79" s="100" t="s">
        <v>1005</v>
      </c>
      <c r="F79" s="101" t="s">
        <v>56</v>
      </c>
      <c r="G79" s="103" t="s">
        <v>255</v>
      </c>
      <c r="H79" s="107"/>
      <c r="I79" s="110">
        <v>5.5</v>
      </c>
      <c r="J79" s="112">
        <v>380</v>
      </c>
      <c r="K79" s="115" t="s">
        <v>223</v>
      </c>
      <c r="L79" s="117" t="s">
        <v>406</v>
      </c>
      <c r="M79" s="101">
        <v>1.4</v>
      </c>
      <c r="N79" s="115" t="s">
        <v>935</v>
      </c>
      <c r="O79" s="125">
        <v>0.67</v>
      </c>
      <c r="P79" s="127">
        <v>200</v>
      </c>
      <c r="Q79" s="131"/>
      <c r="R79" s="133" t="str">
        <f t="shared" si="11"/>
        <v>茨城</v>
      </c>
      <c r="S79" s="1" t="str">
        <f t="shared" si="10"/>
        <v>一般国道6号　牛久土浦バイパス(Ⅲ期)</v>
      </c>
      <c r="T79" s="134">
        <f t="shared" si="7"/>
        <v>380</v>
      </c>
      <c r="U79" s="135">
        <f t="shared" si="8"/>
        <v>1.4</v>
      </c>
      <c r="V79" s="135"/>
      <c r="W79" s="133">
        <f t="shared" si="9"/>
        <v>200</v>
      </c>
    </row>
    <row r="80" spans="2:23" ht="30" customHeight="1" x14ac:dyDescent="0.15">
      <c r="B80" s="95" t="s">
        <v>1038</v>
      </c>
      <c r="C80" s="95"/>
      <c r="D80" s="99">
        <v>6</v>
      </c>
      <c r="E80" s="100" t="s">
        <v>1050</v>
      </c>
      <c r="F80" s="101" t="s">
        <v>56</v>
      </c>
      <c r="G80" s="103" t="s">
        <v>255</v>
      </c>
      <c r="H80" s="107"/>
      <c r="I80" s="110">
        <v>3.1</v>
      </c>
      <c r="J80" s="112">
        <v>110</v>
      </c>
      <c r="K80" s="115" t="s">
        <v>203</v>
      </c>
      <c r="L80" s="117" t="s">
        <v>406</v>
      </c>
      <c r="M80" s="101">
        <v>2.8</v>
      </c>
      <c r="N80" s="115" t="s">
        <v>223</v>
      </c>
      <c r="O80" s="125">
        <v>0.67</v>
      </c>
      <c r="P80" s="127">
        <v>100</v>
      </c>
      <c r="Q80" s="131"/>
      <c r="R80" s="133" t="str">
        <f t="shared" si="11"/>
        <v>茨城</v>
      </c>
      <c r="S80" s="1" t="str">
        <f t="shared" si="10"/>
        <v>一般国道6号　東海拡幅</v>
      </c>
      <c r="T80" s="134">
        <f t="shared" si="7"/>
        <v>110</v>
      </c>
      <c r="U80" s="135">
        <f t="shared" si="8"/>
        <v>2.8</v>
      </c>
      <c r="V80" s="135"/>
      <c r="W80" s="133">
        <f t="shared" si="9"/>
        <v>100</v>
      </c>
    </row>
    <row r="81" spans="2:23" ht="30" customHeight="1" x14ac:dyDescent="0.15">
      <c r="B81" s="95" t="s">
        <v>1038</v>
      </c>
      <c r="C81" s="95"/>
      <c r="D81" s="99">
        <v>50</v>
      </c>
      <c r="E81" s="100" t="s">
        <v>142</v>
      </c>
      <c r="F81" s="101" t="s">
        <v>56</v>
      </c>
      <c r="G81" s="103" t="s">
        <v>255</v>
      </c>
      <c r="H81" s="107"/>
      <c r="I81" s="110">
        <v>10.6</v>
      </c>
      <c r="J81" s="112">
        <v>387</v>
      </c>
      <c r="K81" s="115" t="s">
        <v>769</v>
      </c>
      <c r="L81" s="117" t="s">
        <v>406</v>
      </c>
      <c r="M81" s="101">
        <v>1.4</v>
      </c>
      <c r="N81" s="115" t="s">
        <v>256</v>
      </c>
      <c r="O81" s="125">
        <v>0.67</v>
      </c>
      <c r="P81" s="127">
        <v>1275</v>
      </c>
      <c r="Q81" s="131"/>
      <c r="R81" s="133" t="str">
        <f t="shared" si="11"/>
        <v>茨城</v>
      </c>
      <c r="S81" s="1" t="str">
        <f t="shared" si="10"/>
        <v>一般国道50号　下館バイパス</v>
      </c>
      <c r="T81" s="134">
        <f t="shared" si="7"/>
        <v>387</v>
      </c>
      <c r="U81" s="135">
        <f t="shared" si="8"/>
        <v>1.4</v>
      </c>
      <c r="V81" s="135"/>
      <c r="W81" s="133">
        <f t="shared" si="9"/>
        <v>1275</v>
      </c>
    </row>
    <row r="82" spans="2:23" ht="30" customHeight="1" x14ac:dyDescent="0.15">
      <c r="B82" s="95" t="s">
        <v>1038</v>
      </c>
      <c r="C82" s="95"/>
      <c r="D82" s="99">
        <v>50</v>
      </c>
      <c r="E82" s="100" t="s">
        <v>699</v>
      </c>
      <c r="F82" s="101" t="s">
        <v>56</v>
      </c>
      <c r="G82" s="103" t="s">
        <v>255</v>
      </c>
      <c r="H82" s="107"/>
      <c r="I82" s="110">
        <v>7.7</v>
      </c>
      <c r="J82" s="112">
        <v>289</v>
      </c>
      <c r="K82" s="115" t="s">
        <v>996</v>
      </c>
      <c r="L82" s="117" t="s">
        <v>406</v>
      </c>
      <c r="M82" s="101">
        <v>2.1</v>
      </c>
      <c r="N82" s="115" t="s">
        <v>935</v>
      </c>
      <c r="O82" s="125">
        <v>0.67</v>
      </c>
      <c r="P82" s="127">
        <v>821</v>
      </c>
      <c r="Q82" s="131"/>
      <c r="R82" s="133" t="str">
        <f t="shared" si="11"/>
        <v>茨城</v>
      </c>
      <c r="S82" s="1" t="str">
        <f t="shared" si="10"/>
        <v>一般国道50号　結城バイパス</v>
      </c>
      <c r="T82" s="134">
        <f t="shared" si="7"/>
        <v>289</v>
      </c>
      <c r="U82" s="135">
        <f t="shared" si="8"/>
        <v>2.1</v>
      </c>
      <c r="V82" s="135"/>
      <c r="W82" s="133">
        <f t="shared" si="9"/>
        <v>821</v>
      </c>
    </row>
    <row r="83" spans="2:23" ht="30" customHeight="1" x14ac:dyDescent="0.15">
      <c r="B83" s="95" t="s">
        <v>1038</v>
      </c>
      <c r="C83" s="95"/>
      <c r="D83" s="99">
        <v>50</v>
      </c>
      <c r="E83" s="100" t="s">
        <v>1052</v>
      </c>
      <c r="F83" s="101" t="s">
        <v>56</v>
      </c>
      <c r="G83" s="105" t="s">
        <v>255</v>
      </c>
      <c r="H83" s="108"/>
      <c r="I83" s="110">
        <v>6.3</v>
      </c>
      <c r="J83" s="112">
        <v>350</v>
      </c>
      <c r="K83" s="115" t="s">
        <v>952</v>
      </c>
      <c r="L83" s="117" t="s">
        <v>406</v>
      </c>
      <c r="M83" s="101">
        <v>1.3</v>
      </c>
      <c r="N83" s="115" t="s">
        <v>931</v>
      </c>
      <c r="O83" s="115">
        <v>0.67</v>
      </c>
      <c r="P83" s="128">
        <v>50</v>
      </c>
      <c r="Q83" s="132"/>
      <c r="R83" s="133" t="str">
        <f t="shared" si="11"/>
        <v>茨城</v>
      </c>
      <c r="S83" s="1" t="str">
        <f t="shared" si="10"/>
        <v>一般国道50号　協和バイパス</v>
      </c>
      <c r="T83" s="134">
        <f t="shared" si="7"/>
        <v>350</v>
      </c>
      <c r="U83" s="135">
        <f t="shared" si="8"/>
        <v>1.3</v>
      </c>
      <c r="V83" s="135"/>
      <c r="W83" s="133">
        <f t="shared" si="9"/>
        <v>50</v>
      </c>
    </row>
    <row r="84" spans="2:23" ht="30" customHeight="1" x14ac:dyDescent="0.15">
      <c r="B84" s="95" t="s">
        <v>1038</v>
      </c>
      <c r="C84" s="95"/>
      <c r="D84" s="99">
        <v>50</v>
      </c>
      <c r="E84" s="100" t="s">
        <v>1053</v>
      </c>
      <c r="F84" s="101" t="s">
        <v>56</v>
      </c>
      <c r="G84" s="103" t="s">
        <v>255</v>
      </c>
      <c r="H84" s="107"/>
      <c r="I84" s="110">
        <v>1.2</v>
      </c>
      <c r="J84" s="112">
        <v>20</v>
      </c>
      <c r="K84" s="115" t="s">
        <v>1000</v>
      </c>
      <c r="L84" s="117" t="s">
        <v>406</v>
      </c>
      <c r="M84" s="101">
        <v>2.2999999999999998</v>
      </c>
      <c r="N84" s="115" t="s">
        <v>256</v>
      </c>
      <c r="O84" s="125">
        <v>0.67</v>
      </c>
      <c r="P84" s="127">
        <v>345</v>
      </c>
      <c r="Q84" s="131"/>
      <c r="R84" s="133" t="str">
        <f t="shared" si="11"/>
        <v>茨城</v>
      </c>
      <c r="S84" s="1" t="str">
        <f t="shared" si="10"/>
        <v>一般国道50号　桜川筑西ＩＣ関連(延伸)</v>
      </c>
      <c r="T84" s="134">
        <f t="shared" si="7"/>
        <v>20</v>
      </c>
      <c r="U84" s="135">
        <f t="shared" si="8"/>
        <v>2.2999999999999998</v>
      </c>
      <c r="V84" s="135"/>
      <c r="W84" s="133">
        <f t="shared" si="9"/>
        <v>345</v>
      </c>
    </row>
    <row r="85" spans="2:23" ht="30" customHeight="1" x14ac:dyDescent="0.15">
      <c r="B85" s="95" t="s">
        <v>1038</v>
      </c>
      <c r="C85" s="95"/>
      <c r="D85" s="99">
        <v>51</v>
      </c>
      <c r="E85" s="100" t="s">
        <v>1058</v>
      </c>
      <c r="F85" s="101" t="s">
        <v>56</v>
      </c>
      <c r="G85" s="103" t="s">
        <v>255</v>
      </c>
      <c r="H85" s="107"/>
      <c r="I85" s="110">
        <v>2.5</v>
      </c>
      <c r="J85" s="112">
        <v>31</v>
      </c>
      <c r="K85" s="115" t="s">
        <v>567</v>
      </c>
      <c r="L85" s="117" t="s">
        <v>406</v>
      </c>
      <c r="M85" s="101">
        <v>1.4</v>
      </c>
      <c r="N85" s="115" t="s">
        <v>223</v>
      </c>
      <c r="O85" s="125">
        <v>0.67</v>
      </c>
      <c r="P85" s="127">
        <v>50</v>
      </c>
      <c r="Q85" s="131"/>
      <c r="R85" s="133" t="str">
        <f t="shared" si="11"/>
        <v>茨城</v>
      </c>
      <c r="S85" s="1" t="str">
        <f t="shared" si="10"/>
        <v>一般国道51号　潮来バイパス</v>
      </c>
      <c r="T85" s="134">
        <f t="shared" si="7"/>
        <v>31</v>
      </c>
      <c r="U85" s="135">
        <f t="shared" si="8"/>
        <v>1.4</v>
      </c>
      <c r="V85" s="135"/>
      <c r="W85" s="133">
        <f t="shared" si="9"/>
        <v>50</v>
      </c>
    </row>
    <row r="86" spans="2:23" ht="30" customHeight="1" x14ac:dyDescent="0.15">
      <c r="B86" s="95" t="s">
        <v>1034</v>
      </c>
      <c r="C86" s="95" t="s">
        <v>320</v>
      </c>
      <c r="D86" s="99">
        <v>468</v>
      </c>
      <c r="E86" s="100" t="s">
        <v>942</v>
      </c>
      <c r="F86" s="101" t="s">
        <v>902</v>
      </c>
      <c r="G86" s="103" t="s">
        <v>255</v>
      </c>
      <c r="H86" s="107"/>
      <c r="I86" s="110">
        <v>39.6</v>
      </c>
      <c r="J86" s="112">
        <v>13136</v>
      </c>
      <c r="K86" s="115" t="s">
        <v>1059</v>
      </c>
      <c r="L86" s="117" t="s">
        <v>406</v>
      </c>
      <c r="M86" s="101">
        <v>1.2</v>
      </c>
      <c r="N86" s="115" t="s">
        <v>935</v>
      </c>
      <c r="O86" s="125">
        <v>0.67</v>
      </c>
      <c r="P86" s="127">
        <v>4</v>
      </c>
      <c r="Q86" s="131"/>
      <c r="R86" s="133" t="str">
        <f t="shared" si="11"/>
        <v>茨城</v>
      </c>
      <c r="S86" s="1" t="str">
        <f t="shared" si="10"/>
        <v>一般国道468号　首都圏中央連絡自動車道
(五霞～つくば)</v>
      </c>
      <c r="T86" s="134">
        <f t="shared" si="7"/>
        <v>13136</v>
      </c>
      <c r="U86" s="135">
        <f t="shared" si="8"/>
        <v>1.2</v>
      </c>
      <c r="V86" s="135"/>
      <c r="W86" s="133">
        <f t="shared" si="9"/>
        <v>4</v>
      </c>
    </row>
    <row r="87" spans="2:23" ht="30" customHeight="1" x14ac:dyDescent="0.15">
      <c r="B87" s="95" t="s">
        <v>1034</v>
      </c>
      <c r="C87" s="95" t="s">
        <v>320</v>
      </c>
      <c r="D87" s="99">
        <v>468</v>
      </c>
      <c r="E87" s="100" t="s">
        <v>1060</v>
      </c>
      <c r="F87" s="101" t="s">
        <v>902</v>
      </c>
      <c r="G87" s="103" t="s">
        <v>255</v>
      </c>
      <c r="H87" s="107" t="s">
        <v>540</v>
      </c>
      <c r="I87" s="110">
        <v>40</v>
      </c>
      <c r="J87" s="112">
        <v>13136</v>
      </c>
      <c r="K87" s="115" t="s">
        <v>990</v>
      </c>
      <c r="L87" s="117" t="s">
        <v>406</v>
      </c>
      <c r="M87" s="101">
        <v>1.2</v>
      </c>
      <c r="N87" s="115" t="s">
        <v>935</v>
      </c>
      <c r="O87" s="125">
        <v>0.67</v>
      </c>
      <c r="P87" s="127">
        <v>10</v>
      </c>
      <c r="Q87" s="131"/>
      <c r="R87" s="133" t="str">
        <f>G87&amp;"・"&amp;H87</f>
        <v>茨城・千葉</v>
      </c>
      <c r="S87" s="1" t="str">
        <f t="shared" si="10"/>
        <v>一般国道468号　首都圏中央連絡自動車道
(つくば～大栄)</v>
      </c>
      <c r="T87" s="134">
        <f t="shared" si="7"/>
        <v>13136</v>
      </c>
      <c r="U87" s="135">
        <f t="shared" si="8"/>
        <v>1.2</v>
      </c>
      <c r="V87" s="135"/>
      <c r="W87" s="133">
        <f t="shared" si="9"/>
        <v>10</v>
      </c>
    </row>
    <row r="88" spans="2:23" ht="30" customHeight="1" x14ac:dyDescent="0.15">
      <c r="B88" s="95" t="s">
        <v>1038</v>
      </c>
      <c r="C88" s="95"/>
      <c r="D88" s="99">
        <v>4</v>
      </c>
      <c r="E88" s="100" t="s">
        <v>38</v>
      </c>
      <c r="F88" s="101" t="s">
        <v>56</v>
      </c>
      <c r="G88" s="103" t="s">
        <v>112</v>
      </c>
      <c r="H88" s="107"/>
      <c r="I88" s="110">
        <v>4.5999999999999996</v>
      </c>
      <c r="J88" s="112">
        <v>165</v>
      </c>
      <c r="K88" s="115" t="s">
        <v>1018</v>
      </c>
      <c r="L88" s="117" t="s">
        <v>406</v>
      </c>
      <c r="M88" s="101">
        <v>1.1000000000000001</v>
      </c>
      <c r="N88" s="115" t="s">
        <v>256</v>
      </c>
      <c r="O88" s="125">
        <v>0.67</v>
      </c>
      <c r="P88" s="127">
        <v>1001</v>
      </c>
      <c r="Q88" s="131"/>
      <c r="R88" s="133" t="str">
        <f>G88</f>
        <v>栃木</v>
      </c>
      <c r="S88" s="1" t="str">
        <f t="shared" si="10"/>
        <v>一般国道4号　西那須野道路</v>
      </c>
      <c r="T88" s="134">
        <f t="shared" si="7"/>
        <v>165</v>
      </c>
      <c r="U88" s="135">
        <f t="shared" si="8"/>
        <v>1.1000000000000001</v>
      </c>
      <c r="V88" s="135"/>
      <c r="W88" s="133">
        <f t="shared" si="9"/>
        <v>1001</v>
      </c>
    </row>
    <row r="89" spans="2:23" ht="30" customHeight="1" x14ac:dyDescent="0.15">
      <c r="B89" s="95" t="s">
        <v>1038</v>
      </c>
      <c r="C89" s="95"/>
      <c r="D89" s="99">
        <v>4</v>
      </c>
      <c r="E89" s="100" t="s">
        <v>1061</v>
      </c>
      <c r="F89" s="101" t="s">
        <v>56</v>
      </c>
      <c r="G89" s="104" t="s">
        <v>112</v>
      </c>
      <c r="H89" s="107"/>
      <c r="I89" s="110">
        <v>6.5</v>
      </c>
      <c r="J89" s="112">
        <v>200</v>
      </c>
      <c r="K89" s="115" t="s">
        <v>944</v>
      </c>
      <c r="L89" s="117" t="s">
        <v>406</v>
      </c>
      <c r="M89" s="101">
        <v>2.1</v>
      </c>
      <c r="N89" s="115" t="s">
        <v>935</v>
      </c>
      <c r="O89" s="125">
        <v>0.67</v>
      </c>
      <c r="P89" s="127">
        <v>400</v>
      </c>
      <c r="Q89" s="131"/>
      <c r="R89" s="133" t="str">
        <f>G89</f>
        <v>栃木</v>
      </c>
      <c r="S89" s="1" t="str">
        <f t="shared" si="10"/>
        <v>一般国道4号　矢板拡幅</v>
      </c>
      <c r="T89" s="134">
        <f t="shared" si="7"/>
        <v>200</v>
      </c>
      <c r="U89" s="135">
        <f t="shared" si="8"/>
        <v>2.1</v>
      </c>
      <c r="V89" s="135"/>
      <c r="W89" s="133">
        <f t="shared" si="9"/>
        <v>400</v>
      </c>
    </row>
    <row r="90" spans="2:23" ht="30" customHeight="1" x14ac:dyDescent="0.15">
      <c r="B90" s="95" t="s">
        <v>1038</v>
      </c>
      <c r="C90" s="95"/>
      <c r="D90" s="99">
        <v>4</v>
      </c>
      <c r="E90" s="100" t="s">
        <v>1062</v>
      </c>
      <c r="F90" s="101" t="s">
        <v>56</v>
      </c>
      <c r="G90" s="103" t="s">
        <v>112</v>
      </c>
      <c r="H90" s="107"/>
      <c r="I90" s="110">
        <v>7.9</v>
      </c>
      <c r="J90" s="112">
        <v>400</v>
      </c>
      <c r="K90" s="115" t="s">
        <v>203</v>
      </c>
      <c r="L90" s="117" t="s">
        <v>406</v>
      </c>
      <c r="M90" s="121">
        <v>2</v>
      </c>
      <c r="N90" s="115" t="s">
        <v>223</v>
      </c>
      <c r="O90" s="125">
        <v>0.67</v>
      </c>
      <c r="P90" s="127">
        <v>100</v>
      </c>
      <c r="Q90" s="131"/>
      <c r="R90" s="133" t="str">
        <f>G90</f>
        <v>栃木</v>
      </c>
      <c r="S90" s="1" t="str">
        <f t="shared" si="10"/>
        <v>一般国道4号　矢板大田原バイパス</v>
      </c>
      <c r="T90" s="134">
        <f t="shared" si="7"/>
        <v>400</v>
      </c>
      <c r="U90" s="135">
        <f t="shared" si="8"/>
        <v>2</v>
      </c>
      <c r="V90" s="135"/>
      <c r="W90" s="133">
        <f t="shared" si="9"/>
        <v>100</v>
      </c>
    </row>
    <row r="91" spans="2:23" ht="30" customHeight="1" x14ac:dyDescent="0.15">
      <c r="B91" s="95" t="s">
        <v>1038</v>
      </c>
      <c r="C91" s="95" t="s">
        <v>1065</v>
      </c>
      <c r="D91" s="99">
        <v>17</v>
      </c>
      <c r="E91" s="100" t="s">
        <v>833</v>
      </c>
      <c r="F91" s="101" t="s">
        <v>930</v>
      </c>
      <c r="G91" s="103" t="s">
        <v>764</v>
      </c>
      <c r="H91" s="107" t="s">
        <v>444</v>
      </c>
      <c r="I91" s="110">
        <v>40.5</v>
      </c>
      <c r="J91" s="112">
        <v>1800</v>
      </c>
      <c r="K91" s="115" t="s">
        <v>1066</v>
      </c>
      <c r="L91" s="117" t="s">
        <v>406</v>
      </c>
      <c r="M91" s="101">
        <v>1.2</v>
      </c>
      <c r="N91" s="115" t="s">
        <v>935</v>
      </c>
      <c r="O91" s="125">
        <v>0.67</v>
      </c>
      <c r="P91" s="127">
        <v>253</v>
      </c>
      <c r="Q91" s="131"/>
      <c r="R91" s="133" t="str">
        <f>G91&amp;"・"&amp;H91</f>
        <v>群馬・埼玉</v>
      </c>
      <c r="S91" s="1" t="str">
        <f t="shared" si="10"/>
        <v>一般国道17号　上武道路</v>
      </c>
      <c r="T91" s="134">
        <f t="shared" si="7"/>
        <v>1800</v>
      </c>
      <c r="U91" s="135">
        <f t="shared" si="8"/>
        <v>1.2</v>
      </c>
      <c r="V91" s="135"/>
      <c r="W91" s="133">
        <f t="shared" si="9"/>
        <v>253</v>
      </c>
    </row>
    <row r="92" spans="2:23" ht="30" customHeight="1" x14ac:dyDescent="0.15">
      <c r="B92" s="95" t="s">
        <v>1038</v>
      </c>
      <c r="C92" s="95" t="s">
        <v>1067</v>
      </c>
      <c r="D92" s="99">
        <v>17</v>
      </c>
      <c r="E92" s="100" t="s">
        <v>1070</v>
      </c>
      <c r="F92" s="101" t="s">
        <v>930</v>
      </c>
      <c r="G92" s="104" t="s">
        <v>764</v>
      </c>
      <c r="H92" s="107"/>
      <c r="I92" s="110">
        <v>5</v>
      </c>
      <c r="J92" s="112">
        <v>215</v>
      </c>
      <c r="K92" s="115" t="s">
        <v>504</v>
      </c>
      <c r="L92" s="117" t="s">
        <v>406</v>
      </c>
      <c r="M92" s="101">
        <v>1.4</v>
      </c>
      <c r="N92" s="115" t="s">
        <v>931</v>
      </c>
      <c r="O92" s="125">
        <v>0.67</v>
      </c>
      <c r="P92" s="127">
        <v>2024</v>
      </c>
      <c r="Q92" s="131"/>
      <c r="R92" s="133" t="str">
        <f>G92</f>
        <v>群馬</v>
      </c>
      <c r="S92" s="1" t="str">
        <f t="shared" si="10"/>
        <v>一般国道17号　渋川西バイパス</v>
      </c>
      <c r="T92" s="134">
        <f t="shared" si="7"/>
        <v>215</v>
      </c>
      <c r="U92" s="135">
        <f t="shared" si="8"/>
        <v>1.4</v>
      </c>
      <c r="V92" s="135"/>
      <c r="W92" s="133">
        <f t="shared" si="9"/>
        <v>2024</v>
      </c>
    </row>
    <row r="93" spans="2:23" ht="30" customHeight="1" x14ac:dyDescent="0.15">
      <c r="B93" s="95" t="s">
        <v>1038</v>
      </c>
      <c r="C93" s="95"/>
      <c r="D93" s="99">
        <v>17</v>
      </c>
      <c r="E93" s="100" t="s">
        <v>1071</v>
      </c>
      <c r="F93" s="101" t="s">
        <v>56</v>
      </c>
      <c r="G93" s="103" t="s">
        <v>764</v>
      </c>
      <c r="H93" s="107"/>
      <c r="I93" s="110">
        <v>2.2999999999999998</v>
      </c>
      <c r="J93" s="112">
        <v>157</v>
      </c>
      <c r="K93" s="115" t="s">
        <v>1044</v>
      </c>
      <c r="L93" s="117" t="s">
        <v>406</v>
      </c>
      <c r="M93" s="101" t="s">
        <v>1073</v>
      </c>
      <c r="N93" s="115" t="s">
        <v>256</v>
      </c>
      <c r="O93" s="125">
        <v>0.67</v>
      </c>
      <c r="P93" s="127">
        <v>202</v>
      </c>
      <c r="Q93" s="131"/>
      <c r="R93" s="133" t="str">
        <f>G93</f>
        <v>群馬</v>
      </c>
      <c r="S93" s="1" t="str">
        <f t="shared" si="10"/>
        <v>一般国道17号　綾戸バイパス</v>
      </c>
      <c r="T93" s="134">
        <f t="shared" si="7"/>
        <v>157</v>
      </c>
      <c r="U93" s="135" t="str">
        <f t="shared" si="8"/>
        <v>－※3</v>
      </c>
      <c r="V93" s="135"/>
      <c r="W93" s="133">
        <f t="shared" si="9"/>
        <v>202</v>
      </c>
    </row>
    <row r="94" spans="2:23" ht="30" customHeight="1" x14ac:dyDescent="0.15">
      <c r="B94" s="95" t="s">
        <v>1038</v>
      </c>
      <c r="C94" s="95"/>
      <c r="D94" s="99">
        <v>17</v>
      </c>
      <c r="E94" s="100" t="s">
        <v>1075</v>
      </c>
      <c r="F94" s="101" t="s">
        <v>56</v>
      </c>
      <c r="G94" s="103" t="s">
        <v>764</v>
      </c>
      <c r="H94" s="107"/>
      <c r="I94" s="110">
        <v>2.4</v>
      </c>
      <c r="J94" s="112">
        <v>300</v>
      </c>
      <c r="K94" s="115" t="s">
        <v>965</v>
      </c>
      <c r="L94" s="117" t="s">
        <v>406</v>
      </c>
      <c r="M94" s="101">
        <v>1.8</v>
      </c>
      <c r="N94" s="115" t="s">
        <v>256</v>
      </c>
      <c r="O94" s="125">
        <v>0.67</v>
      </c>
      <c r="P94" s="127">
        <v>11</v>
      </c>
      <c r="Q94" s="131"/>
      <c r="R94" s="133" t="str">
        <f>G94</f>
        <v>群馬</v>
      </c>
      <c r="S94" s="1" t="str">
        <f t="shared" si="10"/>
        <v>一般国道17号　群馬大橋拡幅</v>
      </c>
      <c r="T94" s="134">
        <f t="shared" si="7"/>
        <v>300</v>
      </c>
      <c r="U94" s="135">
        <f t="shared" si="8"/>
        <v>1.8</v>
      </c>
      <c r="V94" s="135"/>
      <c r="W94" s="133">
        <f t="shared" si="9"/>
        <v>11</v>
      </c>
    </row>
    <row r="95" spans="2:23" ht="30" customHeight="1" x14ac:dyDescent="0.15">
      <c r="B95" s="95" t="s">
        <v>1038</v>
      </c>
      <c r="C95" s="95"/>
      <c r="D95" s="99">
        <v>17</v>
      </c>
      <c r="E95" s="100" t="s">
        <v>24</v>
      </c>
      <c r="F95" s="101" t="s">
        <v>56</v>
      </c>
      <c r="G95" s="103" t="s">
        <v>764</v>
      </c>
      <c r="H95" s="107"/>
      <c r="I95" s="110">
        <v>1.6</v>
      </c>
      <c r="J95" s="112">
        <v>120</v>
      </c>
      <c r="K95" s="115" t="s">
        <v>200</v>
      </c>
      <c r="L95" s="117" t="s">
        <v>406</v>
      </c>
      <c r="M95" s="101">
        <v>1.7</v>
      </c>
      <c r="N95" s="115" t="s">
        <v>944</v>
      </c>
      <c r="O95" s="125">
        <v>0.67</v>
      </c>
      <c r="P95" s="127">
        <v>140</v>
      </c>
      <c r="Q95" s="131"/>
      <c r="R95" s="133" t="str">
        <f>G95</f>
        <v>群馬</v>
      </c>
      <c r="S95" s="1" t="str">
        <f t="shared" si="10"/>
        <v>一般国道17号　高松立体</v>
      </c>
      <c r="T95" s="134">
        <f t="shared" si="7"/>
        <v>120</v>
      </c>
      <c r="U95" s="135">
        <f t="shared" si="8"/>
        <v>1.7</v>
      </c>
      <c r="V95" s="135"/>
      <c r="W95" s="133">
        <f t="shared" si="9"/>
        <v>140</v>
      </c>
    </row>
    <row r="96" spans="2:23" ht="30" customHeight="1" x14ac:dyDescent="0.15">
      <c r="B96" s="95" t="s">
        <v>1038</v>
      </c>
      <c r="C96" s="95"/>
      <c r="D96" s="99">
        <v>17</v>
      </c>
      <c r="E96" s="100" t="s">
        <v>1076</v>
      </c>
      <c r="F96" s="101" t="s">
        <v>56</v>
      </c>
      <c r="G96" s="103" t="s">
        <v>764</v>
      </c>
      <c r="H96" s="107" t="s">
        <v>444</v>
      </c>
      <c r="I96" s="110">
        <v>7</v>
      </c>
      <c r="J96" s="112">
        <v>260</v>
      </c>
      <c r="K96" s="115" t="s">
        <v>752</v>
      </c>
      <c r="L96" s="117" t="s">
        <v>406</v>
      </c>
      <c r="M96" s="101">
        <v>1.7</v>
      </c>
      <c r="N96" s="115" t="s">
        <v>935</v>
      </c>
      <c r="O96" s="125">
        <v>0.67</v>
      </c>
      <c r="P96" s="127">
        <v>3500</v>
      </c>
      <c r="Q96" s="131"/>
      <c r="R96" s="133" t="str">
        <f>G96&amp;"・"&amp;H96</f>
        <v>群馬・埼玉</v>
      </c>
      <c r="S96" s="1" t="str">
        <f t="shared" si="10"/>
        <v>一般国道17号　本庄道路</v>
      </c>
      <c r="T96" s="134">
        <f t="shared" si="7"/>
        <v>260</v>
      </c>
      <c r="U96" s="135">
        <f t="shared" si="8"/>
        <v>1.7</v>
      </c>
      <c r="V96" s="135"/>
      <c r="W96" s="133">
        <f t="shared" si="9"/>
        <v>3500</v>
      </c>
    </row>
    <row r="97" spans="2:23" ht="30" customHeight="1" x14ac:dyDescent="0.15">
      <c r="B97" s="95" t="s">
        <v>1038</v>
      </c>
      <c r="C97" s="95"/>
      <c r="D97" s="99">
        <v>18</v>
      </c>
      <c r="E97" s="100" t="s">
        <v>805</v>
      </c>
      <c r="F97" s="101" t="s">
        <v>56</v>
      </c>
      <c r="G97" s="104" t="s">
        <v>764</v>
      </c>
      <c r="H97" s="107"/>
      <c r="I97" s="110">
        <v>6</v>
      </c>
      <c r="J97" s="112">
        <v>412</v>
      </c>
      <c r="K97" s="115" t="s">
        <v>640</v>
      </c>
      <c r="L97" s="117" t="s">
        <v>406</v>
      </c>
      <c r="M97" s="101">
        <v>1.4</v>
      </c>
      <c r="N97" s="115" t="s">
        <v>935</v>
      </c>
      <c r="O97" s="125">
        <v>0.67</v>
      </c>
      <c r="P97" s="127">
        <v>52</v>
      </c>
      <c r="Q97" s="131"/>
      <c r="R97" s="133" t="str">
        <f t="shared" ref="R97:R150" si="12">G97</f>
        <v>群馬</v>
      </c>
      <c r="S97" s="1" t="str">
        <f t="shared" si="10"/>
        <v>一般国道18号　高崎安中拡幅</v>
      </c>
      <c r="T97" s="134">
        <f t="shared" si="7"/>
        <v>412</v>
      </c>
      <c r="U97" s="135">
        <f t="shared" si="8"/>
        <v>1.4</v>
      </c>
      <c r="V97" s="135"/>
      <c r="W97" s="133">
        <f t="shared" si="9"/>
        <v>52</v>
      </c>
    </row>
    <row r="98" spans="2:23" ht="30" customHeight="1" x14ac:dyDescent="0.15">
      <c r="B98" s="95" t="s">
        <v>1038</v>
      </c>
      <c r="C98" s="95"/>
      <c r="D98" s="99">
        <v>50</v>
      </c>
      <c r="E98" s="100" t="s">
        <v>1077</v>
      </c>
      <c r="F98" s="101" t="s">
        <v>56</v>
      </c>
      <c r="G98" s="103" t="s">
        <v>764</v>
      </c>
      <c r="H98" s="107"/>
      <c r="I98" s="110">
        <v>12.5</v>
      </c>
      <c r="J98" s="112">
        <v>427</v>
      </c>
      <c r="K98" s="115" t="s">
        <v>396</v>
      </c>
      <c r="L98" s="117" t="s">
        <v>406</v>
      </c>
      <c r="M98" s="101">
        <v>1.7</v>
      </c>
      <c r="N98" s="115" t="s">
        <v>256</v>
      </c>
      <c r="O98" s="125">
        <v>0.67</v>
      </c>
      <c r="P98" s="127">
        <v>1438</v>
      </c>
      <c r="Q98" s="131"/>
      <c r="R98" s="133" t="str">
        <f t="shared" si="12"/>
        <v>群馬</v>
      </c>
      <c r="S98" s="1" t="str">
        <f t="shared" si="10"/>
        <v>一般国道50号　前橋笠懸道路</v>
      </c>
      <c r="T98" s="134">
        <f t="shared" si="7"/>
        <v>427</v>
      </c>
      <c r="U98" s="135">
        <f t="shared" si="8"/>
        <v>1.7</v>
      </c>
      <c r="V98" s="135"/>
      <c r="W98" s="133">
        <f t="shared" si="9"/>
        <v>1438</v>
      </c>
    </row>
    <row r="99" spans="2:23" ht="30" customHeight="1" x14ac:dyDescent="0.15">
      <c r="B99" s="95" t="s">
        <v>1034</v>
      </c>
      <c r="C99" s="95" t="s">
        <v>1078</v>
      </c>
      <c r="D99" s="99">
        <v>4</v>
      </c>
      <c r="E99" s="100" t="s">
        <v>1081</v>
      </c>
      <c r="F99" s="101" t="s">
        <v>930</v>
      </c>
      <c r="G99" s="103" t="s">
        <v>444</v>
      </c>
      <c r="H99" s="107"/>
      <c r="I99" s="110">
        <v>9.5</v>
      </c>
      <c r="J99" s="112">
        <v>2000</v>
      </c>
      <c r="K99" s="115" t="s">
        <v>952</v>
      </c>
      <c r="L99" s="117" t="s">
        <v>406</v>
      </c>
      <c r="M99" s="101">
        <v>1.5</v>
      </c>
      <c r="N99" s="115" t="s">
        <v>931</v>
      </c>
      <c r="O99" s="125">
        <v>0.67</v>
      </c>
      <c r="P99" s="127">
        <v>50</v>
      </c>
      <c r="Q99" s="131"/>
      <c r="R99" s="133" t="str">
        <f t="shared" si="12"/>
        <v>埼玉</v>
      </c>
      <c r="S99" s="1" t="str">
        <f t="shared" si="10"/>
        <v>一般国道4号　東埼玉道路（八潮～松伏）</v>
      </c>
      <c r="T99" s="134">
        <f t="shared" si="7"/>
        <v>2000</v>
      </c>
      <c r="U99" s="135">
        <f t="shared" si="8"/>
        <v>1.5</v>
      </c>
      <c r="V99" s="135"/>
      <c r="W99" s="133">
        <f t="shared" si="9"/>
        <v>50</v>
      </c>
    </row>
    <row r="100" spans="2:23" ht="30" customHeight="1" x14ac:dyDescent="0.15">
      <c r="B100" s="95" t="s">
        <v>1038</v>
      </c>
      <c r="C100" s="95"/>
      <c r="D100" s="99">
        <v>4</v>
      </c>
      <c r="E100" s="100" t="s">
        <v>527</v>
      </c>
      <c r="F100" s="101" t="s">
        <v>56</v>
      </c>
      <c r="G100" s="103" t="s">
        <v>444</v>
      </c>
      <c r="H100" s="107"/>
      <c r="I100" s="110">
        <v>8.6999999999999993</v>
      </c>
      <c r="J100" s="112">
        <v>174</v>
      </c>
      <c r="K100" s="115" t="s">
        <v>404</v>
      </c>
      <c r="L100" s="117" t="s">
        <v>406</v>
      </c>
      <c r="M100" s="101">
        <v>3.5</v>
      </c>
      <c r="N100" s="115" t="s">
        <v>223</v>
      </c>
      <c r="O100" s="125">
        <v>0.67</v>
      </c>
      <c r="P100" s="127">
        <v>3950</v>
      </c>
      <c r="Q100" s="131"/>
      <c r="R100" s="133" t="str">
        <f t="shared" si="12"/>
        <v>埼玉</v>
      </c>
      <c r="S100" s="1" t="str">
        <f t="shared" si="10"/>
        <v>一般国道4号　東埼玉道路(延伸)</v>
      </c>
      <c r="T100" s="134">
        <f t="shared" si="7"/>
        <v>174</v>
      </c>
      <c r="U100" s="135">
        <f t="shared" si="8"/>
        <v>3.5</v>
      </c>
      <c r="V100" s="135"/>
      <c r="W100" s="133">
        <f t="shared" si="9"/>
        <v>3950</v>
      </c>
    </row>
    <row r="101" spans="2:23" ht="30" customHeight="1" x14ac:dyDescent="0.15">
      <c r="B101" s="95" t="s">
        <v>1082</v>
      </c>
      <c r="C101" s="95" t="s">
        <v>1084</v>
      </c>
      <c r="D101" s="99">
        <v>17</v>
      </c>
      <c r="E101" s="100" t="s">
        <v>1088</v>
      </c>
      <c r="F101" s="101" t="s">
        <v>930</v>
      </c>
      <c r="G101" s="103" t="s">
        <v>444</v>
      </c>
      <c r="H101" s="107"/>
      <c r="I101" s="110">
        <v>8</v>
      </c>
      <c r="J101" s="112">
        <v>2000</v>
      </c>
      <c r="K101" s="115" t="s">
        <v>256</v>
      </c>
      <c r="L101" s="117" t="s">
        <v>406</v>
      </c>
      <c r="M101" s="101">
        <v>1.8</v>
      </c>
      <c r="N101" s="115" t="s">
        <v>223</v>
      </c>
      <c r="O101" s="125">
        <v>0.67</v>
      </c>
      <c r="P101" s="127">
        <v>2068</v>
      </c>
      <c r="Q101" s="131"/>
      <c r="R101" s="133" t="str">
        <f t="shared" si="12"/>
        <v>埼玉</v>
      </c>
      <c r="S101" s="1" t="str">
        <f t="shared" si="10"/>
        <v>一般国道17号　新大宮上尾道路
（与野～上尾南）</v>
      </c>
      <c r="T101" s="134">
        <f t="shared" si="7"/>
        <v>2000</v>
      </c>
      <c r="U101" s="135">
        <f t="shared" si="8"/>
        <v>1.8</v>
      </c>
      <c r="V101" s="135"/>
      <c r="W101" s="133">
        <f t="shared" si="9"/>
        <v>2068</v>
      </c>
    </row>
    <row r="102" spans="2:23" ht="30" customHeight="1" x14ac:dyDescent="0.15">
      <c r="B102" s="95" t="s">
        <v>1038</v>
      </c>
      <c r="C102" s="95"/>
      <c r="D102" s="99">
        <v>17</v>
      </c>
      <c r="E102" s="100" t="s">
        <v>1089</v>
      </c>
      <c r="F102" s="101" t="s">
        <v>56</v>
      </c>
      <c r="G102" s="103" t="s">
        <v>444</v>
      </c>
      <c r="H102" s="107"/>
      <c r="I102" s="110">
        <v>11</v>
      </c>
      <c r="J102" s="112">
        <v>1153</v>
      </c>
      <c r="K102" s="115" t="s">
        <v>968</v>
      </c>
      <c r="L102" s="117" t="s">
        <v>406</v>
      </c>
      <c r="M102" s="101">
        <v>1.9</v>
      </c>
      <c r="N102" s="115" t="s">
        <v>256</v>
      </c>
      <c r="O102" s="125">
        <v>0.67</v>
      </c>
      <c r="P102" s="127">
        <v>612</v>
      </c>
      <c r="Q102" s="131"/>
      <c r="R102" s="133" t="str">
        <f t="shared" si="12"/>
        <v>埼玉</v>
      </c>
      <c r="S102" s="1" t="str">
        <f t="shared" si="10"/>
        <v>一般国道17号　上尾道路</v>
      </c>
      <c r="T102" s="134">
        <f t="shared" si="7"/>
        <v>1153</v>
      </c>
      <c r="U102" s="135">
        <f t="shared" si="8"/>
        <v>1.9</v>
      </c>
      <c r="V102" s="135"/>
      <c r="W102" s="133">
        <f t="shared" si="9"/>
        <v>612</v>
      </c>
    </row>
    <row r="103" spans="2:23" ht="30" customHeight="1" x14ac:dyDescent="0.15">
      <c r="B103" s="95" t="s">
        <v>1038</v>
      </c>
      <c r="C103" s="95"/>
      <c r="D103" s="99">
        <v>17</v>
      </c>
      <c r="E103" s="100" t="s">
        <v>1090</v>
      </c>
      <c r="F103" s="101" t="s">
        <v>56</v>
      </c>
      <c r="G103" s="103" t="s">
        <v>444</v>
      </c>
      <c r="H103" s="107"/>
      <c r="I103" s="110">
        <v>9.1</v>
      </c>
      <c r="J103" s="112">
        <v>510</v>
      </c>
      <c r="K103" s="115" t="s">
        <v>1030</v>
      </c>
      <c r="L103" s="117" t="s">
        <v>406</v>
      </c>
      <c r="M103" s="101">
        <v>2.8</v>
      </c>
      <c r="N103" s="115" t="s">
        <v>944</v>
      </c>
      <c r="O103" s="125">
        <v>0.67</v>
      </c>
      <c r="P103" s="127">
        <v>2800</v>
      </c>
      <c r="Q103" s="131"/>
      <c r="R103" s="133" t="str">
        <f t="shared" si="12"/>
        <v>埼玉</v>
      </c>
      <c r="S103" s="1" t="str">
        <f t="shared" si="10"/>
        <v>一般国道17号　上尾道路(Ⅱ期)</v>
      </c>
      <c r="T103" s="134">
        <f t="shared" si="7"/>
        <v>510</v>
      </c>
      <c r="U103" s="135">
        <f t="shared" si="8"/>
        <v>2.8</v>
      </c>
      <c r="V103" s="135"/>
      <c r="W103" s="133">
        <f t="shared" si="9"/>
        <v>2800</v>
      </c>
    </row>
    <row r="104" spans="2:23" ht="30" customHeight="1" x14ac:dyDescent="0.15">
      <c r="B104" s="95" t="s">
        <v>1038</v>
      </c>
      <c r="C104" s="95"/>
      <c r="D104" s="99">
        <v>17</v>
      </c>
      <c r="E104" s="100" t="s">
        <v>1091</v>
      </c>
      <c r="F104" s="101" t="s">
        <v>56</v>
      </c>
      <c r="G104" s="103" t="s">
        <v>444</v>
      </c>
      <c r="H104" s="107"/>
      <c r="I104" s="110">
        <v>1.5</v>
      </c>
      <c r="J104" s="112">
        <v>180</v>
      </c>
      <c r="K104" s="115" t="s">
        <v>1059</v>
      </c>
      <c r="L104" s="117" t="s">
        <v>406</v>
      </c>
      <c r="M104" s="101">
        <v>1.6</v>
      </c>
      <c r="N104" s="115" t="s">
        <v>256</v>
      </c>
      <c r="O104" s="125">
        <v>0.67</v>
      </c>
      <c r="P104" s="127">
        <v>20</v>
      </c>
      <c r="Q104" s="131"/>
      <c r="R104" s="133" t="str">
        <f t="shared" si="12"/>
        <v>埼玉</v>
      </c>
      <c r="S104" s="1" t="str">
        <f t="shared" si="10"/>
        <v>一般国道17号　与野大宮道路</v>
      </c>
      <c r="T104" s="134">
        <f t="shared" si="7"/>
        <v>180</v>
      </c>
      <c r="U104" s="135">
        <f t="shared" si="8"/>
        <v>1.6</v>
      </c>
      <c r="V104" s="135"/>
      <c r="W104" s="133">
        <f t="shared" si="9"/>
        <v>20</v>
      </c>
    </row>
    <row r="105" spans="2:23" ht="30" customHeight="1" x14ac:dyDescent="0.15">
      <c r="B105" s="95" t="s">
        <v>1038</v>
      </c>
      <c r="C105" s="95"/>
      <c r="D105" s="99">
        <v>51</v>
      </c>
      <c r="E105" s="100" t="s">
        <v>1092</v>
      </c>
      <c r="F105" s="101" t="s">
        <v>56</v>
      </c>
      <c r="G105" s="103" t="s">
        <v>540</v>
      </c>
      <c r="H105" s="107"/>
      <c r="I105" s="110">
        <v>5.8</v>
      </c>
      <c r="J105" s="112">
        <v>240</v>
      </c>
      <c r="K105" s="115" t="s">
        <v>1066</v>
      </c>
      <c r="L105" s="117" t="s">
        <v>406</v>
      </c>
      <c r="M105" s="101">
        <v>1.5</v>
      </c>
      <c r="N105" s="115" t="s">
        <v>935</v>
      </c>
      <c r="O105" s="125">
        <v>0.67</v>
      </c>
      <c r="P105" s="127">
        <v>690</v>
      </c>
      <c r="Q105" s="131"/>
      <c r="R105" s="133" t="str">
        <f t="shared" si="12"/>
        <v>千葉</v>
      </c>
      <c r="S105" s="1" t="str">
        <f t="shared" si="10"/>
        <v>一般国道51号　成田拡幅</v>
      </c>
      <c r="T105" s="134">
        <f t="shared" si="7"/>
        <v>240</v>
      </c>
      <c r="U105" s="135">
        <f t="shared" si="8"/>
        <v>1.5</v>
      </c>
      <c r="V105" s="135"/>
      <c r="W105" s="133">
        <f t="shared" si="9"/>
        <v>690</v>
      </c>
    </row>
    <row r="106" spans="2:23" ht="30" customHeight="1" x14ac:dyDescent="0.15">
      <c r="B106" s="95" t="s">
        <v>1038</v>
      </c>
      <c r="C106" s="95"/>
      <c r="D106" s="99">
        <v>51</v>
      </c>
      <c r="E106" s="100" t="s">
        <v>6</v>
      </c>
      <c r="F106" s="101" t="s">
        <v>56</v>
      </c>
      <c r="G106" s="103" t="s">
        <v>540</v>
      </c>
      <c r="H106" s="107"/>
      <c r="I106" s="110">
        <v>1.5</v>
      </c>
      <c r="J106" s="112">
        <v>50</v>
      </c>
      <c r="K106" s="115" t="s">
        <v>162</v>
      </c>
      <c r="L106" s="117" t="s">
        <v>406</v>
      </c>
      <c r="M106" s="101">
        <v>1.6</v>
      </c>
      <c r="N106" s="115" t="s">
        <v>256</v>
      </c>
      <c r="O106" s="125">
        <v>0.67</v>
      </c>
      <c r="P106" s="127">
        <v>289</v>
      </c>
      <c r="Q106" s="131"/>
      <c r="R106" s="133" t="str">
        <f t="shared" si="12"/>
        <v>千葉</v>
      </c>
      <c r="S106" s="1" t="str">
        <f t="shared" si="10"/>
        <v>一般国道51号　大栄拡幅</v>
      </c>
      <c r="T106" s="134">
        <f t="shared" si="7"/>
        <v>50</v>
      </c>
      <c r="U106" s="135">
        <f t="shared" si="8"/>
        <v>1.6</v>
      </c>
      <c r="V106" s="135"/>
      <c r="W106" s="133">
        <f t="shared" si="9"/>
        <v>289</v>
      </c>
    </row>
    <row r="107" spans="2:23" ht="30" customHeight="1" x14ac:dyDescent="0.15">
      <c r="B107" s="95" t="s">
        <v>1038</v>
      </c>
      <c r="C107" s="95"/>
      <c r="D107" s="99">
        <v>51</v>
      </c>
      <c r="E107" s="100" t="s">
        <v>1094</v>
      </c>
      <c r="F107" s="101" t="s">
        <v>56</v>
      </c>
      <c r="G107" s="103" t="s">
        <v>540</v>
      </c>
      <c r="H107" s="107"/>
      <c r="I107" s="110">
        <v>7.6</v>
      </c>
      <c r="J107" s="112">
        <v>236</v>
      </c>
      <c r="K107" s="115" t="s">
        <v>1095</v>
      </c>
      <c r="L107" s="117" t="s">
        <v>406</v>
      </c>
      <c r="M107" s="101">
        <v>1.4</v>
      </c>
      <c r="N107" s="115" t="s">
        <v>944</v>
      </c>
      <c r="O107" s="125">
        <v>0.67</v>
      </c>
      <c r="P107" s="127">
        <v>699</v>
      </c>
      <c r="Q107" s="131"/>
      <c r="R107" s="133" t="str">
        <f t="shared" si="12"/>
        <v>千葉</v>
      </c>
      <c r="S107" s="1" t="str">
        <f t="shared" si="10"/>
        <v>一般国道51号　北千葉拡幅</v>
      </c>
      <c r="T107" s="134">
        <f t="shared" si="7"/>
        <v>236</v>
      </c>
      <c r="U107" s="135">
        <f t="shared" si="8"/>
        <v>1.4</v>
      </c>
      <c r="V107" s="135"/>
      <c r="W107" s="133">
        <f t="shared" si="9"/>
        <v>699</v>
      </c>
    </row>
    <row r="108" spans="2:23" ht="30" customHeight="1" x14ac:dyDescent="0.15">
      <c r="B108" s="95" t="s">
        <v>1038</v>
      </c>
      <c r="C108" s="95"/>
      <c r="D108" s="99">
        <v>298</v>
      </c>
      <c r="E108" s="100" t="s">
        <v>1096</v>
      </c>
      <c r="F108" s="101" t="s">
        <v>56</v>
      </c>
      <c r="G108" s="103" t="s">
        <v>540</v>
      </c>
      <c r="H108" s="107"/>
      <c r="I108" s="110">
        <v>12.1</v>
      </c>
      <c r="J108" s="112">
        <v>5725</v>
      </c>
      <c r="K108" s="115" t="s">
        <v>1066</v>
      </c>
      <c r="L108" s="117" t="s">
        <v>406</v>
      </c>
      <c r="M108" s="101">
        <v>1.2</v>
      </c>
      <c r="N108" s="115" t="s">
        <v>931</v>
      </c>
      <c r="O108" s="125">
        <v>0.67</v>
      </c>
      <c r="P108" s="127">
        <v>1450</v>
      </c>
      <c r="Q108" s="131"/>
      <c r="R108" s="133" t="str">
        <f t="shared" si="12"/>
        <v>千葉</v>
      </c>
      <c r="S108" s="1" t="str">
        <f t="shared" si="10"/>
        <v>一般国道298号　東京外かく環状道路
(千葉県区間)</v>
      </c>
      <c r="T108" s="134">
        <f t="shared" si="7"/>
        <v>5725</v>
      </c>
      <c r="U108" s="135">
        <f t="shared" si="8"/>
        <v>1.2</v>
      </c>
      <c r="V108" s="135"/>
      <c r="W108" s="133">
        <f t="shared" si="9"/>
        <v>1450</v>
      </c>
    </row>
    <row r="109" spans="2:23" ht="30" customHeight="1" x14ac:dyDescent="0.15">
      <c r="B109" s="95" t="s">
        <v>1038</v>
      </c>
      <c r="C109" s="95"/>
      <c r="D109" s="99">
        <v>357</v>
      </c>
      <c r="E109" s="100" t="s">
        <v>64</v>
      </c>
      <c r="F109" s="101" t="s">
        <v>56</v>
      </c>
      <c r="G109" s="103" t="s">
        <v>540</v>
      </c>
      <c r="H109" s="107"/>
      <c r="I109" s="110">
        <v>21.3</v>
      </c>
      <c r="J109" s="112">
        <v>1450</v>
      </c>
      <c r="K109" s="115" t="s">
        <v>1066</v>
      </c>
      <c r="L109" s="117" t="s">
        <v>166</v>
      </c>
      <c r="M109" s="121">
        <v>4</v>
      </c>
      <c r="N109" s="115" t="s">
        <v>931</v>
      </c>
      <c r="O109" s="125">
        <v>0.67</v>
      </c>
      <c r="P109" s="127">
        <v>3323</v>
      </c>
      <c r="Q109" s="131"/>
      <c r="R109" s="133" t="str">
        <f t="shared" si="12"/>
        <v>千葉</v>
      </c>
      <c r="S109" s="1" t="str">
        <f t="shared" si="10"/>
        <v>一般国道357号　東京湾岸道路
(千葉県区間)</v>
      </c>
      <c r="T109" s="134">
        <f t="shared" si="7"/>
        <v>1450</v>
      </c>
      <c r="U109" s="135">
        <f t="shared" si="8"/>
        <v>4</v>
      </c>
      <c r="V109" s="135"/>
      <c r="W109" s="133">
        <f t="shared" si="9"/>
        <v>3323</v>
      </c>
    </row>
    <row r="110" spans="2:23" ht="30" customHeight="1" x14ac:dyDescent="0.15">
      <c r="B110" s="95" t="s">
        <v>1038</v>
      </c>
      <c r="C110" s="95"/>
      <c r="D110" s="99">
        <v>357</v>
      </c>
      <c r="E110" s="100" t="s">
        <v>933</v>
      </c>
      <c r="F110" s="101" t="s">
        <v>56</v>
      </c>
      <c r="G110" s="103" t="s">
        <v>540</v>
      </c>
      <c r="H110" s="107"/>
      <c r="I110" s="110">
        <v>5</v>
      </c>
      <c r="J110" s="112">
        <v>265</v>
      </c>
      <c r="K110" s="115" t="s">
        <v>935</v>
      </c>
      <c r="L110" s="117" t="s">
        <v>406</v>
      </c>
      <c r="M110" s="121">
        <v>2</v>
      </c>
      <c r="N110" s="115" t="s">
        <v>931</v>
      </c>
      <c r="O110" s="125">
        <v>0.67</v>
      </c>
      <c r="P110" s="127">
        <v>480</v>
      </c>
      <c r="Q110" s="131"/>
      <c r="R110" s="133" t="str">
        <f t="shared" si="12"/>
        <v>千葉</v>
      </c>
      <c r="S110" s="1" t="str">
        <f t="shared" si="10"/>
        <v>一般国道357号　湾岸千葉地区改良（蘇我地区）</v>
      </c>
      <c r="T110" s="134">
        <f t="shared" si="7"/>
        <v>265</v>
      </c>
      <c r="U110" s="135">
        <f t="shared" si="8"/>
        <v>2</v>
      </c>
      <c r="V110" s="135"/>
      <c r="W110" s="133">
        <f t="shared" si="9"/>
        <v>480</v>
      </c>
    </row>
    <row r="111" spans="2:23" ht="30" customHeight="1" x14ac:dyDescent="0.15">
      <c r="B111" s="95" t="s">
        <v>1038</v>
      </c>
      <c r="C111" s="95" t="s">
        <v>1099</v>
      </c>
      <c r="D111" s="99">
        <v>464</v>
      </c>
      <c r="E111" s="100" t="s">
        <v>1099</v>
      </c>
      <c r="F111" s="101" t="s">
        <v>56</v>
      </c>
      <c r="G111" s="103" t="s">
        <v>540</v>
      </c>
      <c r="H111" s="107"/>
      <c r="I111" s="110">
        <v>5.6</v>
      </c>
      <c r="J111" s="112">
        <v>974</v>
      </c>
      <c r="K111" s="115" t="s">
        <v>567</v>
      </c>
      <c r="L111" s="117" t="s">
        <v>406</v>
      </c>
      <c r="M111" s="101">
        <v>1.3</v>
      </c>
      <c r="N111" s="115" t="s">
        <v>931</v>
      </c>
      <c r="O111" s="125">
        <v>0.67</v>
      </c>
      <c r="P111" s="127">
        <v>350</v>
      </c>
      <c r="Q111" s="131"/>
      <c r="R111" s="133" t="str">
        <f t="shared" si="12"/>
        <v>千葉</v>
      </c>
      <c r="S111" s="1" t="str">
        <f t="shared" si="10"/>
        <v>一般国道464号　北千葉道路</v>
      </c>
      <c r="T111" s="134">
        <f t="shared" si="7"/>
        <v>974</v>
      </c>
      <c r="U111" s="135">
        <f t="shared" si="8"/>
        <v>1.3</v>
      </c>
      <c r="V111" s="135"/>
      <c r="W111" s="133">
        <f t="shared" si="9"/>
        <v>350</v>
      </c>
    </row>
    <row r="112" spans="2:23" ht="30" customHeight="1" x14ac:dyDescent="0.15">
      <c r="B112" s="95" t="s">
        <v>1034</v>
      </c>
      <c r="C112" s="95" t="s">
        <v>320</v>
      </c>
      <c r="D112" s="99">
        <v>468</v>
      </c>
      <c r="E112" s="100" t="s">
        <v>1102</v>
      </c>
      <c r="F112" s="101" t="s">
        <v>902</v>
      </c>
      <c r="G112" s="103" t="s">
        <v>540</v>
      </c>
      <c r="H112" s="107"/>
      <c r="I112" s="110">
        <v>18.5</v>
      </c>
      <c r="J112" s="112">
        <v>1040</v>
      </c>
      <c r="K112" s="115" t="s">
        <v>404</v>
      </c>
      <c r="L112" s="117" t="s">
        <v>1104</v>
      </c>
      <c r="M112" s="101">
        <v>1.5</v>
      </c>
      <c r="N112" s="115" t="s">
        <v>256</v>
      </c>
      <c r="O112" s="125">
        <v>0.67</v>
      </c>
      <c r="P112" s="127">
        <v>1740</v>
      </c>
      <c r="Q112" s="131"/>
      <c r="R112" s="133" t="str">
        <f t="shared" si="12"/>
        <v>千葉</v>
      </c>
      <c r="S112" s="1" t="str">
        <f t="shared" si="10"/>
        <v>一般国道468号　首都圏中央連絡自動車道
(大栄～横芝)</v>
      </c>
      <c r="T112" s="134">
        <f t="shared" si="7"/>
        <v>1040</v>
      </c>
      <c r="U112" s="135">
        <f t="shared" si="8"/>
        <v>1.5</v>
      </c>
      <c r="V112" s="135"/>
      <c r="W112" s="133">
        <f t="shared" si="9"/>
        <v>1740</v>
      </c>
    </row>
    <row r="113" spans="2:23" ht="30" customHeight="1" x14ac:dyDescent="0.15">
      <c r="B113" s="95" t="s">
        <v>1034</v>
      </c>
      <c r="C113" s="95" t="s">
        <v>320</v>
      </c>
      <c r="D113" s="99">
        <v>468</v>
      </c>
      <c r="E113" s="100" t="s">
        <v>787</v>
      </c>
      <c r="F113" s="101" t="s">
        <v>902</v>
      </c>
      <c r="G113" s="103" t="s">
        <v>540</v>
      </c>
      <c r="H113" s="107"/>
      <c r="I113" s="110">
        <v>21.6</v>
      </c>
      <c r="J113" s="112">
        <v>1168</v>
      </c>
      <c r="K113" s="115" t="s">
        <v>396</v>
      </c>
      <c r="L113" s="117" t="s">
        <v>406</v>
      </c>
      <c r="M113" s="101">
        <v>1.6</v>
      </c>
      <c r="N113" s="115" t="s">
        <v>256</v>
      </c>
      <c r="O113" s="125">
        <v>0.67</v>
      </c>
      <c r="P113" s="127">
        <v>5</v>
      </c>
      <c r="Q113" s="131"/>
      <c r="R113" s="133" t="str">
        <f t="shared" si="12"/>
        <v>千葉</v>
      </c>
      <c r="S113" s="1" t="str">
        <f t="shared" si="10"/>
        <v>一般国道468号　首都圏中央連絡自動車道
(東金茂原道路)</v>
      </c>
      <c r="T113" s="134">
        <f t="shared" si="7"/>
        <v>1168</v>
      </c>
      <c r="U113" s="135">
        <f t="shared" si="8"/>
        <v>1.6</v>
      </c>
      <c r="V113" s="135"/>
      <c r="W113" s="133">
        <f t="shared" si="9"/>
        <v>5</v>
      </c>
    </row>
    <row r="114" spans="2:23" ht="30" customHeight="1" x14ac:dyDescent="0.15">
      <c r="B114" s="95" t="s">
        <v>1034</v>
      </c>
      <c r="C114" s="95" t="s">
        <v>320</v>
      </c>
      <c r="D114" s="99">
        <v>468</v>
      </c>
      <c r="E114" s="100" t="s">
        <v>1106</v>
      </c>
      <c r="F114" s="101" t="s">
        <v>902</v>
      </c>
      <c r="G114" s="103" t="s">
        <v>540</v>
      </c>
      <c r="H114" s="107"/>
      <c r="I114" s="110">
        <v>28.4</v>
      </c>
      <c r="J114" s="112">
        <v>2198</v>
      </c>
      <c r="K114" s="115" t="s">
        <v>1044</v>
      </c>
      <c r="L114" s="117" t="s">
        <v>406</v>
      </c>
      <c r="M114" s="101">
        <v>1.2</v>
      </c>
      <c r="N114" s="115" t="s">
        <v>935</v>
      </c>
      <c r="O114" s="125">
        <v>0.67</v>
      </c>
      <c r="P114" s="127">
        <v>95</v>
      </c>
      <c r="Q114" s="131"/>
      <c r="R114" s="133" t="str">
        <f t="shared" si="12"/>
        <v>千葉</v>
      </c>
      <c r="S114" s="1" t="str">
        <f t="shared" si="10"/>
        <v>一般国道468号　首都圏中央連絡自動車道
(茂原～木更津)</v>
      </c>
      <c r="T114" s="134">
        <f t="shared" si="7"/>
        <v>2198</v>
      </c>
      <c r="U114" s="135">
        <f t="shared" si="8"/>
        <v>1.2</v>
      </c>
      <c r="V114" s="135"/>
      <c r="W114" s="133">
        <f t="shared" si="9"/>
        <v>95</v>
      </c>
    </row>
    <row r="115" spans="2:23" ht="30" customHeight="1" x14ac:dyDescent="0.15">
      <c r="B115" s="95" t="s">
        <v>649</v>
      </c>
      <c r="C115" s="95" t="s">
        <v>266</v>
      </c>
      <c r="D115" s="99" t="s">
        <v>266</v>
      </c>
      <c r="E115" s="100" t="s">
        <v>1107</v>
      </c>
      <c r="F115" s="101" t="s">
        <v>995</v>
      </c>
      <c r="G115" s="103" t="s">
        <v>776</v>
      </c>
      <c r="H115" s="107"/>
      <c r="I115" s="110">
        <v>16.2</v>
      </c>
      <c r="J115" s="112">
        <v>15975</v>
      </c>
      <c r="K115" s="115" t="s">
        <v>1000</v>
      </c>
      <c r="L115" s="117" t="s">
        <v>406</v>
      </c>
      <c r="M115" s="101">
        <v>1.9</v>
      </c>
      <c r="N115" s="115" t="s">
        <v>256</v>
      </c>
      <c r="O115" s="125">
        <v>0.75</v>
      </c>
      <c r="P115" s="127">
        <v>20000</v>
      </c>
      <c r="Q115" s="131"/>
      <c r="R115" s="133" t="str">
        <f t="shared" si="12"/>
        <v>東京</v>
      </c>
      <c r="S115" s="1" t="str">
        <f>"東京外かく環状道路　"&amp;E115</f>
        <v>東京外かく環状道路　関越～東名</v>
      </c>
      <c r="T115" s="134">
        <f t="shared" si="7"/>
        <v>15975</v>
      </c>
      <c r="U115" s="135">
        <f t="shared" si="8"/>
        <v>1.9</v>
      </c>
      <c r="V115" s="135"/>
      <c r="W115" s="133">
        <f t="shared" si="9"/>
        <v>20000</v>
      </c>
    </row>
    <row r="116" spans="2:23" ht="30" customHeight="1" x14ac:dyDescent="0.15">
      <c r="B116" s="95" t="s">
        <v>1038</v>
      </c>
      <c r="C116" s="95"/>
      <c r="D116" s="99">
        <v>6</v>
      </c>
      <c r="E116" s="100" t="s">
        <v>1109</v>
      </c>
      <c r="F116" s="101" t="s">
        <v>56</v>
      </c>
      <c r="G116" s="103" t="s">
        <v>776</v>
      </c>
      <c r="H116" s="107"/>
      <c r="I116" s="110">
        <v>2.1</v>
      </c>
      <c r="J116" s="112">
        <v>337</v>
      </c>
      <c r="K116" s="115" t="s">
        <v>1066</v>
      </c>
      <c r="L116" s="117" t="s">
        <v>406</v>
      </c>
      <c r="M116" s="101">
        <v>1.4</v>
      </c>
      <c r="N116" s="115" t="s">
        <v>935</v>
      </c>
      <c r="O116" s="125">
        <v>0.67</v>
      </c>
      <c r="P116" s="127">
        <v>768</v>
      </c>
      <c r="Q116" s="131"/>
      <c r="R116" s="133" t="str">
        <f t="shared" si="12"/>
        <v>東京</v>
      </c>
      <c r="S116" s="1" t="str">
        <f t="shared" ref="S116:S133" si="13">"一般国道"&amp;D116&amp;"号　"&amp;E116</f>
        <v>一般国道6号　新宿拡幅</v>
      </c>
      <c r="T116" s="134">
        <f t="shared" si="7"/>
        <v>337</v>
      </c>
      <c r="U116" s="135">
        <f t="shared" si="8"/>
        <v>1.4</v>
      </c>
      <c r="V116" s="135"/>
      <c r="W116" s="133">
        <f t="shared" si="9"/>
        <v>768</v>
      </c>
    </row>
    <row r="117" spans="2:23" ht="30" customHeight="1" x14ac:dyDescent="0.15">
      <c r="B117" s="95" t="s">
        <v>1038</v>
      </c>
      <c r="C117" s="95"/>
      <c r="D117" s="99">
        <v>14</v>
      </c>
      <c r="E117" s="100" t="s">
        <v>1110</v>
      </c>
      <c r="F117" s="101" t="s">
        <v>56</v>
      </c>
      <c r="G117" s="103" t="s">
        <v>776</v>
      </c>
      <c r="H117" s="107"/>
      <c r="I117" s="110">
        <v>2.5</v>
      </c>
      <c r="J117" s="112">
        <v>417</v>
      </c>
      <c r="K117" s="115" t="s">
        <v>941</v>
      </c>
      <c r="L117" s="117" t="s">
        <v>406</v>
      </c>
      <c r="M117" s="101">
        <v>1.4</v>
      </c>
      <c r="N117" s="115" t="s">
        <v>944</v>
      </c>
      <c r="O117" s="125">
        <v>0.67</v>
      </c>
      <c r="P117" s="127">
        <v>710</v>
      </c>
      <c r="Q117" s="131"/>
      <c r="R117" s="133" t="str">
        <f t="shared" si="12"/>
        <v>東京</v>
      </c>
      <c r="S117" s="1" t="str">
        <f t="shared" si="13"/>
        <v>一般国道14号　亀戸小松川立体</v>
      </c>
      <c r="T117" s="134">
        <f t="shared" si="7"/>
        <v>417</v>
      </c>
      <c r="U117" s="135">
        <f t="shared" si="8"/>
        <v>1.4</v>
      </c>
      <c r="V117" s="135"/>
      <c r="W117" s="133">
        <f t="shared" si="9"/>
        <v>710</v>
      </c>
    </row>
    <row r="118" spans="2:23" ht="30" customHeight="1" x14ac:dyDescent="0.15">
      <c r="B118" s="95" t="s">
        <v>1038</v>
      </c>
      <c r="C118" s="95"/>
      <c r="D118" s="99">
        <v>14</v>
      </c>
      <c r="E118" s="100" t="s">
        <v>860</v>
      </c>
      <c r="F118" s="101" t="s">
        <v>56</v>
      </c>
      <c r="G118" s="103" t="s">
        <v>776</v>
      </c>
      <c r="H118" s="107"/>
      <c r="I118" s="110">
        <v>1.9</v>
      </c>
      <c r="J118" s="112">
        <v>250</v>
      </c>
      <c r="K118" s="115" t="s">
        <v>997</v>
      </c>
      <c r="L118" s="117" t="s">
        <v>1111</v>
      </c>
      <c r="M118" s="101">
        <v>1.7</v>
      </c>
      <c r="N118" s="115" t="s">
        <v>935</v>
      </c>
      <c r="O118" s="125">
        <v>0.67</v>
      </c>
      <c r="P118" s="127">
        <v>1000</v>
      </c>
      <c r="Q118" s="131"/>
      <c r="R118" s="133" t="str">
        <f t="shared" si="12"/>
        <v>東京</v>
      </c>
      <c r="S118" s="1" t="str">
        <f t="shared" si="13"/>
        <v>一般国道14号　両国拡幅</v>
      </c>
      <c r="T118" s="134">
        <f t="shared" si="7"/>
        <v>250</v>
      </c>
      <c r="U118" s="135">
        <f t="shared" si="8"/>
        <v>1.7</v>
      </c>
      <c r="V118" s="135"/>
      <c r="W118" s="133">
        <f t="shared" si="9"/>
        <v>1000</v>
      </c>
    </row>
    <row r="119" spans="2:23" ht="30" customHeight="1" x14ac:dyDescent="0.15">
      <c r="B119" s="95" t="s">
        <v>1038</v>
      </c>
      <c r="C119" s="95" t="s">
        <v>1079</v>
      </c>
      <c r="D119" s="99">
        <v>16</v>
      </c>
      <c r="E119" s="100" t="s">
        <v>91</v>
      </c>
      <c r="F119" s="101" t="s">
        <v>930</v>
      </c>
      <c r="G119" s="103" t="s">
        <v>776</v>
      </c>
      <c r="H119" s="107"/>
      <c r="I119" s="110">
        <v>2.1</v>
      </c>
      <c r="J119" s="112">
        <v>643</v>
      </c>
      <c r="K119" s="115" t="s">
        <v>1114</v>
      </c>
      <c r="L119" s="117" t="s">
        <v>406</v>
      </c>
      <c r="M119" s="101">
        <v>1.8</v>
      </c>
      <c r="N119" s="115" t="s">
        <v>935</v>
      </c>
      <c r="O119" s="125">
        <v>0.67</v>
      </c>
      <c r="P119" s="127">
        <v>540</v>
      </c>
      <c r="Q119" s="131"/>
      <c r="R119" s="133" t="str">
        <f t="shared" si="12"/>
        <v>東京</v>
      </c>
      <c r="S119" s="1" t="str">
        <f t="shared" si="13"/>
        <v>一般国道16号　保土ヶ谷バイパス(Ⅱ期)</v>
      </c>
      <c r="T119" s="134">
        <f t="shared" si="7"/>
        <v>643</v>
      </c>
      <c r="U119" s="135">
        <f t="shared" si="8"/>
        <v>1.8</v>
      </c>
      <c r="V119" s="135"/>
      <c r="W119" s="133">
        <f t="shared" si="9"/>
        <v>540</v>
      </c>
    </row>
    <row r="120" spans="2:23" ht="30" customHeight="1" x14ac:dyDescent="0.15">
      <c r="B120" s="95" t="s">
        <v>1038</v>
      </c>
      <c r="C120" s="95"/>
      <c r="D120" s="99">
        <v>16</v>
      </c>
      <c r="E120" s="100" t="s">
        <v>753</v>
      </c>
      <c r="F120" s="101" t="s">
        <v>56</v>
      </c>
      <c r="G120" s="103" t="s">
        <v>776</v>
      </c>
      <c r="H120" s="107"/>
      <c r="I120" s="110">
        <v>14.6</v>
      </c>
      <c r="J120" s="112">
        <v>947</v>
      </c>
      <c r="K120" s="115" t="s">
        <v>1115</v>
      </c>
      <c r="L120" s="117" t="s">
        <v>406</v>
      </c>
      <c r="M120" s="101">
        <v>1.5</v>
      </c>
      <c r="N120" s="115" t="s">
        <v>935</v>
      </c>
      <c r="O120" s="125">
        <v>0.67</v>
      </c>
      <c r="P120" s="127">
        <v>50</v>
      </c>
      <c r="Q120" s="131"/>
      <c r="R120" s="133" t="str">
        <f t="shared" si="12"/>
        <v>東京</v>
      </c>
      <c r="S120" s="1" t="str">
        <f t="shared" si="13"/>
        <v>一般国道16号　八王子～瑞穂拡幅</v>
      </c>
      <c r="T120" s="134">
        <f t="shared" si="7"/>
        <v>947</v>
      </c>
      <c r="U120" s="135">
        <f t="shared" si="8"/>
        <v>1.5</v>
      </c>
      <c r="V120" s="135"/>
      <c r="W120" s="133">
        <f t="shared" si="9"/>
        <v>50</v>
      </c>
    </row>
    <row r="121" spans="2:23" ht="30" customHeight="1" x14ac:dyDescent="0.15">
      <c r="B121" s="95" t="s">
        <v>1038</v>
      </c>
      <c r="C121" s="95"/>
      <c r="D121" s="99">
        <v>17</v>
      </c>
      <c r="E121" s="100" t="s">
        <v>736</v>
      </c>
      <c r="F121" s="101" t="s">
        <v>56</v>
      </c>
      <c r="G121" s="103" t="s">
        <v>776</v>
      </c>
      <c r="H121" s="107"/>
      <c r="I121" s="110">
        <v>23.2</v>
      </c>
      <c r="J121" s="112">
        <v>800</v>
      </c>
      <c r="K121" s="115" t="s">
        <v>940</v>
      </c>
      <c r="L121" s="117" t="s">
        <v>406</v>
      </c>
      <c r="M121" s="101">
        <v>2.6</v>
      </c>
      <c r="N121" s="115" t="s">
        <v>935</v>
      </c>
      <c r="O121" s="125">
        <v>0.67</v>
      </c>
      <c r="P121" s="127">
        <v>170</v>
      </c>
      <c r="Q121" s="131"/>
      <c r="R121" s="133" t="str">
        <f t="shared" si="12"/>
        <v>東京</v>
      </c>
      <c r="S121" s="1" t="str">
        <f t="shared" si="13"/>
        <v>一般国道17号　新大宮バイパス</v>
      </c>
      <c r="T121" s="134">
        <f t="shared" si="7"/>
        <v>800</v>
      </c>
      <c r="U121" s="135">
        <f t="shared" si="8"/>
        <v>2.6</v>
      </c>
      <c r="V121" s="135"/>
      <c r="W121" s="133">
        <f t="shared" si="9"/>
        <v>170</v>
      </c>
    </row>
    <row r="122" spans="2:23" ht="30" customHeight="1" x14ac:dyDescent="0.15">
      <c r="B122" s="95" t="s">
        <v>1038</v>
      </c>
      <c r="C122" s="95"/>
      <c r="D122" s="99">
        <v>20</v>
      </c>
      <c r="E122" s="100" t="s">
        <v>311</v>
      </c>
      <c r="F122" s="101" t="s">
        <v>56</v>
      </c>
      <c r="G122" s="103" t="s">
        <v>776</v>
      </c>
      <c r="H122" s="107"/>
      <c r="I122" s="110">
        <v>3.8</v>
      </c>
      <c r="J122" s="112">
        <v>310</v>
      </c>
      <c r="K122" s="115" t="s">
        <v>567</v>
      </c>
      <c r="L122" s="117" t="s">
        <v>406</v>
      </c>
      <c r="M122" s="101">
        <v>1.6</v>
      </c>
      <c r="N122" s="115" t="s">
        <v>935</v>
      </c>
      <c r="O122" s="125">
        <v>0.67</v>
      </c>
      <c r="P122" s="127">
        <v>1900</v>
      </c>
      <c r="Q122" s="131"/>
      <c r="R122" s="133" t="str">
        <f t="shared" si="12"/>
        <v>東京</v>
      </c>
      <c r="S122" s="1" t="str">
        <f t="shared" si="13"/>
        <v>一般国道20号　日野バイパス(延伸)</v>
      </c>
      <c r="T122" s="134">
        <f t="shared" si="7"/>
        <v>310</v>
      </c>
      <c r="U122" s="135">
        <f t="shared" si="8"/>
        <v>1.6</v>
      </c>
      <c r="V122" s="135"/>
      <c r="W122" s="133">
        <f t="shared" si="9"/>
        <v>1900</v>
      </c>
    </row>
    <row r="123" spans="2:23" ht="30" customHeight="1" x14ac:dyDescent="0.15">
      <c r="B123" s="95" t="s">
        <v>1038</v>
      </c>
      <c r="C123" s="95"/>
      <c r="D123" s="99">
        <v>20</v>
      </c>
      <c r="E123" s="100" t="s">
        <v>1116</v>
      </c>
      <c r="F123" s="101" t="s">
        <v>56</v>
      </c>
      <c r="G123" s="103" t="s">
        <v>776</v>
      </c>
      <c r="H123" s="107"/>
      <c r="I123" s="110">
        <v>1.5</v>
      </c>
      <c r="J123" s="112">
        <v>300</v>
      </c>
      <c r="K123" s="115" t="s">
        <v>935</v>
      </c>
      <c r="L123" s="117" t="s">
        <v>406</v>
      </c>
      <c r="M123" s="101">
        <v>2.4</v>
      </c>
      <c r="N123" s="115" t="s">
        <v>256</v>
      </c>
      <c r="O123" s="125">
        <v>0.67</v>
      </c>
      <c r="P123" s="127">
        <v>200</v>
      </c>
      <c r="Q123" s="131"/>
      <c r="R123" s="133" t="str">
        <f t="shared" si="12"/>
        <v>東京</v>
      </c>
      <c r="S123" s="1" t="str">
        <f t="shared" si="13"/>
        <v>一般国道20号　日野バイパス（延伸）Ⅱ期</v>
      </c>
      <c r="T123" s="134">
        <f t="shared" si="7"/>
        <v>300</v>
      </c>
      <c r="U123" s="135">
        <f t="shared" si="8"/>
        <v>2.4</v>
      </c>
      <c r="V123" s="135"/>
      <c r="W123" s="133">
        <f t="shared" si="9"/>
        <v>200</v>
      </c>
    </row>
    <row r="124" spans="2:23" ht="30" customHeight="1" x14ac:dyDescent="0.15">
      <c r="B124" s="95" t="s">
        <v>1038</v>
      </c>
      <c r="C124" s="95"/>
      <c r="D124" s="99">
        <v>20</v>
      </c>
      <c r="E124" s="100" t="s">
        <v>521</v>
      </c>
      <c r="F124" s="101" t="s">
        <v>56</v>
      </c>
      <c r="G124" s="103" t="s">
        <v>776</v>
      </c>
      <c r="H124" s="107"/>
      <c r="I124" s="110">
        <v>9.6</v>
      </c>
      <c r="J124" s="112">
        <v>1562</v>
      </c>
      <c r="K124" s="115" t="s">
        <v>1117</v>
      </c>
      <c r="L124" s="117" t="s">
        <v>406</v>
      </c>
      <c r="M124" s="101" t="s">
        <v>1119</v>
      </c>
      <c r="N124" s="115" t="s">
        <v>931</v>
      </c>
      <c r="O124" s="125">
        <v>0.67</v>
      </c>
      <c r="P124" s="127">
        <v>7050</v>
      </c>
      <c r="Q124" s="131"/>
      <c r="R124" s="133" t="str">
        <f t="shared" si="12"/>
        <v>東京</v>
      </c>
      <c r="S124" s="1" t="str">
        <f t="shared" si="13"/>
        <v>一般国道20号　八王子南バイパス</v>
      </c>
      <c r="T124" s="134">
        <f t="shared" si="7"/>
        <v>1562</v>
      </c>
      <c r="U124" s="135" t="str">
        <f t="shared" si="8"/>
        <v>1.5（1.3）
※2</v>
      </c>
      <c r="V124" s="135"/>
      <c r="W124" s="133">
        <f t="shared" si="9"/>
        <v>7050</v>
      </c>
    </row>
    <row r="125" spans="2:23" ht="30" customHeight="1" x14ac:dyDescent="0.15">
      <c r="B125" s="95" t="s">
        <v>1038</v>
      </c>
      <c r="C125" s="95"/>
      <c r="D125" s="99">
        <v>357</v>
      </c>
      <c r="E125" s="100" t="s">
        <v>698</v>
      </c>
      <c r="F125" s="101" t="s">
        <v>56</v>
      </c>
      <c r="G125" s="103" t="s">
        <v>776</v>
      </c>
      <c r="H125" s="107"/>
      <c r="I125" s="110">
        <v>23.4</v>
      </c>
      <c r="J125" s="112">
        <v>4423</v>
      </c>
      <c r="K125" s="115" t="s">
        <v>1121</v>
      </c>
      <c r="L125" s="117" t="s">
        <v>406</v>
      </c>
      <c r="M125" s="101" t="s">
        <v>894</v>
      </c>
      <c r="N125" s="115" t="s">
        <v>931</v>
      </c>
      <c r="O125" s="125">
        <v>0.67</v>
      </c>
      <c r="P125" s="127">
        <v>1530</v>
      </c>
      <c r="Q125" s="131"/>
      <c r="R125" s="133" t="str">
        <f t="shared" si="12"/>
        <v>東京</v>
      </c>
      <c r="S125" s="1" t="str">
        <f t="shared" si="13"/>
        <v>一般国道357号　東京湾岸道路
(東京都区間)</v>
      </c>
      <c r="T125" s="134">
        <f t="shared" si="7"/>
        <v>4423</v>
      </c>
      <c r="U125" s="135" t="str">
        <f t="shared" si="8"/>
        <v>1.7（1.5）
※2</v>
      </c>
      <c r="V125" s="135"/>
      <c r="W125" s="133">
        <f t="shared" si="9"/>
        <v>1530</v>
      </c>
    </row>
    <row r="126" spans="2:23" ht="30" customHeight="1" x14ac:dyDescent="0.15">
      <c r="B126" s="95" t="s">
        <v>1124</v>
      </c>
      <c r="C126" s="95"/>
      <c r="D126" s="99">
        <v>1</v>
      </c>
      <c r="E126" s="100" t="s">
        <v>957</v>
      </c>
      <c r="F126" s="101" t="s">
        <v>56</v>
      </c>
      <c r="G126" s="103" t="s">
        <v>781</v>
      </c>
      <c r="H126" s="107"/>
      <c r="I126" s="110">
        <v>6.7</v>
      </c>
      <c r="J126" s="112">
        <v>890</v>
      </c>
      <c r="K126" s="115" t="s">
        <v>941</v>
      </c>
      <c r="L126" s="117" t="s">
        <v>406</v>
      </c>
      <c r="M126" s="101">
        <v>1.2</v>
      </c>
      <c r="N126" s="115" t="s">
        <v>935</v>
      </c>
      <c r="O126" s="125">
        <v>0.67</v>
      </c>
      <c r="P126" s="127">
        <v>40</v>
      </c>
      <c r="Q126" s="131"/>
      <c r="R126" s="133" t="str">
        <f t="shared" si="12"/>
        <v>神奈川</v>
      </c>
      <c r="S126" s="1" t="str">
        <f t="shared" si="13"/>
        <v>一般国道1号　新湘南バイパス</v>
      </c>
      <c r="T126" s="134">
        <f t="shared" si="7"/>
        <v>890</v>
      </c>
      <c r="U126" s="135">
        <f t="shared" si="8"/>
        <v>1.2</v>
      </c>
      <c r="V126" s="135"/>
      <c r="W126" s="133">
        <f t="shared" si="9"/>
        <v>40</v>
      </c>
    </row>
    <row r="127" spans="2:23" ht="30" customHeight="1" x14ac:dyDescent="0.15">
      <c r="B127" s="95" t="s">
        <v>1038</v>
      </c>
      <c r="C127" s="95" t="s">
        <v>1126</v>
      </c>
      <c r="D127" s="99">
        <v>246</v>
      </c>
      <c r="E127" s="100" t="s">
        <v>1126</v>
      </c>
      <c r="F127" s="101" t="s">
        <v>930</v>
      </c>
      <c r="G127" s="103" t="s">
        <v>781</v>
      </c>
      <c r="H127" s="107"/>
      <c r="I127" s="110">
        <v>8.4</v>
      </c>
      <c r="J127" s="112">
        <v>653</v>
      </c>
      <c r="K127" s="115" t="s">
        <v>997</v>
      </c>
      <c r="L127" s="117" t="s">
        <v>406</v>
      </c>
      <c r="M127" s="101">
        <v>1.6</v>
      </c>
      <c r="N127" s="115" t="s">
        <v>256</v>
      </c>
      <c r="O127" s="125">
        <v>0.67</v>
      </c>
      <c r="P127" s="127">
        <v>3970</v>
      </c>
      <c r="Q127" s="131"/>
      <c r="R127" s="133" t="str">
        <f t="shared" si="12"/>
        <v>神奈川</v>
      </c>
      <c r="S127" s="1" t="str">
        <f t="shared" si="13"/>
        <v>一般国道246号　厚木秦野道路</v>
      </c>
      <c r="T127" s="134">
        <f t="shared" si="7"/>
        <v>653</v>
      </c>
      <c r="U127" s="135">
        <f t="shared" si="8"/>
        <v>1.6</v>
      </c>
      <c r="V127" s="135"/>
      <c r="W127" s="133">
        <f t="shared" si="9"/>
        <v>3970</v>
      </c>
    </row>
    <row r="128" spans="2:23" ht="30" customHeight="1" x14ac:dyDescent="0.15">
      <c r="B128" s="95" t="s">
        <v>1038</v>
      </c>
      <c r="C128" s="95" t="s">
        <v>1126</v>
      </c>
      <c r="D128" s="99">
        <v>246</v>
      </c>
      <c r="E128" s="100" t="s">
        <v>1056</v>
      </c>
      <c r="F128" s="101" t="s">
        <v>930</v>
      </c>
      <c r="G128" s="103" t="s">
        <v>781</v>
      </c>
      <c r="H128" s="107"/>
      <c r="I128" s="110">
        <v>5.2</v>
      </c>
      <c r="J128" s="112">
        <v>200</v>
      </c>
      <c r="K128" s="115" t="s">
        <v>1048</v>
      </c>
      <c r="L128" s="117" t="s">
        <v>406</v>
      </c>
      <c r="M128" s="101">
        <v>1.6</v>
      </c>
      <c r="N128" s="115" t="s">
        <v>256</v>
      </c>
      <c r="O128" s="125">
        <v>0.67</v>
      </c>
      <c r="P128" s="127">
        <v>500</v>
      </c>
      <c r="Q128" s="131"/>
      <c r="R128" s="133" t="str">
        <f t="shared" si="12"/>
        <v>神奈川</v>
      </c>
      <c r="S128" s="1" t="str">
        <f t="shared" si="13"/>
        <v>一般国道246号　厚木秦野道路
（伊勢原西～秦野中井）</v>
      </c>
      <c r="T128" s="134">
        <f t="shared" si="7"/>
        <v>200</v>
      </c>
      <c r="U128" s="135">
        <f t="shared" si="8"/>
        <v>1.6</v>
      </c>
      <c r="V128" s="135"/>
      <c r="W128" s="133">
        <f t="shared" si="9"/>
        <v>500</v>
      </c>
    </row>
    <row r="129" spans="2:23" ht="30" customHeight="1" x14ac:dyDescent="0.15">
      <c r="B129" s="95" t="s">
        <v>1038</v>
      </c>
      <c r="C129" s="95"/>
      <c r="D129" s="99">
        <v>246</v>
      </c>
      <c r="E129" s="100" t="s">
        <v>124</v>
      </c>
      <c r="F129" s="101" t="s">
        <v>56</v>
      </c>
      <c r="G129" s="103" t="s">
        <v>781</v>
      </c>
      <c r="H129" s="107"/>
      <c r="I129" s="110">
        <v>0.8</v>
      </c>
      <c r="J129" s="112">
        <v>105</v>
      </c>
      <c r="K129" s="115" t="s">
        <v>396</v>
      </c>
      <c r="L129" s="117" t="s">
        <v>1127</v>
      </c>
      <c r="M129" s="101">
        <v>1.1000000000000001</v>
      </c>
      <c r="N129" s="115" t="s">
        <v>223</v>
      </c>
      <c r="O129" s="125">
        <v>0.67</v>
      </c>
      <c r="P129" s="127">
        <v>1785</v>
      </c>
      <c r="Q129" s="131"/>
      <c r="R129" s="133" t="str">
        <f t="shared" si="12"/>
        <v>神奈川</v>
      </c>
      <c r="S129" s="1" t="str">
        <f t="shared" si="13"/>
        <v>一般国道246号　秦野ＩＣ関連</v>
      </c>
      <c r="T129" s="134">
        <f t="shared" si="7"/>
        <v>105</v>
      </c>
      <c r="U129" s="135">
        <f t="shared" si="8"/>
        <v>1.1000000000000001</v>
      </c>
      <c r="V129" s="135"/>
      <c r="W129" s="133">
        <f t="shared" si="9"/>
        <v>1785</v>
      </c>
    </row>
    <row r="130" spans="2:23" ht="30" customHeight="1" x14ac:dyDescent="0.15">
      <c r="B130" s="95" t="s">
        <v>1038</v>
      </c>
      <c r="C130" s="95"/>
      <c r="D130" s="99">
        <v>246</v>
      </c>
      <c r="E130" s="100" t="s">
        <v>1131</v>
      </c>
      <c r="F130" s="101" t="s">
        <v>56</v>
      </c>
      <c r="G130" s="103" t="s">
        <v>781</v>
      </c>
      <c r="H130" s="107"/>
      <c r="I130" s="110">
        <v>4.5</v>
      </c>
      <c r="J130" s="112">
        <v>550</v>
      </c>
      <c r="K130" s="115" t="s">
        <v>1120</v>
      </c>
      <c r="L130" s="117" t="s">
        <v>406</v>
      </c>
      <c r="M130" s="101">
        <v>1.3</v>
      </c>
      <c r="N130" s="115" t="s">
        <v>935</v>
      </c>
      <c r="O130" s="125">
        <v>0.67</v>
      </c>
      <c r="P130" s="127">
        <v>480</v>
      </c>
      <c r="Q130" s="131"/>
      <c r="R130" s="133" t="str">
        <f t="shared" si="12"/>
        <v>神奈川</v>
      </c>
      <c r="S130" s="1" t="str">
        <f t="shared" si="13"/>
        <v>一般国道246号　都筑青葉地区環境整備</v>
      </c>
      <c r="T130" s="134">
        <f t="shared" si="7"/>
        <v>550</v>
      </c>
      <c r="U130" s="135">
        <f t="shared" si="8"/>
        <v>1.3</v>
      </c>
      <c r="V130" s="135"/>
      <c r="W130" s="133">
        <f t="shared" si="9"/>
        <v>480</v>
      </c>
    </row>
    <row r="131" spans="2:23" ht="30" customHeight="1" x14ac:dyDescent="0.15">
      <c r="B131" s="95" t="s">
        <v>1038</v>
      </c>
      <c r="C131" s="95"/>
      <c r="D131" s="99">
        <v>357</v>
      </c>
      <c r="E131" s="100" t="s">
        <v>973</v>
      </c>
      <c r="F131" s="101" t="s">
        <v>56</v>
      </c>
      <c r="G131" s="103" t="s">
        <v>781</v>
      </c>
      <c r="H131" s="107"/>
      <c r="I131" s="110">
        <v>35.1</v>
      </c>
      <c r="J131" s="112">
        <v>2960</v>
      </c>
      <c r="K131" s="115" t="s">
        <v>131</v>
      </c>
      <c r="L131" s="117" t="s">
        <v>406</v>
      </c>
      <c r="M131" s="101">
        <v>1.2</v>
      </c>
      <c r="N131" s="115" t="s">
        <v>944</v>
      </c>
      <c r="O131" s="125">
        <v>0.67</v>
      </c>
      <c r="P131" s="127">
        <v>4865</v>
      </c>
      <c r="Q131" s="131"/>
      <c r="R131" s="133" t="str">
        <f t="shared" si="12"/>
        <v>神奈川</v>
      </c>
      <c r="S131" s="1" t="str">
        <f t="shared" si="13"/>
        <v>一般国道357号　東京湾岸道路
(神奈川県区間)</v>
      </c>
      <c r="T131" s="134">
        <f t="shared" si="7"/>
        <v>2960</v>
      </c>
      <c r="U131" s="135">
        <f t="shared" si="8"/>
        <v>1.2</v>
      </c>
      <c r="V131" s="135"/>
      <c r="W131" s="133">
        <f t="shared" si="9"/>
        <v>4865</v>
      </c>
    </row>
    <row r="132" spans="2:23" ht="30" customHeight="1" x14ac:dyDescent="0.15">
      <c r="B132" s="95" t="s">
        <v>1034</v>
      </c>
      <c r="C132" s="95" t="s">
        <v>320</v>
      </c>
      <c r="D132" s="99">
        <v>468</v>
      </c>
      <c r="E132" s="100" t="s">
        <v>1132</v>
      </c>
      <c r="F132" s="101" t="s">
        <v>902</v>
      </c>
      <c r="G132" s="103" t="s">
        <v>781</v>
      </c>
      <c r="H132" s="107"/>
      <c r="I132" s="110">
        <v>7.5</v>
      </c>
      <c r="J132" s="112">
        <v>4600</v>
      </c>
      <c r="K132" s="115" t="s">
        <v>396</v>
      </c>
      <c r="L132" s="117" t="s">
        <v>645</v>
      </c>
      <c r="M132" s="101">
        <v>1.2</v>
      </c>
      <c r="N132" s="115" t="s">
        <v>931</v>
      </c>
      <c r="O132" s="125">
        <v>0.67</v>
      </c>
      <c r="P132" s="127">
        <v>31500</v>
      </c>
      <c r="Q132" s="131"/>
      <c r="R132" s="133" t="str">
        <f t="shared" si="12"/>
        <v>神奈川</v>
      </c>
      <c r="S132" s="1" t="str">
        <f t="shared" si="13"/>
        <v>一般国道468号　首都圏中央連絡自動車道
(横浜湘南道路)</v>
      </c>
      <c r="T132" s="134">
        <f t="shared" si="7"/>
        <v>4600</v>
      </c>
      <c r="U132" s="135">
        <f t="shared" si="8"/>
        <v>1.2</v>
      </c>
      <c r="V132" s="135"/>
      <c r="W132" s="133">
        <f t="shared" si="9"/>
        <v>31500</v>
      </c>
    </row>
    <row r="133" spans="2:23" ht="30" customHeight="1" x14ac:dyDescent="0.15">
      <c r="B133" s="95" t="s">
        <v>1034</v>
      </c>
      <c r="C133" s="95" t="s">
        <v>320</v>
      </c>
      <c r="D133" s="99">
        <v>468</v>
      </c>
      <c r="E133" s="100" t="s">
        <v>1134</v>
      </c>
      <c r="F133" s="101" t="s">
        <v>902</v>
      </c>
      <c r="G133" s="103" t="s">
        <v>781</v>
      </c>
      <c r="H133" s="107"/>
      <c r="I133" s="110">
        <v>8.9</v>
      </c>
      <c r="J133" s="112">
        <v>5820</v>
      </c>
      <c r="K133" s="115" t="s">
        <v>162</v>
      </c>
      <c r="L133" s="117" t="s">
        <v>1135</v>
      </c>
      <c r="M133" s="101">
        <v>1.2</v>
      </c>
      <c r="N133" s="115" t="s">
        <v>931</v>
      </c>
      <c r="O133" s="125">
        <v>0.67</v>
      </c>
      <c r="P133" s="127">
        <v>15682</v>
      </c>
      <c r="Q133" s="131"/>
      <c r="R133" s="133" t="str">
        <f t="shared" si="12"/>
        <v>神奈川</v>
      </c>
      <c r="S133" s="1" t="str">
        <f t="shared" si="13"/>
        <v>一般国道468号　首都圏中央連絡自動車道
(金沢～戸塚)</v>
      </c>
      <c r="T133" s="134">
        <f t="shared" si="7"/>
        <v>5820</v>
      </c>
      <c r="U133" s="135">
        <f t="shared" si="8"/>
        <v>1.2</v>
      </c>
      <c r="V133" s="135"/>
      <c r="W133" s="133">
        <f t="shared" si="9"/>
        <v>15682</v>
      </c>
    </row>
    <row r="134" spans="2:23" ht="30" customHeight="1" x14ac:dyDescent="0.15">
      <c r="B134" s="95" t="s">
        <v>1038</v>
      </c>
      <c r="C134" s="95" t="s">
        <v>1137</v>
      </c>
      <c r="D134" s="99" t="s">
        <v>1137</v>
      </c>
      <c r="E134" s="100" t="s">
        <v>1068</v>
      </c>
      <c r="F134" s="101" t="s">
        <v>995</v>
      </c>
      <c r="G134" s="103" t="s">
        <v>94</v>
      </c>
      <c r="H134" s="107"/>
      <c r="I134" s="110">
        <v>28.3</v>
      </c>
      <c r="J134" s="112">
        <v>3154</v>
      </c>
      <c r="K134" s="115" t="s">
        <v>567</v>
      </c>
      <c r="L134" s="117" t="s">
        <v>286</v>
      </c>
      <c r="M134" s="101" t="s">
        <v>1074</v>
      </c>
      <c r="N134" s="115" t="s">
        <v>931</v>
      </c>
      <c r="O134" s="125">
        <v>0.8</v>
      </c>
      <c r="P134" s="127">
        <v>15136</v>
      </c>
      <c r="Q134" s="131"/>
      <c r="R134" s="133" t="str">
        <f t="shared" si="12"/>
        <v>山梨</v>
      </c>
      <c r="S134" s="1" t="str">
        <f>"中部横断自動車道　"&amp;E134</f>
        <v>中部横断自動車道　富沢～六郷</v>
      </c>
      <c r="T134" s="134">
        <f t="shared" si="7"/>
        <v>3154</v>
      </c>
      <c r="U134" s="135" t="str">
        <f t="shared" si="8"/>
        <v>1.2（0.7）
※2</v>
      </c>
      <c r="V134" s="135"/>
      <c r="W134" s="133">
        <f t="shared" si="9"/>
        <v>15136</v>
      </c>
    </row>
    <row r="135" spans="2:23" ht="30" customHeight="1" x14ac:dyDescent="0.15">
      <c r="B135" s="95" t="s">
        <v>1038</v>
      </c>
      <c r="C135" s="95" t="s">
        <v>903</v>
      </c>
      <c r="D135" s="99">
        <v>20</v>
      </c>
      <c r="E135" s="100" t="s">
        <v>882</v>
      </c>
      <c r="F135" s="101" t="s">
        <v>930</v>
      </c>
      <c r="G135" s="103" t="s">
        <v>94</v>
      </c>
      <c r="H135" s="107"/>
      <c r="I135" s="110">
        <v>2</v>
      </c>
      <c r="J135" s="112">
        <v>226</v>
      </c>
      <c r="K135" s="115" t="s">
        <v>256</v>
      </c>
      <c r="L135" s="117" t="s">
        <v>406</v>
      </c>
      <c r="M135" s="101">
        <v>1.6</v>
      </c>
      <c r="N135" s="115" t="s">
        <v>223</v>
      </c>
      <c r="O135" s="125">
        <v>0.71</v>
      </c>
      <c r="P135" s="127">
        <v>1090</v>
      </c>
      <c r="Q135" s="131"/>
      <c r="R135" s="133" t="str">
        <f t="shared" si="12"/>
        <v>山梨</v>
      </c>
      <c r="S135" s="1" t="str">
        <f t="shared" ref="S135:S198" si="14">"一般国道"&amp;D135&amp;"号　"&amp;E135</f>
        <v>一般国道20号　新山梨環状道路
（広瀬～桜井）</v>
      </c>
      <c r="T135" s="134">
        <f t="shared" ref="T135:T198" si="15">J135</f>
        <v>226</v>
      </c>
      <c r="U135" s="135">
        <f t="shared" ref="U135:U198" si="16">M135</f>
        <v>1.6</v>
      </c>
      <c r="V135" s="135"/>
      <c r="W135" s="133">
        <f t="shared" ref="W135:W198" si="17">P135</f>
        <v>1090</v>
      </c>
    </row>
    <row r="136" spans="2:23" ht="30" customHeight="1" x14ac:dyDescent="0.15">
      <c r="B136" s="95" t="s">
        <v>1038</v>
      </c>
      <c r="C136" s="95" t="s">
        <v>903</v>
      </c>
      <c r="D136" s="99">
        <v>20</v>
      </c>
      <c r="E136" s="100" t="s">
        <v>1138</v>
      </c>
      <c r="F136" s="101" t="s">
        <v>930</v>
      </c>
      <c r="G136" s="103" t="s">
        <v>94</v>
      </c>
      <c r="H136" s="107"/>
      <c r="I136" s="110">
        <v>5</v>
      </c>
      <c r="J136" s="112">
        <v>353</v>
      </c>
      <c r="K136" s="115" t="s">
        <v>504</v>
      </c>
      <c r="L136" s="117" t="s">
        <v>406</v>
      </c>
      <c r="M136" s="101">
        <v>2.2999999999999998</v>
      </c>
      <c r="N136" s="115" t="s">
        <v>935</v>
      </c>
      <c r="O136" s="125">
        <v>0.71</v>
      </c>
      <c r="P136" s="127">
        <v>10</v>
      </c>
      <c r="Q136" s="131"/>
      <c r="R136" s="133" t="str">
        <f t="shared" si="12"/>
        <v>山梨</v>
      </c>
      <c r="S136" s="1" t="str">
        <f t="shared" si="14"/>
        <v>一般国道20号　新山梨環状道路
(北部区間)</v>
      </c>
      <c r="T136" s="134">
        <f t="shared" si="15"/>
        <v>353</v>
      </c>
      <c r="U136" s="135">
        <f t="shared" si="16"/>
        <v>2.2999999999999998</v>
      </c>
      <c r="V136" s="135"/>
      <c r="W136" s="133">
        <f t="shared" si="17"/>
        <v>10</v>
      </c>
    </row>
    <row r="137" spans="2:23" ht="30" customHeight="1" x14ac:dyDescent="0.15">
      <c r="B137" s="95" t="s">
        <v>1038</v>
      </c>
      <c r="C137" s="95"/>
      <c r="D137" s="99">
        <v>20</v>
      </c>
      <c r="E137" s="100" t="s">
        <v>491</v>
      </c>
      <c r="F137" s="101" t="s">
        <v>56</v>
      </c>
      <c r="G137" s="103" t="s">
        <v>94</v>
      </c>
      <c r="H137" s="107"/>
      <c r="I137" s="110">
        <v>3.2</v>
      </c>
      <c r="J137" s="112">
        <v>418</v>
      </c>
      <c r="K137" s="115" t="s">
        <v>3</v>
      </c>
      <c r="L137" s="117" t="s">
        <v>1140</v>
      </c>
      <c r="M137" s="101">
        <v>1.1000000000000001</v>
      </c>
      <c r="N137" s="115" t="s">
        <v>935</v>
      </c>
      <c r="O137" s="125">
        <v>0.71</v>
      </c>
      <c r="P137" s="127">
        <v>2313</v>
      </c>
      <c r="Q137" s="131"/>
      <c r="R137" s="133" t="str">
        <f t="shared" si="12"/>
        <v>山梨</v>
      </c>
      <c r="S137" s="1" t="str">
        <f t="shared" si="14"/>
        <v>一般国道20号　大月バイパス</v>
      </c>
      <c r="T137" s="134">
        <f t="shared" si="15"/>
        <v>418</v>
      </c>
      <c r="U137" s="135">
        <f t="shared" si="16"/>
        <v>1.1000000000000001</v>
      </c>
      <c r="V137" s="135"/>
      <c r="W137" s="133">
        <f t="shared" si="17"/>
        <v>2313</v>
      </c>
    </row>
    <row r="138" spans="2:23" ht="30" customHeight="1" x14ac:dyDescent="0.15">
      <c r="B138" s="95" t="s">
        <v>1038</v>
      </c>
      <c r="C138" s="95"/>
      <c r="D138" s="99">
        <v>52</v>
      </c>
      <c r="E138" s="100" t="s">
        <v>1142</v>
      </c>
      <c r="F138" s="101" t="s">
        <v>56</v>
      </c>
      <c r="G138" s="103" t="s">
        <v>94</v>
      </c>
      <c r="H138" s="107"/>
      <c r="I138" s="110">
        <v>1</v>
      </c>
      <c r="J138" s="112">
        <v>138</v>
      </c>
      <c r="K138" s="115" t="s">
        <v>822</v>
      </c>
      <c r="L138" s="117" t="s">
        <v>406</v>
      </c>
      <c r="M138" s="101">
        <v>1.1000000000000001</v>
      </c>
      <c r="N138" s="115" t="s">
        <v>256</v>
      </c>
      <c r="O138" s="125">
        <v>0.71</v>
      </c>
      <c r="P138" s="127">
        <v>580</v>
      </c>
      <c r="Q138" s="131"/>
      <c r="R138" s="133" t="str">
        <f t="shared" si="12"/>
        <v>山梨</v>
      </c>
      <c r="S138" s="1" t="str">
        <f t="shared" si="14"/>
        <v>一般国道52号　上石田改良</v>
      </c>
      <c r="T138" s="134">
        <f t="shared" si="15"/>
        <v>138</v>
      </c>
      <c r="U138" s="135">
        <f t="shared" si="16"/>
        <v>1.1000000000000001</v>
      </c>
      <c r="V138" s="135"/>
      <c r="W138" s="133">
        <f t="shared" si="17"/>
        <v>580</v>
      </c>
    </row>
    <row r="139" spans="2:23" ht="30" customHeight="1" x14ac:dyDescent="0.15">
      <c r="B139" s="95" t="s">
        <v>1038</v>
      </c>
      <c r="C139" s="95"/>
      <c r="D139" s="99">
        <v>138</v>
      </c>
      <c r="E139" s="100" t="s">
        <v>246</v>
      </c>
      <c r="F139" s="101" t="s">
        <v>56</v>
      </c>
      <c r="G139" s="103" t="s">
        <v>94</v>
      </c>
      <c r="H139" s="107"/>
      <c r="I139" s="110">
        <v>2.6</v>
      </c>
      <c r="J139" s="112">
        <v>80</v>
      </c>
      <c r="K139" s="115" t="s">
        <v>485</v>
      </c>
      <c r="L139" s="117" t="s">
        <v>406</v>
      </c>
      <c r="M139" s="101">
        <v>2.5</v>
      </c>
      <c r="N139" s="115" t="s">
        <v>256</v>
      </c>
      <c r="O139" s="125">
        <v>0.71</v>
      </c>
      <c r="P139" s="127">
        <v>505</v>
      </c>
      <c r="Q139" s="131"/>
      <c r="R139" s="133" t="str">
        <f t="shared" si="12"/>
        <v>山梨</v>
      </c>
      <c r="S139" s="1" t="str">
        <f t="shared" si="14"/>
        <v>一般国道138号　新屋拡幅</v>
      </c>
      <c r="T139" s="134">
        <f t="shared" si="15"/>
        <v>80</v>
      </c>
      <c r="U139" s="135">
        <f t="shared" si="16"/>
        <v>2.5</v>
      </c>
      <c r="V139" s="135"/>
      <c r="W139" s="133">
        <f t="shared" si="17"/>
        <v>505</v>
      </c>
    </row>
    <row r="140" spans="2:23" ht="30" customHeight="1" x14ac:dyDescent="0.15">
      <c r="B140" s="95" t="s">
        <v>1038</v>
      </c>
      <c r="C140" s="95"/>
      <c r="D140" s="99">
        <v>139</v>
      </c>
      <c r="E140" s="100" t="s">
        <v>284</v>
      </c>
      <c r="F140" s="101" t="s">
        <v>56</v>
      </c>
      <c r="G140" s="103" t="s">
        <v>94</v>
      </c>
      <c r="H140" s="107"/>
      <c r="I140" s="110">
        <v>8</v>
      </c>
      <c r="J140" s="112">
        <v>310</v>
      </c>
      <c r="K140" s="115" t="s">
        <v>136</v>
      </c>
      <c r="L140" s="117" t="s">
        <v>406</v>
      </c>
      <c r="M140" s="101">
        <v>1.3</v>
      </c>
      <c r="N140" s="115" t="s">
        <v>935</v>
      </c>
      <c r="O140" s="125">
        <v>0.71</v>
      </c>
      <c r="P140" s="127">
        <v>70</v>
      </c>
      <c r="Q140" s="131"/>
      <c r="R140" s="133" t="str">
        <f t="shared" si="12"/>
        <v>山梨</v>
      </c>
      <c r="S140" s="1" t="str">
        <f t="shared" si="14"/>
        <v>一般国道139号　都留バイパス</v>
      </c>
      <c r="T140" s="134">
        <f t="shared" si="15"/>
        <v>310</v>
      </c>
      <c r="U140" s="135">
        <f t="shared" si="16"/>
        <v>1.3</v>
      </c>
      <c r="V140" s="135"/>
      <c r="W140" s="133">
        <f t="shared" si="17"/>
        <v>70</v>
      </c>
    </row>
    <row r="141" spans="2:23" ht="30" customHeight="1" x14ac:dyDescent="0.15">
      <c r="B141" s="95" t="s">
        <v>1038</v>
      </c>
      <c r="C141" s="95"/>
      <c r="D141" s="99">
        <v>18</v>
      </c>
      <c r="E141" s="100" t="s">
        <v>791</v>
      </c>
      <c r="F141" s="101" t="s">
        <v>56</v>
      </c>
      <c r="G141" s="103" t="s">
        <v>798</v>
      </c>
      <c r="H141" s="107"/>
      <c r="I141" s="110">
        <v>2.6</v>
      </c>
      <c r="J141" s="112">
        <v>126</v>
      </c>
      <c r="K141" s="115" t="s">
        <v>404</v>
      </c>
      <c r="L141" s="117" t="s">
        <v>406</v>
      </c>
      <c r="M141" s="101" t="s">
        <v>196</v>
      </c>
      <c r="N141" s="115" t="s">
        <v>223</v>
      </c>
      <c r="O141" s="125">
        <v>0.67</v>
      </c>
      <c r="P141" s="127">
        <v>860</v>
      </c>
      <c r="Q141" s="131"/>
      <c r="R141" s="133" t="str">
        <f t="shared" si="12"/>
        <v>長野</v>
      </c>
      <c r="S141" s="1" t="str">
        <f t="shared" si="14"/>
        <v>一般国道18号　坂城更埴バイパス(延伸)</v>
      </c>
      <c r="T141" s="134">
        <f t="shared" si="15"/>
        <v>126</v>
      </c>
      <c r="U141" s="135" t="str">
        <f t="shared" si="16"/>
        <v>1.7（1.2）
※2</v>
      </c>
      <c r="V141" s="135"/>
      <c r="W141" s="133">
        <f t="shared" si="17"/>
        <v>860</v>
      </c>
    </row>
    <row r="142" spans="2:23" ht="30" customHeight="1" x14ac:dyDescent="0.15">
      <c r="B142" s="95" t="s">
        <v>1038</v>
      </c>
      <c r="C142" s="95"/>
      <c r="D142" s="99">
        <v>18</v>
      </c>
      <c r="E142" s="100" t="s">
        <v>691</v>
      </c>
      <c r="F142" s="101" t="s">
        <v>56</v>
      </c>
      <c r="G142" s="103" t="s">
        <v>798</v>
      </c>
      <c r="H142" s="107"/>
      <c r="I142" s="110">
        <v>4.0999999999999996</v>
      </c>
      <c r="J142" s="112">
        <v>179</v>
      </c>
      <c r="K142" s="115" t="s">
        <v>1000</v>
      </c>
      <c r="L142" s="117" t="s">
        <v>406</v>
      </c>
      <c r="M142" s="101">
        <v>2.4</v>
      </c>
      <c r="N142" s="115" t="s">
        <v>256</v>
      </c>
      <c r="O142" s="125">
        <v>0.67</v>
      </c>
      <c r="P142" s="127">
        <v>1235</v>
      </c>
      <c r="Q142" s="131"/>
      <c r="R142" s="133" t="str">
        <f t="shared" si="12"/>
        <v>長野</v>
      </c>
      <c r="S142" s="1" t="str">
        <f t="shared" si="14"/>
        <v>一般国道18号　上田バイパス(延伸)</v>
      </c>
      <c r="T142" s="134">
        <f t="shared" si="15"/>
        <v>179</v>
      </c>
      <c r="U142" s="135">
        <f t="shared" si="16"/>
        <v>2.4</v>
      </c>
      <c r="V142" s="135"/>
      <c r="W142" s="133">
        <f t="shared" si="17"/>
        <v>1235</v>
      </c>
    </row>
    <row r="143" spans="2:23" ht="30" customHeight="1" x14ac:dyDescent="0.15">
      <c r="B143" s="95" t="s">
        <v>1038</v>
      </c>
      <c r="C143" s="95"/>
      <c r="D143" s="99">
        <v>18</v>
      </c>
      <c r="E143" s="100" t="s">
        <v>1144</v>
      </c>
      <c r="F143" s="101" t="s">
        <v>56</v>
      </c>
      <c r="G143" s="103" t="s">
        <v>798</v>
      </c>
      <c r="H143" s="107"/>
      <c r="I143" s="110">
        <v>2.8</v>
      </c>
      <c r="J143" s="112">
        <v>175</v>
      </c>
      <c r="K143" s="115" t="s">
        <v>372</v>
      </c>
      <c r="L143" s="117" t="s">
        <v>1146</v>
      </c>
      <c r="M143" s="101">
        <v>1.2</v>
      </c>
      <c r="N143" s="115" t="s">
        <v>944</v>
      </c>
      <c r="O143" s="125">
        <v>0.67</v>
      </c>
      <c r="P143" s="127">
        <v>2263</v>
      </c>
      <c r="Q143" s="131"/>
      <c r="R143" s="133" t="str">
        <f t="shared" si="12"/>
        <v>長野</v>
      </c>
      <c r="S143" s="1" t="str">
        <f t="shared" si="14"/>
        <v>一般国道18号　長野東バイパス</v>
      </c>
      <c r="T143" s="134">
        <f t="shared" si="15"/>
        <v>175</v>
      </c>
      <c r="U143" s="135">
        <f t="shared" si="16"/>
        <v>1.2</v>
      </c>
      <c r="V143" s="135"/>
      <c r="W143" s="133">
        <f t="shared" si="17"/>
        <v>2263</v>
      </c>
    </row>
    <row r="144" spans="2:23" ht="30" customHeight="1" x14ac:dyDescent="0.15">
      <c r="B144" s="95" t="s">
        <v>1038</v>
      </c>
      <c r="C144" s="95"/>
      <c r="D144" s="99">
        <v>18</v>
      </c>
      <c r="E144" s="100" t="s">
        <v>1147</v>
      </c>
      <c r="F144" s="101" t="s">
        <v>56</v>
      </c>
      <c r="G144" s="103" t="s">
        <v>798</v>
      </c>
      <c r="H144" s="107"/>
      <c r="I144" s="110">
        <v>8.6999999999999993</v>
      </c>
      <c r="J144" s="112">
        <v>250</v>
      </c>
      <c r="K144" s="115" t="s">
        <v>965</v>
      </c>
      <c r="L144" s="117" t="s">
        <v>406</v>
      </c>
      <c r="M144" s="101">
        <v>1.1000000000000001</v>
      </c>
      <c r="N144" s="115" t="s">
        <v>944</v>
      </c>
      <c r="O144" s="125">
        <v>0.67</v>
      </c>
      <c r="P144" s="127">
        <v>48</v>
      </c>
      <c r="Q144" s="131"/>
      <c r="R144" s="133" t="str">
        <f t="shared" si="12"/>
        <v>長野</v>
      </c>
      <c r="S144" s="1" t="str">
        <f t="shared" si="14"/>
        <v>一般国道18号　野尻IC関連</v>
      </c>
      <c r="T144" s="134">
        <f t="shared" si="15"/>
        <v>250</v>
      </c>
      <c r="U144" s="135">
        <f t="shared" si="16"/>
        <v>1.1000000000000001</v>
      </c>
      <c r="V144" s="135"/>
      <c r="W144" s="133">
        <f t="shared" si="17"/>
        <v>48</v>
      </c>
    </row>
    <row r="145" spans="2:23" ht="30" customHeight="1" x14ac:dyDescent="0.15">
      <c r="B145" s="95" t="s">
        <v>1038</v>
      </c>
      <c r="C145" s="95"/>
      <c r="D145" s="99">
        <v>18</v>
      </c>
      <c r="E145" s="100" t="s">
        <v>932</v>
      </c>
      <c r="F145" s="101" t="s">
        <v>56</v>
      </c>
      <c r="G145" s="103" t="s">
        <v>798</v>
      </c>
      <c r="H145" s="107"/>
      <c r="I145" s="110">
        <v>3.8</v>
      </c>
      <c r="J145" s="112">
        <v>110</v>
      </c>
      <c r="K145" s="115" t="s">
        <v>1030</v>
      </c>
      <c r="L145" s="117" t="s">
        <v>406</v>
      </c>
      <c r="M145" s="101" t="s">
        <v>156</v>
      </c>
      <c r="N145" s="115" t="s">
        <v>223</v>
      </c>
      <c r="O145" s="125">
        <v>0.67</v>
      </c>
      <c r="P145" s="127">
        <v>670</v>
      </c>
      <c r="Q145" s="131"/>
      <c r="R145" s="133" t="str">
        <f t="shared" si="12"/>
        <v>長野</v>
      </c>
      <c r="S145" s="1" t="str">
        <f t="shared" si="14"/>
        <v>一般国道18号　坂城更埴バイパス（坂城町区間）</v>
      </c>
      <c r="T145" s="134">
        <f t="shared" si="15"/>
        <v>110</v>
      </c>
      <c r="U145" s="135" t="str">
        <f t="shared" si="16"/>
        <v>1.7（2.0）
※2</v>
      </c>
      <c r="V145" s="135"/>
      <c r="W145" s="133">
        <f t="shared" si="17"/>
        <v>670</v>
      </c>
    </row>
    <row r="146" spans="2:23" ht="30" customHeight="1" x14ac:dyDescent="0.15">
      <c r="B146" s="95" t="s">
        <v>1038</v>
      </c>
      <c r="C146" s="95"/>
      <c r="D146" s="99">
        <v>19</v>
      </c>
      <c r="E146" s="100" t="s">
        <v>397</v>
      </c>
      <c r="F146" s="101" t="s">
        <v>56</v>
      </c>
      <c r="G146" s="103" t="s">
        <v>798</v>
      </c>
      <c r="H146" s="107"/>
      <c r="I146" s="110">
        <v>1.6</v>
      </c>
      <c r="J146" s="112">
        <v>170</v>
      </c>
      <c r="K146" s="115" t="s">
        <v>997</v>
      </c>
      <c r="L146" s="117" t="s">
        <v>406</v>
      </c>
      <c r="M146" s="101">
        <v>1.8</v>
      </c>
      <c r="N146" s="115" t="s">
        <v>935</v>
      </c>
      <c r="O146" s="125">
        <v>0.67</v>
      </c>
      <c r="P146" s="127">
        <v>1160</v>
      </c>
      <c r="Q146" s="131"/>
      <c r="R146" s="133" t="str">
        <f t="shared" si="12"/>
        <v>長野</v>
      </c>
      <c r="S146" s="1" t="str">
        <f t="shared" si="14"/>
        <v>一般国道19号　松本拡幅</v>
      </c>
      <c r="T146" s="134">
        <f t="shared" si="15"/>
        <v>170</v>
      </c>
      <c r="U146" s="135">
        <f t="shared" si="16"/>
        <v>1.8</v>
      </c>
      <c r="V146" s="135"/>
      <c r="W146" s="133">
        <f t="shared" si="17"/>
        <v>1160</v>
      </c>
    </row>
    <row r="147" spans="2:23" ht="30" customHeight="1" x14ac:dyDescent="0.15">
      <c r="B147" s="95" t="s">
        <v>1038</v>
      </c>
      <c r="C147" s="95"/>
      <c r="D147" s="99">
        <v>20</v>
      </c>
      <c r="E147" s="100" t="s">
        <v>415</v>
      </c>
      <c r="F147" s="101" t="s">
        <v>56</v>
      </c>
      <c r="G147" s="103" t="s">
        <v>798</v>
      </c>
      <c r="H147" s="107"/>
      <c r="I147" s="110">
        <v>5.4</v>
      </c>
      <c r="J147" s="112">
        <v>464</v>
      </c>
      <c r="K147" s="115" t="s">
        <v>1044</v>
      </c>
      <c r="L147" s="117" t="s">
        <v>406</v>
      </c>
      <c r="M147" s="101">
        <v>1.3</v>
      </c>
      <c r="N147" s="115" t="s">
        <v>256</v>
      </c>
      <c r="O147" s="125">
        <v>0.67</v>
      </c>
      <c r="P147" s="127">
        <v>870</v>
      </c>
      <c r="Q147" s="131"/>
      <c r="R147" s="133" t="str">
        <f t="shared" si="12"/>
        <v>長野</v>
      </c>
      <c r="S147" s="1" t="str">
        <f t="shared" si="14"/>
        <v>一般国道20号　下諏訪岡谷バイパス</v>
      </c>
      <c r="T147" s="134">
        <f t="shared" si="15"/>
        <v>464</v>
      </c>
      <c r="U147" s="135">
        <f t="shared" si="16"/>
        <v>1.3</v>
      </c>
      <c r="V147" s="135"/>
      <c r="W147" s="133">
        <f t="shared" si="17"/>
        <v>870</v>
      </c>
    </row>
    <row r="148" spans="2:23" ht="30" customHeight="1" x14ac:dyDescent="0.15">
      <c r="B148" s="95" t="s">
        <v>1038</v>
      </c>
      <c r="C148" s="95"/>
      <c r="D148" s="99">
        <v>20</v>
      </c>
      <c r="E148" s="100" t="s">
        <v>794</v>
      </c>
      <c r="F148" s="101" t="s">
        <v>56</v>
      </c>
      <c r="G148" s="103" t="s">
        <v>798</v>
      </c>
      <c r="H148" s="107"/>
      <c r="I148" s="110">
        <v>3.7</v>
      </c>
      <c r="J148" s="112">
        <v>231</v>
      </c>
      <c r="K148" s="115" t="s">
        <v>997</v>
      </c>
      <c r="L148" s="117" t="s">
        <v>406</v>
      </c>
      <c r="M148" s="101">
        <v>1.3</v>
      </c>
      <c r="N148" s="115" t="s">
        <v>256</v>
      </c>
      <c r="O148" s="125">
        <v>0.67</v>
      </c>
      <c r="P148" s="127">
        <v>580</v>
      </c>
      <c r="Q148" s="131"/>
      <c r="R148" s="133" t="str">
        <f t="shared" si="12"/>
        <v>長野</v>
      </c>
      <c r="S148" s="1" t="str">
        <f t="shared" si="14"/>
        <v>一般国道20号　坂室バイパス</v>
      </c>
      <c r="T148" s="134">
        <f t="shared" si="15"/>
        <v>231</v>
      </c>
      <c r="U148" s="135">
        <f t="shared" si="16"/>
        <v>1.3</v>
      </c>
      <c r="V148" s="135"/>
      <c r="W148" s="133">
        <f t="shared" si="17"/>
        <v>580</v>
      </c>
    </row>
    <row r="149" spans="2:23" ht="30" customHeight="1" x14ac:dyDescent="0.15">
      <c r="B149" s="95" t="s">
        <v>1038</v>
      </c>
      <c r="C149" s="95" t="s">
        <v>1087</v>
      </c>
      <c r="D149" s="99">
        <v>158</v>
      </c>
      <c r="E149" s="100" t="s">
        <v>79</v>
      </c>
      <c r="F149" s="101" t="s">
        <v>902</v>
      </c>
      <c r="G149" s="103" t="s">
        <v>798</v>
      </c>
      <c r="H149" s="107"/>
      <c r="I149" s="110">
        <v>5.3</v>
      </c>
      <c r="J149" s="112">
        <v>264</v>
      </c>
      <c r="K149" s="115" t="s">
        <v>822</v>
      </c>
      <c r="L149" s="117" t="s">
        <v>406</v>
      </c>
      <c r="M149" s="101">
        <v>1.3</v>
      </c>
      <c r="N149" s="115" t="s">
        <v>935</v>
      </c>
      <c r="O149" s="125">
        <v>0.7</v>
      </c>
      <c r="P149" s="127">
        <v>1000</v>
      </c>
      <c r="Q149" s="131"/>
      <c r="R149" s="133" t="str">
        <f t="shared" si="12"/>
        <v>長野</v>
      </c>
      <c r="S149" s="1" t="str">
        <f t="shared" si="14"/>
        <v>一般国道158号　松本波田道路</v>
      </c>
      <c r="T149" s="134">
        <f t="shared" si="15"/>
        <v>264</v>
      </c>
      <c r="U149" s="135">
        <f t="shared" si="16"/>
        <v>1.3</v>
      </c>
      <c r="V149" s="135"/>
      <c r="W149" s="133">
        <f t="shared" si="17"/>
        <v>1000</v>
      </c>
    </row>
    <row r="150" spans="2:23" ht="30" customHeight="1" x14ac:dyDescent="0.15">
      <c r="B150" s="95" t="s">
        <v>1038</v>
      </c>
      <c r="C150" s="95"/>
      <c r="D150" s="99">
        <v>158</v>
      </c>
      <c r="E150" s="100" t="s">
        <v>1149</v>
      </c>
      <c r="F150" s="101" t="s">
        <v>56</v>
      </c>
      <c r="G150" s="103" t="s">
        <v>798</v>
      </c>
      <c r="H150" s="107"/>
      <c r="I150" s="110">
        <v>2.2000000000000002</v>
      </c>
      <c r="J150" s="112">
        <v>146</v>
      </c>
      <c r="K150" s="115" t="s">
        <v>1030</v>
      </c>
      <c r="L150" s="117" t="s">
        <v>406</v>
      </c>
      <c r="M150" s="101">
        <v>1.01</v>
      </c>
      <c r="N150" s="115" t="s">
        <v>223</v>
      </c>
      <c r="O150" s="125">
        <v>0.67</v>
      </c>
      <c r="P150" s="127">
        <v>1740</v>
      </c>
      <c r="Q150" s="131"/>
      <c r="R150" s="133" t="str">
        <f t="shared" si="12"/>
        <v>長野</v>
      </c>
      <c r="S150" s="1" t="str">
        <f t="shared" si="14"/>
        <v>一般国道158号　奈川渡改良</v>
      </c>
      <c r="T150" s="134">
        <f t="shared" si="15"/>
        <v>146</v>
      </c>
      <c r="U150" s="135">
        <f t="shared" si="16"/>
        <v>1.01</v>
      </c>
      <c r="V150" s="135"/>
      <c r="W150" s="133">
        <f t="shared" si="17"/>
        <v>1740</v>
      </c>
    </row>
    <row r="151" spans="2:23" ht="30" customHeight="1" x14ac:dyDescent="0.15">
      <c r="B151" s="95" t="s">
        <v>587</v>
      </c>
      <c r="C151" s="95"/>
      <c r="D151" s="99">
        <v>289</v>
      </c>
      <c r="E151" s="100" t="s">
        <v>1150</v>
      </c>
      <c r="F151" s="101" t="s">
        <v>56</v>
      </c>
      <c r="G151" s="103" t="s">
        <v>250</v>
      </c>
      <c r="H151" s="107" t="s">
        <v>272</v>
      </c>
      <c r="I151" s="110">
        <v>11.8</v>
      </c>
      <c r="J151" s="112">
        <v>695</v>
      </c>
      <c r="K151" s="115" t="s">
        <v>769</v>
      </c>
      <c r="L151" s="117" t="s">
        <v>406</v>
      </c>
      <c r="M151" s="101" t="s">
        <v>1073</v>
      </c>
      <c r="N151" s="115" t="s">
        <v>223</v>
      </c>
      <c r="O151" s="125">
        <v>0.67</v>
      </c>
      <c r="P151" s="127">
        <v>2800</v>
      </c>
      <c r="Q151" s="131"/>
      <c r="R151" s="133" t="str">
        <f>G151&amp;"・"&amp;H151</f>
        <v>福島・新潟</v>
      </c>
      <c r="S151" s="1" t="str">
        <f t="shared" si="14"/>
        <v>一般国道289号　八十里越</v>
      </c>
      <c r="T151" s="134">
        <f t="shared" si="15"/>
        <v>695</v>
      </c>
      <c r="U151" s="135" t="str">
        <f t="shared" si="16"/>
        <v>－※3</v>
      </c>
      <c r="V151" s="135"/>
      <c r="W151" s="133">
        <f t="shared" si="17"/>
        <v>2800</v>
      </c>
    </row>
    <row r="152" spans="2:23" ht="30" customHeight="1" x14ac:dyDescent="0.15">
      <c r="B152" s="95" t="s">
        <v>587</v>
      </c>
      <c r="C152" s="95" t="s">
        <v>739</v>
      </c>
      <c r="D152" s="99">
        <v>7</v>
      </c>
      <c r="E152" s="100" t="s">
        <v>1151</v>
      </c>
      <c r="F152" s="101" t="s">
        <v>930</v>
      </c>
      <c r="G152" s="103" t="s">
        <v>272</v>
      </c>
      <c r="H152" s="107"/>
      <c r="I152" s="110">
        <v>1.4</v>
      </c>
      <c r="J152" s="112">
        <v>270</v>
      </c>
      <c r="K152" s="115" t="s">
        <v>974</v>
      </c>
      <c r="L152" s="117" t="s">
        <v>406</v>
      </c>
      <c r="M152" s="101">
        <v>1.2</v>
      </c>
      <c r="N152" s="115" t="s">
        <v>935</v>
      </c>
      <c r="O152" s="125">
        <v>0.67</v>
      </c>
      <c r="P152" s="127">
        <v>1330</v>
      </c>
      <c r="Q152" s="131"/>
      <c r="R152" s="133" t="str">
        <f t="shared" ref="R152:R187" si="18">G152</f>
        <v>新潟</v>
      </c>
      <c r="S152" s="1" t="str">
        <f t="shared" si="14"/>
        <v>一般国道7号　栗ノ木道路</v>
      </c>
      <c r="T152" s="134">
        <f t="shared" si="15"/>
        <v>270</v>
      </c>
      <c r="U152" s="135">
        <f t="shared" si="16"/>
        <v>1.2</v>
      </c>
      <c r="V152" s="135"/>
      <c r="W152" s="133">
        <f t="shared" si="17"/>
        <v>1330</v>
      </c>
    </row>
    <row r="153" spans="2:23" ht="30" customHeight="1" x14ac:dyDescent="0.15">
      <c r="B153" s="95" t="s">
        <v>587</v>
      </c>
      <c r="C153" s="95" t="s">
        <v>739</v>
      </c>
      <c r="D153" s="99">
        <v>7</v>
      </c>
      <c r="E153" s="100" t="s">
        <v>1153</v>
      </c>
      <c r="F153" s="101" t="s">
        <v>930</v>
      </c>
      <c r="G153" s="103" t="s">
        <v>272</v>
      </c>
      <c r="H153" s="107"/>
      <c r="I153" s="110">
        <v>0.7</v>
      </c>
      <c r="J153" s="112">
        <v>210</v>
      </c>
      <c r="K153" s="115" t="s">
        <v>1030</v>
      </c>
      <c r="L153" s="117" t="s">
        <v>406</v>
      </c>
      <c r="M153" s="101">
        <v>1.7</v>
      </c>
      <c r="N153" s="115" t="s">
        <v>935</v>
      </c>
      <c r="O153" s="125">
        <v>0.67</v>
      </c>
      <c r="P153" s="127">
        <v>1080</v>
      </c>
      <c r="Q153" s="131"/>
      <c r="R153" s="133" t="str">
        <f t="shared" si="18"/>
        <v>新潟</v>
      </c>
      <c r="S153" s="1" t="str">
        <f t="shared" si="14"/>
        <v>一般国道7号　紫竹山道路</v>
      </c>
      <c r="T153" s="134">
        <f t="shared" si="15"/>
        <v>210</v>
      </c>
      <c r="U153" s="135">
        <f t="shared" si="16"/>
        <v>1.7</v>
      </c>
      <c r="V153" s="135"/>
      <c r="W153" s="133">
        <f t="shared" si="17"/>
        <v>1080</v>
      </c>
    </row>
    <row r="154" spans="2:23" ht="30" customHeight="1" x14ac:dyDescent="0.15">
      <c r="B154" s="95" t="s">
        <v>587</v>
      </c>
      <c r="C154" s="95"/>
      <c r="D154" s="99">
        <v>7</v>
      </c>
      <c r="E154" s="100" t="s">
        <v>854</v>
      </c>
      <c r="F154" s="101" t="s">
        <v>56</v>
      </c>
      <c r="G154" s="103" t="s">
        <v>272</v>
      </c>
      <c r="H154" s="107"/>
      <c r="I154" s="110">
        <v>5.8</v>
      </c>
      <c r="J154" s="112">
        <v>340</v>
      </c>
      <c r="K154" s="115" t="s">
        <v>990</v>
      </c>
      <c r="L154" s="117" t="s">
        <v>406</v>
      </c>
      <c r="M154" s="101">
        <v>1.1000000000000001</v>
      </c>
      <c r="N154" s="115" t="s">
        <v>256</v>
      </c>
      <c r="O154" s="125">
        <v>0.67</v>
      </c>
      <c r="P154" s="127">
        <v>530</v>
      </c>
      <c r="Q154" s="131"/>
      <c r="R154" s="133" t="str">
        <f t="shared" si="18"/>
        <v>新潟</v>
      </c>
      <c r="S154" s="1" t="str">
        <f t="shared" si="14"/>
        <v>一般国道7号　新発田拡幅</v>
      </c>
      <c r="T154" s="134">
        <f t="shared" si="15"/>
        <v>340</v>
      </c>
      <c r="U154" s="135">
        <f t="shared" si="16"/>
        <v>1.1000000000000001</v>
      </c>
      <c r="V154" s="135"/>
      <c r="W154" s="133">
        <f t="shared" si="17"/>
        <v>530</v>
      </c>
    </row>
    <row r="155" spans="2:23" ht="30" customHeight="1" x14ac:dyDescent="0.15">
      <c r="B155" s="95" t="s">
        <v>587</v>
      </c>
      <c r="C155" s="95"/>
      <c r="D155" s="99">
        <v>8</v>
      </c>
      <c r="E155" s="100" t="s">
        <v>1112</v>
      </c>
      <c r="F155" s="101" t="s">
        <v>56</v>
      </c>
      <c r="G155" s="103" t="s">
        <v>272</v>
      </c>
      <c r="H155" s="107"/>
      <c r="I155" s="110">
        <v>11</v>
      </c>
      <c r="J155" s="112">
        <v>826</v>
      </c>
      <c r="K155" s="115" t="s">
        <v>86</v>
      </c>
      <c r="L155" s="117" t="s">
        <v>406</v>
      </c>
      <c r="M155" s="101">
        <v>1.1000000000000001</v>
      </c>
      <c r="N155" s="115" t="s">
        <v>935</v>
      </c>
      <c r="O155" s="125">
        <v>0.67</v>
      </c>
      <c r="P155" s="127">
        <v>2500</v>
      </c>
      <c r="Q155" s="131"/>
      <c r="R155" s="133" t="str">
        <f t="shared" si="18"/>
        <v>新潟</v>
      </c>
      <c r="S155" s="1" t="str">
        <f t="shared" si="14"/>
        <v>一般国道8号　柏崎バイパス</v>
      </c>
      <c r="T155" s="134">
        <f t="shared" si="15"/>
        <v>826</v>
      </c>
      <c r="U155" s="135">
        <f t="shared" si="16"/>
        <v>1.1000000000000001</v>
      </c>
      <c r="V155" s="135"/>
      <c r="W155" s="133">
        <f t="shared" si="17"/>
        <v>2500</v>
      </c>
    </row>
    <row r="156" spans="2:23" ht="30" customHeight="1" x14ac:dyDescent="0.15">
      <c r="B156" s="95" t="s">
        <v>587</v>
      </c>
      <c r="C156" s="95"/>
      <c r="D156" s="99">
        <v>8</v>
      </c>
      <c r="E156" s="100" t="s">
        <v>549</v>
      </c>
      <c r="F156" s="101" t="s">
        <v>56</v>
      </c>
      <c r="G156" s="103" t="s">
        <v>272</v>
      </c>
      <c r="H156" s="107"/>
      <c r="I156" s="110">
        <v>12.2</v>
      </c>
      <c r="J156" s="112">
        <v>360</v>
      </c>
      <c r="K156" s="115" t="s">
        <v>583</v>
      </c>
      <c r="L156" s="117" t="s">
        <v>406</v>
      </c>
      <c r="M156" s="121">
        <v>2</v>
      </c>
      <c r="N156" s="115" t="s">
        <v>256</v>
      </c>
      <c r="O156" s="125">
        <v>0.67</v>
      </c>
      <c r="P156" s="127">
        <v>150</v>
      </c>
      <c r="Q156" s="131"/>
      <c r="R156" s="133" t="str">
        <f t="shared" si="18"/>
        <v>新潟</v>
      </c>
      <c r="S156" s="1" t="str">
        <f t="shared" si="14"/>
        <v>一般国道8号　直江津バイパス</v>
      </c>
      <c r="T156" s="134">
        <f t="shared" si="15"/>
        <v>360</v>
      </c>
      <c r="U156" s="135">
        <f t="shared" si="16"/>
        <v>2</v>
      </c>
      <c r="V156" s="135"/>
      <c r="W156" s="133">
        <f t="shared" si="17"/>
        <v>150</v>
      </c>
    </row>
    <row r="157" spans="2:23" ht="30" customHeight="1" x14ac:dyDescent="0.15">
      <c r="B157" s="95" t="s">
        <v>587</v>
      </c>
      <c r="C157" s="95"/>
      <c r="D157" s="99">
        <v>8</v>
      </c>
      <c r="E157" s="100" t="s">
        <v>1155</v>
      </c>
      <c r="F157" s="101" t="s">
        <v>56</v>
      </c>
      <c r="G157" s="103" t="s">
        <v>272</v>
      </c>
      <c r="H157" s="107"/>
      <c r="I157" s="110">
        <v>6.9</v>
      </c>
      <c r="J157" s="112">
        <v>450</v>
      </c>
      <c r="K157" s="115" t="s">
        <v>965</v>
      </c>
      <c r="L157" s="117" t="s">
        <v>406</v>
      </c>
      <c r="M157" s="122">
        <v>1.01</v>
      </c>
      <c r="N157" s="115" t="s">
        <v>935</v>
      </c>
      <c r="O157" s="125">
        <v>0.67</v>
      </c>
      <c r="P157" s="127">
        <v>100</v>
      </c>
      <c r="Q157" s="131"/>
      <c r="R157" s="133" t="str">
        <f t="shared" si="18"/>
        <v>新潟</v>
      </c>
      <c r="S157" s="1" t="str">
        <f t="shared" si="14"/>
        <v>一般国道8号　糸魚川東バイパス</v>
      </c>
      <c r="T157" s="134">
        <f t="shared" si="15"/>
        <v>450</v>
      </c>
      <c r="U157" s="135">
        <f t="shared" si="16"/>
        <v>1.01</v>
      </c>
      <c r="V157" s="135"/>
      <c r="W157" s="133">
        <f t="shared" si="17"/>
        <v>100</v>
      </c>
    </row>
    <row r="158" spans="2:23" ht="30" customHeight="1" x14ac:dyDescent="0.15">
      <c r="B158" s="95" t="s">
        <v>587</v>
      </c>
      <c r="C158" s="95"/>
      <c r="D158" s="99">
        <v>8</v>
      </c>
      <c r="E158" s="100" t="s">
        <v>1156</v>
      </c>
      <c r="F158" s="101" t="s">
        <v>56</v>
      </c>
      <c r="G158" s="103" t="s">
        <v>272</v>
      </c>
      <c r="H158" s="107"/>
      <c r="I158" s="110">
        <v>5.9</v>
      </c>
      <c r="J158" s="112">
        <v>400</v>
      </c>
      <c r="K158" s="115" t="s">
        <v>990</v>
      </c>
      <c r="L158" s="117" t="s">
        <v>406</v>
      </c>
      <c r="M158" s="101">
        <v>1.2</v>
      </c>
      <c r="N158" s="115" t="s">
        <v>256</v>
      </c>
      <c r="O158" s="125">
        <v>0.67</v>
      </c>
      <c r="P158" s="127">
        <v>10</v>
      </c>
      <c r="Q158" s="131"/>
      <c r="R158" s="133" t="str">
        <f t="shared" si="18"/>
        <v>新潟</v>
      </c>
      <c r="S158" s="1" t="str">
        <f t="shared" si="14"/>
        <v>一般国道8号　白根バイパス</v>
      </c>
      <c r="T158" s="134">
        <f t="shared" si="15"/>
        <v>400</v>
      </c>
      <c r="U158" s="135">
        <f t="shared" si="16"/>
        <v>1.2</v>
      </c>
      <c r="V158" s="135"/>
      <c r="W158" s="133">
        <f t="shared" si="17"/>
        <v>10</v>
      </c>
    </row>
    <row r="159" spans="2:23" ht="30" customHeight="1" x14ac:dyDescent="0.15">
      <c r="B159" s="95" t="s">
        <v>587</v>
      </c>
      <c r="C159" s="95"/>
      <c r="D159" s="99">
        <v>17</v>
      </c>
      <c r="E159" s="100" t="s">
        <v>1157</v>
      </c>
      <c r="F159" s="101" t="s">
        <v>56</v>
      </c>
      <c r="G159" s="103" t="s">
        <v>272</v>
      </c>
      <c r="H159" s="107"/>
      <c r="I159" s="110">
        <v>5.0999999999999996</v>
      </c>
      <c r="J159" s="112">
        <v>302</v>
      </c>
      <c r="K159" s="115" t="s">
        <v>1059</v>
      </c>
      <c r="L159" s="117" t="s">
        <v>1158</v>
      </c>
      <c r="M159" s="101">
        <v>0.9</v>
      </c>
      <c r="N159" s="115" t="s">
        <v>256</v>
      </c>
      <c r="O159" s="125">
        <v>0.67</v>
      </c>
      <c r="P159" s="127">
        <v>1100</v>
      </c>
      <c r="Q159" s="131"/>
      <c r="R159" s="133" t="str">
        <f t="shared" si="18"/>
        <v>新潟</v>
      </c>
      <c r="S159" s="1" t="str">
        <f t="shared" si="14"/>
        <v>一般国道17号　六日町バイパス</v>
      </c>
      <c r="T159" s="134">
        <f t="shared" si="15"/>
        <v>302</v>
      </c>
      <c r="U159" s="135">
        <f t="shared" si="16"/>
        <v>0.9</v>
      </c>
      <c r="V159" s="135"/>
      <c r="W159" s="133">
        <f t="shared" si="17"/>
        <v>1100</v>
      </c>
    </row>
    <row r="160" spans="2:23" ht="30" customHeight="1" x14ac:dyDescent="0.15">
      <c r="B160" s="95" t="s">
        <v>587</v>
      </c>
      <c r="C160" s="95"/>
      <c r="D160" s="99">
        <v>17</v>
      </c>
      <c r="E160" s="100" t="s">
        <v>184</v>
      </c>
      <c r="F160" s="101" t="s">
        <v>56</v>
      </c>
      <c r="G160" s="103" t="s">
        <v>272</v>
      </c>
      <c r="H160" s="107"/>
      <c r="I160" s="110">
        <v>6.6</v>
      </c>
      <c r="J160" s="112">
        <v>210</v>
      </c>
      <c r="K160" s="115" t="s">
        <v>162</v>
      </c>
      <c r="L160" s="117" t="s">
        <v>1160</v>
      </c>
      <c r="M160" s="101" t="s">
        <v>1073</v>
      </c>
      <c r="N160" s="115" t="s">
        <v>256</v>
      </c>
      <c r="O160" s="125">
        <v>0.67</v>
      </c>
      <c r="P160" s="127">
        <v>1050</v>
      </c>
      <c r="Q160" s="131"/>
      <c r="R160" s="133" t="str">
        <f t="shared" si="18"/>
        <v>新潟</v>
      </c>
      <c r="S160" s="1" t="str">
        <f t="shared" si="14"/>
        <v>一般国道17号　浦佐バイパス</v>
      </c>
      <c r="T160" s="134">
        <f t="shared" si="15"/>
        <v>210</v>
      </c>
      <c r="U160" s="135" t="str">
        <f t="shared" si="16"/>
        <v>－※3</v>
      </c>
      <c r="V160" s="135"/>
      <c r="W160" s="133">
        <f t="shared" si="17"/>
        <v>1050</v>
      </c>
    </row>
    <row r="161" spans="2:23" ht="30" customHeight="1" x14ac:dyDescent="0.15">
      <c r="B161" s="95" t="s">
        <v>587</v>
      </c>
      <c r="C161" s="95" t="s">
        <v>301</v>
      </c>
      <c r="D161" s="99">
        <v>18</v>
      </c>
      <c r="E161" s="100" t="s">
        <v>1162</v>
      </c>
      <c r="F161" s="101" t="s">
        <v>930</v>
      </c>
      <c r="G161" s="103" t="s">
        <v>272</v>
      </c>
      <c r="H161" s="107"/>
      <c r="I161" s="110">
        <v>24.6</v>
      </c>
      <c r="J161" s="112">
        <v>944</v>
      </c>
      <c r="K161" s="115" t="s">
        <v>1120</v>
      </c>
      <c r="L161" s="117" t="s">
        <v>406</v>
      </c>
      <c r="M161" s="101">
        <v>2.1</v>
      </c>
      <c r="N161" s="115" t="s">
        <v>944</v>
      </c>
      <c r="O161" s="125">
        <v>0.67</v>
      </c>
      <c r="P161" s="127">
        <v>20</v>
      </c>
      <c r="Q161" s="131"/>
      <c r="R161" s="133" t="str">
        <f t="shared" si="18"/>
        <v>新潟</v>
      </c>
      <c r="S161" s="1" t="str">
        <f t="shared" si="14"/>
        <v>一般国道18号　上新バイパス</v>
      </c>
      <c r="T161" s="134">
        <f t="shared" si="15"/>
        <v>944</v>
      </c>
      <c r="U161" s="135">
        <f t="shared" si="16"/>
        <v>2.1</v>
      </c>
      <c r="V161" s="135"/>
      <c r="W161" s="133">
        <f t="shared" si="17"/>
        <v>20</v>
      </c>
    </row>
    <row r="162" spans="2:23" ht="30" customHeight="1" x14ac:dyDescent="0.15">
      <c r="B162" s="95" t="s">
        <v>587</v>
      </c>
      <c r="C162" s="95"/>
      <c r="D162" s="99">
        <v>49</v>
      </c>
      <c r="E162" s="100" t="s">
        <v>740</v>
      </c>
      <c r="F162" s="101" t="s">
        <v>56</v>
      </c>
      <c r="G162" s="103" t="s">
        <v>272</v>
      </c>
      <c r="H162" s="107"/>
      <c r="I162" s="110">
        <v>8.1</v>
      </c>
      <c r="J162" s="112">
        <v>350</v>
      </c>
      <c r="K162" s="115" t="s">
        <v>372</v>
      </c>
      <c r="L162" s="117" t="s">
        <v>391</v>
      </c>
      <c r="M162" s="101">
        <v>1.4</v>
      </c>
      <c r="N162" s="115" t="s">
        <v>223</v>
      </c>
      <c r="O162" s="125">
        <v>0.67</v>
      </c>
      <c r="P162" s="127">
        <v>2000</v>
      </c>
      <c r="Q162" s="131"/>
      <c r="R162" s="133" t="str">
        <f t="shared" si="18"/>
        <v>新潟</v>
      </c>
      <c r="S162" s="1" t="str">
        <f t="shared" si="14"/>
        <v>一般国道49号　水原バイパス</v>
      </c>
      <c r="T162" s="134">
        <f t="shared" si="15"/>
        <v>350</v>
      </c>
      <c r="U162" s="135">
        <f t="shared" si="16"/>
        <v>1.4</v>
      </c>
      <c r="V162" s="135"/>
      <c r="W162" s="133">
        <f t="shared" si="17"/>
        <v>2000</v>
      </c>
    </row>
    <row r="163" spans="2:23" ht="30" customHeight="1" x14ac:dyDescent="0.15">
      <c r="B163" s="95" t="s">
        <v>587</v>
      </c>
      <c r="C163" s="95" t="s">
        <v>838</v>
      </c>
      <c r="D163" s="99">
        <v>113</v>
      </c>
      <c r="E163" s="100" t="s">
        <v>1122</v>
      </c>
      <c r="F163" s="101" t="s">
        <v>930</v>
      </c>
      <c r="G163" s="103" t="s">
        <v>272</v>
      </c>
      <c r="H163" s="107"/>
      <c r="I163" s="110">
        <v>5</v>
      </c>
      <c r="J163" s="112">
        <v>220</v>
      </c>
      <c r="K163" s="115" t="s">
        <v>1117</v>
      </c>
      <c r="L163" s="117" t="s">
        <v>406</v>
      </c>
      <c r="M163" s="101" t="s">
        <v>1073</v>
      </c>
      <c r="N163" s="115" t="s">
        <v>223</v>
      </c>
      <c r="O163" s="125">
        <v>0.67</v>
      </c>
      <c r="P163" s="127">
        <v>1260</v>
      </c>
      <c r="Q163" s="131"/>
      <c r="R163" s="133" t="str">
        <f t="shared" si="18"/>
        <v>新潟</v>
      </c>
      <c r="S163" s="1" t="str">
        <f t="shared" si="14"/>
        <v>一般国道113号　鷹ノ巣道路</v>
      </c>
      <c r="T163" s="134">
        <f t="shared" si="15"/>
        <v>220</v>
      </c>
      <c r="U163" s="135" t="str">
        <f t="shared" si="16"/>
        <v>－※3</v>
      </c>
      <c r="V163" s="135"/>
      <c r="W163" s="133">
        <f t="shared" si="17"/>
        <v>1260</v>
      </c>
    </row>
    <row r="164" spans="2:23" ht="30" customHeight="1" x14ac:dyDescent="0.15">
      <c r="B164" s="95" t="s">
        <v>587</v>
      </c>
      <c r="C164" s="95" t="s">
        <v>1163</v>
      </c>
      <c r="D164" s="99">
        <v>116</v>
      </c>
      <c r="E164" s="100" t="s">
        <v>1001</v>
      </c>
      <c r="F164" s="101" t="s">
        <v>930</v>
      </c>
      <c r="G164" s="105" t="s">
        <v>272</v>
      </c>
      <c r="H164" s="108"/>
      <c r="I164" s="110">
        <v>4.2</v>
      </c>
      <c r="J164" s="112">
        <v>300</v>
      </c>
      <c r="K164" s="115" t="s">
        <v>203</v>
      </c>
      <c r="L164" s="117" t="s">
        <v>406</v>
      </c>
      <c r="M164" s="101">
        <v>2.9</v>
      </c>
      <c r="N164" s="115" t="s">
        <v>223</v>
      </c>
      <c r="O164" s="115">
        <v>0.67</v>
      </c>
      <c r="P164" s="128">
        <v>50</v>
      </c>
      <c r="Q164" s="132"/>
      <c r="R164" s="133" t="str">
        <f t="shared" si="18"/>
        <v>新潟</v>
      </c>
      <c r="S164" s="1" t="str">
        <f t="shared" si="14"/>
        <v>一般国道116号　新潟西道路</v>
      </c>
      <c r="T164" s="134">
        <f t="shared" si="15"/>
        <v>300</v>
      </c>
      <c r="U164" s="135">
        <f t="shared" si="16"/>
        <v>2.9</v>
      </c>
      <c r="V164" s="135"/>
      <c r="W164" s="133">
        <f t="shared" si="17"/>
        <v>50</v>
      </c>
    </row>
    <row r="165" spans="2:23" ht="30" customHeight="1" x14ac:dyDescent="0.15">
      <c r="B165" s="95" t="s">
        <v>587</v>
      </c>
      <c r="C165" s="95"/>
      <c r="D165" s="99">
        <v>116</v>
      </c>
      <c r="E165" s="100" t="s">
        <v>1164</v>
      </c>
      <c r="F165" s="101" t="s">
        <v>56</v>
      </c>
      <c r="G165" s="103" t="s">
        <v>272</v>
      </c>
      <c r="H165" s="107"/>
      <c r="I165" s="110">
        <v>11.5</v>
      </c>
      <c r="J165" s="112">
        <v>350</v>
      </c>
      <c r="K165" s="115" t="s">
        <v>952</v>
      </c>
      <c r="L165" s="117" t="s">
        <v>406</v>
      </c>
      <c r="M165" s="101">
        <v>1.3</v>
      </c>
      <c r="N165" s="115" t="s">
        <v>931</v>
      </c>
      <c r="O165" s="125">
        <v>0.67</v>
      </c>
      <c r="P165" s="127">
        <v>50</v>
      </c>
      <c r="Q165" s="131"/>
      <c r="R165" s="133" t="str">
        <f t="shared" si="18"/>
        <v>新潟</v>
      </c>
      <c r="S165" s="1" t="str">
        <f t="shared" si="14"/>
        <v>一般国道116号　吉田バイパス</v>
      </c>
      <c r="T165" s="134">
        <f t="shared" si="15"/>
        <v>350</v>
      </c>
      <c r="U165" s="135">
        <f t="shared" si="16"/>
        <v>1.3</v>
      </c>
      <c r="V165" s="135"/>
      <c r="W165" s="133">
        <f t="shared" si="17"/>
        <v>50</v>
      </c>
    </row>
    <row r="166" spans="2:23" ht="30" customHeight="1" x14ac:dyDescent="0.15">
      <c r="B166" s="95" t="s">
        <v>587</v>
      </c>
      <c r="C166" s="95" t="s">
        <v>301</v>
      </c>
      <c r="D166" s="99">
        <v>253</v>
      </c>
      <c r="E166" s="100" t="s">
        <v>1166</v>
      </c>
      <c r="F166" s="101" t="s">
        <v>930</v>
      </c>
      <c r="G166" s="103" t="s">
        <v>272</v>
      </c>
      <c r="H166" s="107"/>
      <c r="I166" s="110">
        <v>7</v>
      </c>
      <c r="J166" s="112">
        <v>704</v>
      </c>
      <c r="K166" s="115" t="s">
        <v>396</v>
      </c>
      <c r="L166" s="117" t="s">
        <v>406</v>
      </c>
      <c r="M166" s="101">
        <v>1.04</v>
      </c>
      <c r="N166" s="115" t="s">
        <v>256</v>
      </c>
      <c r="O166" s="125">
        <v>0.67</v>
      </c>
      <c r="P166" s="127">
        <v>2010</v>
      </c>
      <c r="Q166" s="131"/>
      <c r="R166" s="133" t="str">
        <f t="shared" si="18"/>
        <v>新潟</v>
      </c>
      <c r="S166" s="1" t="str">
        <f t="shared" si="14"/>
        <v>一般国道253号　上越三和道路</v>
      </c>
      <c r="T166" s="134">
        <f t="shared" si="15"/>
        <v>704</v>
      </c>
      <c r="U166" s="135">
        <f t="shared" si="16"/>
        <v>1.04</v>
      </c>
      <c r="V166" s="135"/>
      <c r="W166" s="133">
        <f t="shared" si="17"/>
        <v>2010</v>
      </c>
    </row>
    <row r="167" spans="2:23" ht="30" customHeight="1" x14ac:dyDescent="0.15">
      <c r="B167" s="95" t="s">
        <v>587</v>
      </c>
      <c r="C167" s="95" t="s">
        <v>301</v>
      </c>
      <c r="D167" s="99">
        <v>253</v>
      </c>
      <c r="E167" s="100" t="s">
        <v>1022</v>
      </c>
      <c r="F167" s="101" t="s">
        <v>930</v>
      </c>
      <c r="G167" s="105" t="s">
        <v>272</v>
      </c>
      <c r="H167" s="108"/>
      <c r="I167" s="110">
        <v>8.5</v>
      </c>
      <c r="J167" s="112">
        <v>543</v>
      </c>
      <c r="K167" s="115" t="s">
        <v>372</v>
      </c>
      <c r="L167" s="117" t="s">
        <v>406</v>
      </c>
      <c r="M167" s="101" t="s">
        <v>1073</v>
      </c>
      <c r="N167" s="115" t="s">
        <v>931</v>
      </c>
      <c r="O167" s="115">
        <v>0.67</v>
      </c>
      <c r="P167" s="128">
        <v>635</v>
      </c>
      <c r="Q167" s="132"/>
      <c r="R167" s="133" t="str">
        <f t="shared" si="18"/>
        <v>新潟</v>
      </c>
      <c r="S167" s="1" t="str">
        <f t="shared" si="14"/>
        <v>一般国道253号　八箇峠道路</v>
      </c>
      <c r="T167" s="134">
        <f t="shared" si="15"/>
        <v>543</v>
      </c>
      <c r="U167" s="135" t="str">
        <f t="shared" si="16"/>
        <v>－※3</v>
      </c>
      <c r="V167" s="135"/>
      <c r="W167" s="133">
        <f t="shared" si="17"/>
        <v>635</v>
      </c>
    </row>
    <row r="168" spans="2:23" ht="30" customHeight="1" x14ac:dyDescent="0.15">
      <c r="B168" s="95" t="s">
        <v>587</v>
      </c>
      <c r="C168" s="95" t="s">
        <v>301</v>
      </c>
      <c r="D168" s="99">
        <v>253</v>
      </c>
      <c r="E168" s="100" t="s">
        <v>1128</v>
      </c>
      <c r="F168" s="101" t="s">
        <v>930</v>
      </c>
      <c r="G168" s="104" t="s">
        <v>272</v>
      </c>
      <c r="H168" s="107"/>
      <c r="I168" s="110">
        <v>10.8</v>
      </c>
      <c r="J168" s="112">
        <v>620</v>
      </c>
      <c r="K168" s="115" t="s">
        <v>203</v>
      </c>
      <c r="L168" s="117" t="s">
        <v>406</v>
      </c>
      <c r="M168" s="101" t="s">
        <v>905</v>
      </c>
      <c r="N168" s="115" t="s">
        <v>223</v>
      </c>
      <c r="O168" s="125">
        <v>0.67</v>
      </c>
      <c r="P168" s="127">
        <v>200</v>
      </c>
      <c r="Q168" s="131"/>
      <c r="R168" s="133" t="str">
        <f t="shared" si="18"/>
        <v>新潟</v>
      </c>
      <c r="S168" s="1" t="str">
        <f t="shared" si="14"/>
        <v>一般国道253号　十日町道路</v>
      </c>
      <c r="T168" s="134">
        <f t="shared" si="15"/>
        <v>620</v>
      </c>
      <c r="U168" s="135" t="str">
        <f t="shared" si="16"/>
        <v>1.1（0.6）
※2</v>
      </c>
      <c r="V168" s="135"/>
      <c r="W168" s="133">
        <f t="shared" si="17"/>
        <v>200</v>
      </c>
    </row>
    <row r="169" spans="2:23" ht="30" customHeight="1" x14ac:dyDescent="0.15">
      <c r="B169" s="95" t="s">
        <v>587</v>
      </c>
      <c r="C169" s="95" t="s">
        <v>1027</v>
      </c>
      <c r="D169" s="99">
        <v>8</v>
      </c>
      <c r="E169" s="100" t="s">
        <v>589</v>
      </c>
      <c r="F169" s="101" t="s">
        <v>930</v>
      </c>
      <c r="G169" s="103" t="s">
        <v>800</v>
      </c>
      <c r="H169" s="107"/>
      <c r="I169" s="110">
        <v>2.9</v>
      </c>
      <c r="J169" s="112">
        <v>290</v>
      </c>
      <c r="K169" s="115" t="s">
        <v>1000</v>
      </c>
      <c r="L169" s="117" t="s">
        <v>406</v>
      </c>
      <c r="M169" s="101">
        <v>4.5999999999999996</v>
      </c>
      <c r="N169" s="115" t="s">
        <v>935</v>
      </c>
      <c r="O169" s="125">
        <v>0.67</v>
      </c>
      <c r="P169" s="127">
        <v>2900</v>
      </c>
      <c r="Q169" s="131"/>
      <c r="R169" s="133" t="str">
        <f t="shared" si="18"/>
        <v>富山</v>
      </c>
      <c r="S169" s="1" t="str">
        <f t="shared" si="14"/>
        <v>一般国道8号　豊田新屋立体</v>
      </c>
      <c r="T169" s="134">
        <f t="shared" si="15"/>
        <v>290</v>
      </c>
      <c r="U169" s="135">
        <f t="shared" si="16"/>
        <v>4.5999999999999996</v>
      </c>
      <c r="V169" s="135"/>
      <c r="W169" s="133">
        <f t="shared" si="17"/>
        <v>2900</v>
      </c>
    </row>
    <row r="170" spans="2:23" ht="30" customHeight="1" x14ac:dyDescent="0.15">
      <c r="B170" s="95" t="s">
        <v>587</v>
      </c>
      <c r="C170" s="95" t="s">
        <v>1168</v>
      </c>
      <c r="D170" s="99">
        <v>8</v>
      </c>
      <c r="E170" s="100" t="s">
        <v>1169</v>
      </c>
      <c r="F170" s="101" t="s">
        <v>930</v>
      </c>
      <c r="G170" s="103" t="s">
        <v>800</v>
      </c>
      <c r="H170" s="107"/>
      <c r="I170" s="110">
        <v>1.3</v>
      </c>
      <c r="J170" s="112">
        <v>80</v>
      </c>
      <c r="K170" s="115" t="s">
        <v>203</v>
      </c>
      <c r="L170" s="117" t="s">
        <v>406</v>
      </c>
      <c r="M170" s="101">
        <v>1.6</v>
      </c>
      <c r="N170" s="115" t="s">
        <v>223</v>
      </c>
      <c r="O170" s="125">
        <v>0.67</v>
      </c>
      <c r="P170" s="127">
        <v>330</v>
      </c>
      <c r="Q170" s="131"/>
      <c r="R170" s="133" t="str">
        <f t="shared" si="18"/>
        <v>富山</v>
      </c>
      <c r="S170" s="1" t="str">
        <f t="shared" si="14"/>
        <v>一般国道8号　六家立体</v>
      </c>
      <c r="T170" s="134">
        <f t="shared" si="15"/>
        <v>80</v>
      </c>
      <c r="U170" s="135">
        <f t="shared" si="16"/>
        <v>1.6</v>
      </c>
      <c r="V170" s="135"/>
      <c r="W170" s="133">
        <f t="shared" si="17"/>
        <v>330</v>
      </c>
    </row>
    <row r="171" spans="2:23" ht="30" customHeight="1" x14ac:dyDescent="0.15">
      <c r="B171" s="95" t="s">
        <v>587</v>
      </c>
      <c r="C171" s="95"/>
      <c r="D171" s="99">
        <v>8</v>
      </c>
      <c r="E171" s="100" t="s">
        <v>369</v>
      </c>
      <c r="F171" s="101" t="s">
        <v>56</v>
      </c>
      <c r="G171" s="105" t="s">
        <v>800</v>
      </c>
      <c r="H171" s="108"/>
      <c r="I171" s="110">
        <v>16.100000000000001</v>
      </c>
      <c r="J171" s="112">
        <v>887</v>
      </c>
      <c r="K171" s="115" t="s">
        <v>968</v>
      </c>
      <c r="L171" s="117" t="s">
        <v>406</v>
      </c>
      <c r="M171" s="101">
        <v>1.1000000000000001</v>
      </c>
      <c r="N171" s="115" t="s">
        <v>935</v>
      </c>
      <c r="O171" s="115">
        <v>0.67</v>
      </c>
      <c r="P171" s="128">
        <v>1450</v>
      </c>
      <c r="Q171" s="132"/>
      <c r="R171" s="133" t="str">
        <f t="shared" si="18"/>
        <v>富山</v>
      </c>
      <c r="S171" s="1" t="str">
        <f t="shared" si="14"/>
        <v>一般国道8号　入善黒部バイパス</v>
      </c>
      <c r="T171" s="134">
        <f t="shared" si="15"/>
        <v>887</v>
      </c>
      <c r="U171" s="135">
        <f t="shared" si="16"/>
        <v>1.1000000000000001</v>
      </c>
      <c r="V171" s="135"/>
      <c r="W171" s="133">
        <f t="shared" si="17"/>
        <v>1450</v>
      </c>
    </row>
    <row r="172" spans="2:23" ht="30" customHeight="1" x14ac:dyDescent="0.15">
      <c r="B172" s="95" t="s">
        <v>587</v>
      </c>
      <c r="C172" s="95" t="s">
        <v>1170</v>
      </c>
      <c r="D172" s="99">
        <v>41</v>
      </c>
      <c r="E172" s="100" t="s">
        <v>308</v>
      </c>
      <c r="F172" s="101" t="s">
        <v>930</v>
      </c>
      <c r="G172" s="103" t="s">
        <v>800</v>
      </c>
      <c r="H172" s="107"/>
      <c r="I172" s="110">
        <v>7.4</v>
      </c>
      <c r="J172" s="112">
        <v>390</v>
      </c>
      <c r="K172" s="115" t="s">
        <v>1117</v>
      </c>
      <c r="L172" s="117" t="s">
        <v>406</v>
      </c>
      <c r="M172" s="101" t="s">
        <v>1073</v>
      </c>
      <c r="N172" s="115" t="s">
        <v>931</v>
      </c>
      <c r="O172" s="125">
        <v>0.67</v>
      </c>
      <c r="P172" s="127">
        <v>2600</v>
      </c>
      <c r="Q172" s="131"/>
      <c r="R172" s="133" t="str">
        <f t="shared" si="18"/>
        <v>富山</v>
      </c>
      <c r="S172" s="1" t="str">
        <f t="shared" si="14"/>
        <v>一般国道41号　猪谷楡原道路</v>
      </c>
      <c r="T172" s="134">
        <f t="shared" si="15"/>
        <v>390</v>
      </c>
      <c r="U172" s="135" t="str">
        <f t="shared" si="16"/>
        <v>－※3</v>
      </c>
      <c r="V172" s="135"/>
      <c r="W172" s="133">
        <f t="shared" si="17"/>
        <v>2600</v>
      </c>
    </row>
    <row r="173" spans="2:23" ht="30" customHeight="1" x14ac:dyDescent="0.15">
      <c r="B173" s="95" t="s">
        <v>587</v>
      </c>
      <c r="C173" s="95" t="s">
        <v>1170</v>
      </c>
      <c r="D173" s="99">
        <v>41</v>
      </c>
      <c r="E173" s="100" t="s">
        <v>468</v>
      </c>
      <c r="F173" s="101" t="s">
        <v>930</v>
      </c>
      <c r="G173" s="103" t="s">
        <v>800</v>
      </c>
      <c r="H173" s="107"/>
      <c r="I173" s="110">
        <v>12</v>
      </c>
      <c r="J173" s="112">
        <v>380</v>
      </c>
      <c r="K173" s="115" t="s">
        <v>1048</v>
      </c>
      <c r="L173" s="117" t="s">
        <v>406</v>
      </c>
      <c r="M173" s="101">
        <v>1.8</v>
      </c>
      <c r="N173" s="115" t="s">
        <v>256</v>
      </c>
      <c r="O173" s="125">
        <v>0.67</v>
      </c>
      <c r="P173" s="127">
        <v>1150</v>
      </c>
      <c r="Q173" s="131"/>
      <c r="R173" s="133" t="str">
        <f t="shared" si="18"/>
        <v>富山</v>
      </c>
      <c r="S173" s="1" t="str">
        <f t="shared" si="14"/>
        <v>一般国道41号　大沢野富山南道路</v>
      </c>
      <c r="T173" s="134">
        <f t="shared" si="15"/>
        <v>380</v>
      </c>
      <c r="U173" s="135">
        <f t="shared" si="16"/>
        <v>1.8</v>
      </c>
      <c r="V173" s="135"/>
      <c r="W173" s="133">
        <f t="shared" si="17"/>
        <v>1150</v>
      </c>
    </row>
    <row r="174" spans="2:23" ht="30" customHeight="1" x14ac:dyDescent="0.15">
      <c r="B174" s="95" t="s">
        <v>587</v>
      </c>
      <c r="C174" s="95"/>
      <c r="D174" s="99">
        <v>359</v>
      </c>
      <c r="E174" s="100" t="s">
        <v>623</v>
      </c>
      <c r="F174" s="101" t="s">
        <v>56</v>
      </c>
      <c r="G174" s="103" t="s">
        <v>800</v>
      </c>
      <c r="H174" s="107"/>
      <c r="I174" s="110">
        <v>6.1</v>
      </c>
      <c r="J174" s="112">
        <v>231</v>
      </c>
      <c r="K174" s="115" t="s">
        <v>1117</v>
      </c>
      <c r="L174" s="117" t="s">
        <v>406</v>
      </c>
      <c r="M174" s="101" t="s">
        <v>1073</v>
      </c>
      <c r="N174" s="115" t="s">
        <v>256</v>
      </c>
      <c r="O174" s="125">
        <v>0.67</v>
      </c>
      <c r="P174" s="127">
        <v>3</v>
      </c>
      <c r="Q174" s="131"/>
      <c r="R174" s="133" t="str">
        <f t="shared" si="18"/>
        <v>富山</v>
      </c>
      <c r="S174" s="1" t="str">
        <f t="shared" si="14"/>
        <v>一般国道359号　砺波東バイパス</v>
      </c>
      <c r="T174" s="134">
        <f t="shared" si="15"/>
        <v>231</v>
      </c>
      <c r="U174" s="135" t="str">
        <f t="shared" si="16"/>
        <v>－※3</v>
      </c>
      <c r="V174" s="135"/>
      <c r="W174" s="133">
        <f t="shared" si="17"/>
        <v>3</v>
      </c>
    </row>
    <row r="175" spans="2:23" ht="30" customHeight="1" x14ac:dyDescent="0.15">
      <c r="B175" s="95" t="s">
        <v>587</v>
      </c>
      <c r="C175" s="95"/>
      <c r="D175" s="99">
        <v>8</v>
      </c>
      <c r="E175" s="100" t="s">
        <v>1171</v>
      </c>
      <c r="F175" s="101" t="s">
        <v>56</v>
      </c>
      <c r="G175" s="103" t="s">
        <v>93</v>
      </c>
      <c r="H175" s="107"/>
      <c r="I175" s="110">
        <v>15.6</v>
      </c>
      <c r="J175" s="112">
        <v>100</v>
      </c>
      <c r="K175" s="115" t="s">
        <v>974</v>
      </c>
      <c r="L175" s="117" t="s">
        <v>808</v>
      </c>
      <c r="M175" s="121">
        <v>5</v>
      </c>
      <c r="N175" s="115" t="s">
        <v>223</v>
      </c>
      <c r="O175" s="125">
        <v>0.67</v>
      </c>
      <c r="P175" s="127">
        <v>600</v>
      </c>
      <c r="Q175" s="131"/>
      <c r="R175" s="133" t="str">
        <f t="shared" si="18"/>
        <v>石川</v>
      </c>
      <c r="S175" s="1" t="str">
        <f t="shared" si="14"/>
        <v>一般国道8号　小松バイパス</v>
      </c>
      <c r="T175" s="134">
        <f t="shared" si="15"/>
        <v>100</v>
      </c>
      <c r="U175" s="135">
        <f t="shared" si="16"/>
        <v>5</v>
      </c>
      <c r="V175" s="135"/>
      <c r="W175" s="133">
        <f t="shared" si="17"/>
        <v>600</v>
      </c>
    </row>
    <row r="176" spans="2:23" ht="30" customHeight="1" x14ac:dyDescent="0.15">
      <c r="B176" s="95" t="s">
        <v>587</v>
      </c>
      <c r="C176" s="95"/>
      <c r="D176" s="99">
        <v>8</v>
      </c>
      <c r="E176" s="100" t="s">
        <v>1173</v>
      </c>
      <c r="F176" s="101" t="s">
        <v>56</v>
      </c>
      <c r="G176" s="103" t="s">
        <v>93</v>
      </c>
      <c r="H176" s="107"/>
      <c r="I176" s="110">
        <v>6.4</v>
      </c>
      <c r="J176" s="112">
        <v>350</v>
      </c>
      <c r="K176" s="115" t="s">
        <v>752</v>
      </c>
      <c r="L176" s="117" t="s">
        <v>406</v>
      </c>
      <c r="M176" s="101">
        <v>1.8</v>
      </c>
      <c r="N176" s="115" t="s">
        <v>256</v>
      </c>
      <c r="O176" s="125">
        <v>0.67</v>
      </c>
      <c r="P176" s="127">
        <v>900</v>
      </c>
      <c r="Q176" s="131"/>
      <c r="R176" s="133" t="str">
        <f t="shared" si="18"/>
        <v>石川</v>
      </c>
      <c r="S176" s="1" t="str">
        <f t="shared" si="14"/>
        <v>一般国道8号　加賀拡幅</v>
      </c>
      <c r="T176" s="134">
        <f t="shared" si="15"/>
        <v>350</v>
      </c>
      <c r="U176" s="135">
        <f t="shared" si="16"/>
        <v>1.8</v>
      </c>
      <c r="V176" s="135"/>
      <c r="W176" s="133">
        <f t="shared" si="17"/>
        <v>900</v>
      </c>
    </row>
    <row r="177" spans="2:23" ht="30" customHeight="1" x14ac:dyDescent="0.15">
      <c r="B177" s="95" t="s">
        <v>587</v>
      </c>
      <c r="C177" s="95"/>
      <c r="D177" s="99">
        <v>8</v>
      </c>
      <c r="E177" s="100" t="s">
        <v>615</v>
      </c>
      <c r="F177" s="101" t="s">
        <v>56</v>
      </c>
      <c r="G177" s="105" t="s">
        <v>93</v>
      </c>
      <c r="H177" s="108"/>
      <c r="I177" s="110">
        <v>3.5</v>
      </c>
      <c r="J177" s="112">
        <v>120</v>
      </c>
      <c r="K177" s="115" t="s">
        <v>203</v>
      </c>
      <c r="L177" s="117" t="s">
        <v>406</v>
      </c>
      <c r="M177" s="121">
        <v>1.2</v>
      </c>
      <c r="N177" s="115" t="s">
        <v>223</v>
      </c>
      <c r="O177" s="115">
        <v>0.67</v>
      </c>
      <c r="P177" s="128">
        <v>50</v>
      </c>
      <c r="Q177" s="132"/>
      <c r="R177" s="133" t="str">
        <f t="shared" si="18"/>
        <v>石川</v>
      </c>
      <c r="S177" s="1" t="str">
        <f t="shared" si="14"/>
        <v>一般国道8号　松任拡幅</v>
      </c>
      <c r="T177" s="134">
        <f t="shared" si="15"/>
        <v>120</v>
      </c>
      <c r="U177" s="135">
        <f t="shared" si="16"/>
        <v>1.2</v>
      </c>
      <c r="V177" s="135"/>
      <c r="W177" s="133">
        <f t="shared" si="17"/>
        <v>50</v>
      </c>
    </row>
    <row r="178" spans="2:23" ht="30" customHeight="1" x14ac:dyDescent="0.15">
      <c r="B178" s="95" t="s">
        <v>587</v>
      </c>
      <c r="C178" s="95" t="s">
        <v>705</v>
      </c>
      <c r="D178" s="99">
        <v>8</v>
      </c>
      <c r="E178" s="100" t="s">
        <v>1174</v>
      </c>
      <c r="F178" s="101" t="s">
        <v>930</v>
      </c>
      <c r="G178" s="103" t="s">
        <v>93</v>
      </c>
      <c r="H178" s="107"/>
      <c r="I178" s="110">
        <v>5.6</v>
      </c>
      <c r="J178" s="112">
        <v>650</v>
      </c>
      <c r="K178" s="115" t="s">
        <v>952</v>
      </c>
      <c r="L178" s="117" t="s">
        <v>406</v>
      </c>
      <c r="M178" s="101" t="s">
        <v>213</v>
      </c>
      <c r="N178" s="115" t="s">
        <v>931</v>
      </c>
      <c r="O178" s="125">
        <v>0.67</v>
      </c>
      <c r="P178" s="127">
        <v>50</v>
      </c>
      <c r="Q178" s="131"/>
      <c r="R178" s="133" t="str">
        <f t="shared" si="18"/>
        <v>石川</v>
      </c>
      <c r="S178" s="1" t="str">
        <f t="shared" si="14"/>
        <v>一般国道8号　海側幹線（今町～鞍月）</v>
      </c>
      <c r="T178" s="134">
        <f t="shared" si="15"/>
        <v>650</v>
      </c>
      <c r="U178" s="135" t="str">
        <f t="shared" si="16"/>
        <v>1.6（1.2）
※2</v>
      </c>
      <c r="V178" s="135"/>
      <c r="W178" s="133">
        <f t="shared" si="17"/>
        <v>50</v>
      </c>
    </row>
    <row r="179" spans="2:23" ht="30" customHeight="1" x14ac:dyDescent="0.15">
      <c r="B179" s="95" t="s">
        <v>587</v>
      </c>
      <c r="C179" s="95" t="s">
        <v>705</v>
      </c>
      <c r="D179" s="99">
        <v>159</v>
      </c>
      <c r="E179" s="100" t="s">
        <v>1175</v>
      </c>
      <c r="F179" s="101" t="s">
        <v>930</v>
      </c>
      <c r="G179" s="103" t="s">
        <v>93</v>
      </c>
      <c r="H179" s="107"/>
      <c r="I179" s="110">
        <v>9.4</v>
      </c>
      <c r="J179" s="112">
        <v>1250</v>
      </c>
      <c r="K179" s="115" t="s">
        <v>86</v>
      </c>
      <c r="L179" s="117" t="s">
        <v>406</v>
      </c>
      <c r="M179" s="101">
        <v>4.3</v>
      </c>
      <c r="N179" s="115" t="s">
        <v>944</v>
      </c>
      <c r="O179" s="125">
        <v>0.67</v>
      </c>
      <c r="P179" s="127">
        <v>1950</v>
      </c>
      <c r="Q179" s="131"/>
      <c r="R179" s="133" t="str">
        <f t="shared" si="18"/>
        <v>石川</v>
      </c>
      <c r="S179" s="1" t="str">
        <f t="shared" si="14"/>
        <v>一般国道159号　金沢東部環状道路</v>
      </c>
      <c r="T179" s="134">
        <f t="shared" si="15"/>
        <v>1250</v>
      </c>
      <c r="U179" s="135">
        <f t="shared" si="16"/>
        <v>4.3</v>
      </c>
      <c r="V179" s="135"/>
      <c r="W179" s="133">
        <f t="shared" si="17"/>
        <v>1950</v>
      </c>
    </row>
    <row r="180" spans="2:23" ht="30" customHeight="1" x14ac:dyDescent="0.15">
      <c r="B180" s="95" t="s">
        <v>587</v>
      </c>
      <c r="C180" s="95"/>
      <c r="D180" s="99">
        <v>159</v>
      </c>
      <c r="E180" s="100" t="s">
        <v>1012</v>
      </c>
      <c r="F180" s="101" t="s">
        <v>56</v>
      </c>
      <c r="G180" s="103" t="s">
        <v>93</v>
      </c>
      <c r="H180" s="107"/>
      <c r="I180" s="110">
        <v>4.3</v>
      </c>
      <c r="J180" s="112">
        <v>240</v>
      </c>
      <c r="K180" s="115" t="s">
        <v>372</v>
      </c>
      <c r="L180" s="117" t="s">
        <v>406</v>
      </c>
      <c r="M180" s="101">
        <v>1.1000000000000001</v>
      </c>
      <c r="N180" s="115" t="s">
        <v>931</v>
      </c>
      <c r="O180" s="125">
        <v>0.67</v>
      </c>
      <c r="P180" s="127">
        <v>20</v>
      </c>
      <c r="Q180" s="131"/>
      <c r="R180" s="133" t="str">
        <f t="shared" si="18"/>
        <v>石川</v>
      </c>
      <c r="S180" s="1" t="str">
        <f t="shared" si="14"/>
        <v>一般国道159号　七尾バイパス</v>
      </c>
      <c r="T180" s="134">
        <f t="shared" si="15"/>
        <v>240</v>
      </c>
      <c r="U180" s="135">
        <f t="shared" si="16"/>
        <v>1.1000000000000001</v>
      </c>
      <c r="V180" s="135"/>
      <c r="W180" s="133">
        <f t="shared" si="17"/>
        <v>20</v>
      </c>
    </row>
    <row r="181" spans="2:23" ht="30" customHeight="1" x14ac:dyDescent="0.15">
      <c r="B181" s="95" t="s">
        <v>587</v>
      </c>
      <c r="C181" s="95"/>
      <c r="D181" s="99">
        <v>159</v>
      </c>
      <c r="E181" s="100" t="s">
        <v>637</v>
      </c>
      <c r="F181" s="101" t="s">
        <v>56</v>
      </c>
      <c r="G181" s="103" t="s">
        <v>93</v>
      </c>
      <c r="H181" s="107"/>
      <c r="I181" s="110">
        <v>6.7</v>
      </c>
      <c r="J181" s="112">
        <v>145</v>
      </c>
      <c r="K181" s="115" t="s">
        <v>404</v>
      </c>
      <c r="L181" s="117" t="s">
        <v>406</v>
      </c>
      <c r="M181" s="101">
        <v>1.1000000000000001</v>
      </c>
      <c r="N181" s="115" t="s">
        <v>935</v>
      </c>
      <c r="O181" s="125">
        <v>0.67</v>
      </c>
      <c r="P181" s="127">
        <v>880</v>
      </c>
      <c r="Q181" s="131"/>
      <c r="R181" s="133" t="str">
        <f t="shared" si="18"/>
        <v>石川</v>
      </c>
      <c r="S181" s="1" t="str">
        <f t="shared" si="14"/>
        <v>一般国道159号　羽咋道路</v>
      </c>
      <c r="T181" s="134">
        <f t="shared" si="15"/>
        <v>145</v>
      </c>
      <c r="U181" s="135">
        <f t="shared" si="16"/>
        <v>1.1000000000000001</v>
      </c>
      <c r="V181" s="135"/>
      <c r="W181" s="133">
        <f t="shared" si="17"/>
        <v>880</v>
      </c>
    </row>
    <row r="182" spans="2:23" ht="30" customHeight="1" x14ac:dyDescent="0.15">
      <c r="B182" s="95" t="s">
        <v>587</v>
      </c>
      <c r="C182" s="95" t="s">
        <v>801</v>
      </c>
      <c r="D182" s="99">
        <v>470</v>
      </c>
      <c r="E182" s="100" t="s">
        <v>926</v>
      </c>
      <c r="F182" s="101" t="s">
        <v>902</v>
      </c>
      <c r="G182" s="103" t="s">
        <v>93</v>
      </c>
      <c r="H182" s="107"/>
      <c r="I182" s="110">
        <v>3.4</v>
      </c>
      <c r="J182" s="112">
        <v>95</v>
      </c>
      <c r="K182" s="115" t="s">
        <v>256</v>
      </c>
      <c r="L182" s="117" t="s">
        <v>406</v>
      </c>
      <c r="M182" s="101" t="s">
        <v>1176</v>
      </c>
      <c r="N182" s="115" t="s">
        <v>944</v>
      </c>
      <c r="O182" s="125">
        <v>0.67</v>
      </c>
      <c r="P182" s="127">
        <v>350</v>
      </c>
      <c r="Q182" s="131"/>
      <c r="R182" s="133" t="str">
        <f t="shared" si="18"/>
        <v>石川</v>
      </c>
      <c r="S182" s="1" t="str">
        <f t="shared" si="14"/>
        <v>一般国道470号　田鶴浜七尾道路</v>
      </c>
      <c r="T182" s="134">
        <f t="shared" si="15"/>
        <v>95</v>
      </c>
      <c r="U182" s="135" t="str">
        <f t="shared" si="16"/>
        <v>1.1（1.2）
※2</v>
      </c>
      <c r="V182" s="135"/>
      <c r="W182" s="133">
        <f t="shared" si="17"/>
        <v>350</v>
      </c>
    </row>
    <row r="183" spans="2:23" ht="30" customHeight="1" x14ac:dyDescent="0.15">
      <c r="B183" s="95" t="s">
        <v>587</v>
      </c>
      <c r="C183" s="95" t="s">
        <v>801</v>
      </c>
      <c r="D183" s="99">
        <v>470</v>
      </c>
      <c r="E183" s="100" t="s">
        <v>712</v>
      </c>
      <c r="F183" s="101" t="s">
        <v>902</v>
      </c>
      <c r="G183" s="103" t="s">
        <v>93</v>
      </c>
      <c r="H183" s="107"/>
      <c r="I183" s="110">
        <v>4.7</v>
      </c>
      <c r="J183" s="112">
        <v>230</v>
      </c>
      <c r="K183" s="115" t="s">
        <v>1018</v>
      </c>
      <c r="L183" s="117" t="s">
        <v>1180</v>
      </c>
      <c r="M183" s="101" t="s">
        <v>1176</v>
      </c>
      <c r="N183" s="115" t="s">
        <v>931</v>
      </c>
      <c r="O183" s="125">
        <v>0.67</v>
      </c>
      <c r="P183" s="127">
        <v>1500</v>
      </c>
      <c r="Q183" s="131"/>
      <c r="R183" s="133" t="str">
        <f t="shared" si="18"/>
        <v>石川</v>
      </c>
      <c r="S183" s="1" t="str">
        <f t="shared" si="14"/>
        <v>一般国道470号　輪島道路</v>
      </c>
      <c r="T183" s="134">
        <f t="shared" si="15"/>
        <v>230</v>
      </c>
      <c r="U183" s="135" t="str">
        <f t="shared" si="16"/>
        <v>1.1（1.2）
※2</v>
      </c>
      <c r="V183" s="135"/>
      <c r="W183" s="133">
        <f t="shared" si="17"/>
        <v>1500</v>
      </c>
    </row>
    <row r="184" spans="2:23" ht="30" customHeight="1" x14ac:dyDescent="0.15">
      <c r="B184" s="95" t="s">
        <v>587</v>
      </c>
      <c r="C184" s="95" t="s">
        <v>801</v>
      </c>
      <c r="D184" s="99">
        <v>470</v>
      </c>
      <c r="E184" s="100" t="s">
        <v>722</v>
      </c>
      <c r="F184" s="101" t="s">
        <v>902</v>
      </c>
      <c r="G184" s="103" t="s">
        <v>93</v>
      </c>
      <c r="H184" s="107"/>
      <c r="I184" s="110">
        <v>6.8</v>
      </c>
      <c r="J184" s="112">
        <v>300</v>
      </c>
      <c r="K184" s="115" t="s">
        <v>485</v>
      </c>
      <c r="L184" s="117" t="s">
        <v>406</v>
      </c>
      <c r="M184" s="101">
        <v>1.3</v>
      </c>
      <c r="N184" s="115" t="s">
        <v>256</v>
      </c>
      <c r="O184" s="125">
        <v>0.67</v>
      </c>
      <c r="P184" s="127">
        <v>3320</v>
      </c>
      <c r="Q184" s="131"/>
      <c r="R184" s="133" t="str">
        <f t="shared" si="18"/>
        <v>石川</v>
      </c>
      <c r="S184" s="1" t="str">
        <f t="shared" si="14"/>
        <v>一般国道470号　輪島道路（Ⅱ期）</v>
      </c>
      <c r="T184" s="134">
        <f t="shared" si="15"/>
        <v>300</v>
      </c>
      <c r="U184" s="135">
        <f t="shared" si="16"/>
        <v>1.3</v>
      </c>
      <c r="V184" s="135"/>
      <c r="W184" s="133">
        <f t="shared" si="17"/>
        <v>3320</v>
      </c>
    </row>
    <row r="185" spans="2:23" ht="30" customHeight="1" x14ac:dyDescent="0.15">
      <c r="B185" s="95" t="s">
        <v>1181</v>
      </c>
      <c r="C185" s="95"/>
      <c r="D185" s="99">
        <v>19</v>
      </c>
      <c r="E185" s="100" t="s">
        <v>1183</v>
      </c>
      <c r="F185" s="101" t="s">
        <v>56</v>
      </c>
      <c r="G185" s="103" t="s">
        <v>798</v>
      </c>
      <c r="H185" s="107"/>
      <c r="I185" s="110">
        <v>2.1</v>
      </c>
      <c r="J185" s="112">
        <v>105</v>
      </c>
      <c r="K185" s="115" t="s">
        <v>974</v>
      </c>
      <c r="L185" s="117" t="s">
        <v>406</v>
      </c>
      <c r="M185" s="101" t="s">
        <v>1073</v>
      </c>
      <c r="N185" s="115" t="s">
        <v>931</v>
      </c>
      <c r="O185" s="125">
        <v>0.67</v>
      </c>
      <c r="P185" s="127">
        <v>1650</v>
      </c>
      <c r="Q185" s="131"/>
      <c r="R185" s="133" t="str">
        <f t="shared" si="18"/>
        <v>長野</v>
      </c>
      <c r="S185" s="1" t="str">
        <f t="shared" si="14"/>
        <v>一般国道19号　桜沢改良</v>
      </c>
      <c r="T185" s="134">
        <f t="shared" si="15"/>
        <v>105</v>
      </c>
      <c r="U185" s="135" t="str">
        <f t="shared" si="16"/>
        <v>－※3</v>
      </c>
      <c r="V185" s="135"/>
      <c r="W185" s="133">
        <f t="shared" si="17"/>
        <v>1650</v>
      </c>
    </row>
    <row r="186" spans="2:23" ht="30" customHeight="1" x14ac:dyDescent="0.15">
      <c r="B186" s="95" t="s">
        <v>1181</v>
      </c>
      <c r="C186" s="95"/>
      <c r="D186" s="99">
        <v>153</v>
      </c>
      <c r="E186" s="100" t="s">
        <v>386</v>
      </c>
      <c r="F186" s="101" t="s">
        <v>56</v>
      </c>
      <c r="G186" s="104" t="s">
        <v>798</v>
      </c>
      <c r="H186" s="107"/>
      <c r="I186" s="110">
        <v>11.6</v>
      </c>
      <c r="J186" s="112">
        <v>620</v>
      </c>
      <c r="K186" s="115" t="s">
        <v>952</v>
      </c>
      <c r="L186" s="117" t="s">
        <v>406</v>
      </c>
      <c r="M186" s="101" t="s">
        <v>211</v>
      </c>
      <c r="N186" s="115" t="s">
        <v>931</v>
      </c>
      <c r="O186" s="125">
        <v>0.67</v>
      </c>
      <c r="P186" s="127">
        <v>50</v>
      </c>
      <c r="Q186" s="131"/>
      <c r="R186" s="133" t="str">
        <f t="shared" si="18"/>
        <v>長野</v>
      </c>
      <c r="S186" s="1" t="str">
        <f t="shared" si="14"/>
        <v>一般国道153号　伊駒アルプスロード</v>
      </c>
      <c r="T186" s="134">
        <f t="shared" si="15"/>
        <v>620</v>
      </c>
      <c r="U186" s="135" t="str">
        <f t="shared" si="16"/>
        <v>1.6（1.6）
※2</v>
      </c>
      <c r="V186" s="135"/>
      <c r="W186" s="133">
        <f t="shared" si="17"/>
        <v>50</v>
      </c>
    </row>
    <row r="187" spans="2:23" ht="30" customHeight="1" x14ac:dyDescent="0.15">
      <c r="B187" s="95" t="s">
        <v>1181</v>
      </c>
      <c r="C187" s="95" t="s">
        <v>1093</v>
      </c>
      <c r="D187" s="99">
        <v>474</v>
      </c>
      <c r="E187" s="100" t="s">
        <v>447</v>
      </c>
      <c r="F187" s="101" t="s">
        <v>902</v>
      </c>
      <c r="G187" s="103" t="s">
        <v>798</v>
      </c>
      <c r="H187" s="107"/>
      <c r="I187" s="110">
        <v>22.1</v>
      </c>
      <c r="J187" s="112">
        <v>1511</v>
      </c>
      <c r="K187" s="115" t="s">
        <v>1044</v>
      </c>
      <c r="L187" s="117" t="s">
        <v>406</v>
      </c>
      <c r="M187" s="101" t="s">
        <v>1184</v>
      </c>
      <c r="N187" s="115" t="s">
        <v>931</v>
      </c>
      <c r="O187" s="125">
        <v>0.67</v>
      </c>
      <c r="P187" s="127">
        <v>3440</v>
      </c>
      <c r="Q187" s="131"/>
      <c r="R187" s="133" t="str">
        <f t="shared" si="18"/>
        <v>長野</v>
      </c>
      <c r="S187" s="1" t="str">
        <f t="shared" si="14"/>
        <v>一般国道474号　飯喬道路</v>
      </c>
      <c r="T187" s="134">
        <f t="shared" si="15"/>
        <v>1511</v>
      </c>
      <c r="U187" s="135" t="str">
        <f t="shared" si="16"/>
        <v>1.2（1.2）
※2</v>
      </c>
      <c r="V187" s="135"/>
      <c r="W187" s="133">
        <f t="shared" si="17"/>
        <v>3440</v>
      </c>
    </row>
    <row r="188" spans="2:23" ht="30" customHeight="1" x14ac:dyDescent="0.15">
      <c r="B188" s="95" t="s">
        <v>1181</v>
      </c>
      <c r="C188" s="95" t="s">
        <v>1093</v>
      </c>
      <c r="D188" s="99">
        <v>474</v>
      </c>
      <c r="E188" s="100" t="s">
        <v>887</v>
      </c>
      <c r="F188" s="101" t="s">
        <v>902</v>
      </c>
      <c r="G188" s="103" t="s">
        <v>798</v>
      </c>
      <c r="H188" s="107" t="s">
        <v>88</v>
      </c>
      <c r="I188" s="110">
        <v>5.9</v>
      </c>
      <c r="J188" s="112">
        <v>578</v>
      </c>
      <c r="K188" s="115" t="s">
        <v>640</v>
      </c>
      <c r="L188" s="117" t="s">
        <v>406</v>
      </c>
      <c r="M188" s="101" t="s">
        <v>1161</v>
      </c>
      <c r="N188" s="115" t="s">
        <v>931</v>
      </c>
      <c r="O188" s="125">
        <v>0.67</v>
      </c>
      <c r="P188" s="127">
        <v>6280</v>
      </c>
      <c r="Q188" s="131"/>
      <c r="R188" s="133" t="str">
        <f>G188&amp;"・"&amp;H188</f>
        <v>長野・静岡</v>
      </c>
      <c r="S188" s="1" t="str">
        <f t="shared" si="14"/>
        <v>一般国道474号　青崩峠道路</v>
      </c>
      <c r="T188" s="134">
        <f t="shared" si="15"/>
        <v>578</v>
      </c>
      <c r="U188" s="135" t="str">
        <f t="shared" si="16"/>
        <v>1.2（1.8）
※2</v>
      </c>
      <c r="V188" s="135"/>
      <c r="W188" s="133">
        <f t="shared" si="17"/>
        <v>6280</v>
      </c>
    </row>
    <row r="189" spans="2:23" ht="30" customHeight="1" x14ac:dyDescent="0.15">
      <c r="B189" s="95" t="s">
        <v>1181</v>
      </c>
      <c r="C189" s="95"/>
      <c r="D189" s="99">
        <v>19</v>
      </c>
      <c r="E189" s="100" t="s">
        <v>98</v>
      </c>
      <c r="F189" s="101" t="s">
        <v>56</v>
      </c>
      <c r="G189" s="103" t="s">
        <v>802</v>
      </c>
      <c r="H189" s="107"/>
      <c r="I189" s="110">
        <v>8.1999999999999993</v>
      </c>
      <c r="J189" s="112">
        <v>245</v>
      </c>
      <c r="K189" s="115" t="s">
        <v>944</v>
      </c>
      <c r="L189" s="117" t="s">
        <v>406</v>
      </c>
      <c r="M189" s="101" t="s">
        <v>843</v>
      </c>
      <c r="N189" s="115" t="s">
        <v>931</v>
      </c>
      <c r="O189" s="125">
        <v>0.67</v>
      </c>
      <c r="P189" s="127">
        <v>2040</v>
      </c>
      <c r="Q189" s="131"/>
      <c r="R189" s="133" t="str">
        <f t="shared" ref="R189:R198" si="19">G189</f>
        <v>岐阜</v>
      </c>
      <c r="S189" s="1" t="str">
        <f t="shared" si="14"/>
        <v>一般国道19号　瑞浪恵那道路（瑞浪～恵那武並）</v>
      </c>
      <c r="T189" s="134">
        <f t="shared" si="15"/>
        <v>245</v>
      </c>
      <c r="U189" s="135" t="str">
        <f t="shared" si="16"/>
        <v>1.9（1.5）
※2</v>
      </c>
      <c r="V189" s="135"/>
      <c r="W189" s="133">
        <f t="shared" si="17"/>
        <v>2040</v>
      </c>
    </row>
    <row r="190" spans="2:23" ht="30" customHeight="1" x14ac:dyDescent="0.15">
      <c r="B190" s="95" t="s">
        <v>1181</v>
      </c>
      <c r="C190" s="95"/>
      <c r="D190" s="99">
        <v>19</v>
      </c>
      <c r="E190" s="100" t="s">
        <v>1185</v>
      </c>
      <c r="F190" s="101" t="s">
        <v>56</v>
      </c>
      <c r="G190" s="103" t="s">
        <v>802</v>
      </c>
      <c r="H190" s="107"/>
      <c r="I190" s="110">
        <v>4.3</v>
      </c>
      <c r="J190" s="112">
        <v>170</v>
      </c>
      <c r="K190" s="115" t="s">
        <v>223</v>
      </c>
      <c r="L190" s="117" t="s">
        <v>406</v>
      </c>
      <c r="M190" s="101" t="s">
        <v>338</v>
      </c>
      <c r="N190" s="115" t="s">
        <v>931</v>
      </c>
      <c r="O190" s="125">
        <v>0.67</v>
      </c>
      <c r="P190" s="127">
        <v>440</v>
      </c>
      <c r="Q190" s="131"/>
      <c r="R190" s="133" t="str">
        <f t="shared" si="19"/>
        <v>岐阜</v>
      </c>
      <c r="S190" s="1" t="str">
        <f t="shared" si="14"/>
        <v>一般国道19号　瑞浪恵那道路（恵那工区）</v>
      </c>
      <c r="T190" s="134">
        <f t="shared" si="15"/>
        <v>170</v>
      </c>
      <c r="U190" s="135" t="str">
        <f t="shared" si="16"/>
        <v>1.9（2.2）
※2</v>
      </c>
      <c r="V190" s="135"/>
      <c r="W190" s="133">
        <f t="shared" si="17"/>
        <v>440</v>
      </c>
    </row>
    <row r="191" spans="2:23" ht="30" customHeight="1" x14ac:dyDescent="0.15">
      <c r="B191" s="95" t="s">
        <v>1181</v>
      </c>
      <c r="C191" s="95" t="s">
        <v>467</v>
      </c>
      <c r="D191" s="99">
        <v>21</v>
      </c>
      <c r="E191" s="100" t="s">
        <v>1187</v>
      </c>
      <c r="F191" s="101" t="s">
        <v>930</v>
      </c>
      <c r="G191" s="103" t="s">
        <v>802</v>
      </c>
      <c r="H191" s="107"/>
      <c r="I191" s="110">
        <v>23.9</v>
      </c>
      <c r="J191" s="112">
        <v>1100</v>
      </c>
      <c r="K191" s="115" t="s">
        <v>441</v>
      </c>
      <c r="L191" s="117" t="s">
        <v>406</v>
      </c>
      <c r="M191" s="101">
        <v>1.3</v>
      </c>
      <c r="N191" s="115" t="s">
        <v>256</v>
      </c>
      <c r="O191" s="125">
        <v>0.67</v>
      </c>
      <c r="P191" s="127">
        <v>440</v>
      </c>
      <c r="Q191" s="131"/>
      <c r="R191" s="133" t="str">
        <f t="shared" si="19"/>
        <v>岐阜</v>
      </c>
      <c r="S191" s="1" t="str">
        <f t="shared" si="14"/>
        <v>一般国道21号　岐大バイパス</v>
      </c>
      <c r="T191" s="134">
        <f t="shared" si="15"/>
        <v>1100</v>
      </c>
      <c r="U191" s="135">
        <f t="shared" si="16"/>
        <v>1.3</v>
      </c>
      <c r="V191" s="135"/>
      <c r="W191" s="133">
        <f t="shared" si="17"/>
        <v>440</v>
      </c>
    </row>
    <row r="192" spans="2:23" ht="30" customHeight="1" x14ac:dyDescent="0.15">
      <c r="B192" s="95" t="s">
        <v>1181</v>
      </c>
      <c r="C192" s="95"/>
      <c r="D192" s="99">
        <v>21</v>
      </c>
      <c r="E192" s="100" t="s">
        <v>519</v>
      </c>
      <c r="F192" s="101" t="s">
        <v>56</v>
      </c>
      <c r="G192" s="103" t="s">
        <v>802</v>
      </c>
      <c r="H192" s="107"/>
      <c r="I192" s="110">
        <v>8</v>
      </c>
      <c r="J192" s="112">
        <v>349</v>
      </c>
      <c r="K192" s="115" t="s">
        <v>990</v>
      </c>
      <c r="L192" s="117" t="s">
        <v>406</v>
      </c>
      <c r="M192" s="101">
        <v>2.5</v>
      </c>
      <c r="N192" s="115" t="s">
        <v>256</v>
      </c>
      <c r="O192" s="125">
        <v>0.67</v>
      </c>
      <c r="P192" s="127">
        <v>10</v>
      </c>
      <c r="Q192" s="131"/>
      <c r="R192" s="133" t="str">
        <f t="shared" si="19"/>
        <v>岐阜</v>
      </c>
      <c r="S192" s="1" t="str">
        <f t="shared" si="14"/>
        <v>一般国道21号　可児御嵩バイパス</v>
      </c>
      <c r="T192" s="134">
        <f t="shared" si="15"/>
        <v>349</v>
      </c>
      <c r="U192" s="135">
        <f t="shared" si="16"/>
        <v>2.5</v>
      </c>
      <c r="V192" s="135"/>
      <c r="W192" s="133">
        <f t="shared" si="17"/>
        <v>10</v>
      </c>
    </row>
    <row r="193" spans="2:23" ht="30" customHeight="1" x14ac:dyDescent="0.15">
      <c r="B193" s="95" t="s">
        <v>1181</v>
      </c>
      <c r="C193" s="95"/>
      <c r="D193" s="99">
        <v>21</v>
      </c>
      <c r="E193" s="100" t="s">
        <v>1188</v>
      </c>
      <c r="F193" s="101" t="s">
        <v>56</v>
      </c>
      <c r="G193" s="103" t="s">
        <v>802</v>
      </c>
      <c r="H193" s="107"/>
      <c r="I193" s="110">
        <v>10.4</v>
      </c>
      <c r="J193" s="112">
        <v>440</v>
      </c>
      <c r="K193" s="115" t="s">
        <v>1115</v>
      </c>
      <c r="L193" s="117" t="s">
        <v>406</v>
      </c>
      <c r="M193" s="101">
        <v>1.1000000000000001</v>
      </c>
      <c r="N193" s="115" t="s">
        <v>935</v>
      </c>
      <c r="O193" s="125">
        <v>0.67</v>
      </c>
      <c r="P193" s="127">
        <v>10</v>
      </c>
      <c r="Q193" s="131"/>
      <c r="R193" s="133" t="str">
        <f t="shared" si="19"/>
        <v>岐阜</v>
      </c>
      <c r="S193" s="1" t="str">
        <f t="shared" si="14"/>
        <v>一般国道21号　関ヶ原バイパス</v>
      </c>
      <c r="T193" s="134">
        <f t="shared" si="15"/>
        <v>440</v>
      </c>
      <c r="U193" s="135">
        <f t="shared" si="16"/>
        <v>1.1000000000000001</v>
      </c>
      <c r="V193" s="135"/>
      <c r="W193" s="133">
        <f t="shared" si="17"/>
        <v>10</v>
      </c>
    </row>
    <row r="194" spans="2:23" ht="30" customHeight="1" x14ac:dyDescent="0.15">
      <c r="B194" s="95" t="s">
        <v>1181</v>
      </c>
      <c r="C194" s="95" t="s">
        <v>1189</v>
      </c>
      <c r="D194" s="99">
        <v>41</v>
      </c>
      <c r="E194" s="100" t="s">
        <v>1190</v>
      </c>
      <c r="F194" s="101" t="s">
        <v>930</v>
      </c>
      <c r="G194" s="103" t="s">
        <v>802</v>
      </c>
      <c r="H194" s="107"/>
      <c r="I194" s="110">
        <v>9.1999999999999993</v>
      </c>
      <c r="J194" s="112">
        <v>425</v>
      </c>
      <c r="K194" s="115" t="s">
        <v>372</v>
      </c>
      <c r="L194" s="117" t="s">
        <v>1191</v>
      </c>
      <c r="M194" s="121">
        <v>1.3</v>
      </c>
      <c r="N194" s="115" t="s">
        <v>944</v>
      </c>
      <c r="O194" s="125">
        <v>0.67</v>
      </c>
      <c r="P194" s="127">
        <v>1540</v>
      </c>
      <c r="Q194" s="131"/>
      <c r="R194" s="133" t="str">
        <f t="shared" si="19"/>
        <v>岐阜</v>
      </c>
      <c r="S194" s="1" t="str">
        <f t="shared" si="14"/>
        <v>一般国道41号　石浦バイパス</v>
      </c>
      <c r="T194" s="134">
        <f t="shared" si="15"/>
        <v>425</v>
      </c>
      <c r="U194" s="135">
        <f t="shared" si="16"/>
        <v>1.3</v>
      </c>
      <c r="V194" s="135"/>
      <c r="W194" s="133">
        <f t="shared" si="17"/>
        <v>1540</v>
      </c>
    </row>
    <row r="195" spans="2:23" ht="30" customHeight="1" x14ac:dyDescent="0.15">
      <c r="B195" s="95" t="s">
        <v>1181</v>
      </c>
      <c r="C195" s="95"/>
      <c r="D195" s="99">
        <v>41</v>
      </c>
      <c r="E195" s="100" t="s">
        <v>1192</v>
      </c>
      <c r="F195" s="101" t="s">
        <v>56</v>
      </c>
      <c r="G195" s="103" t="s">
        <v>802</v>
      </c>
      <c r="H195" s="107"/>
      <c r="I195" s="110">
        <v>9.4</v>
      </c>
      <c r="J195" s="112">
        <v>645</v>
      </c>
      <c r="K195" s="115" t="s">
        <v>136</v>
      </c>
      <c r="L195" s="117" t="s">
        <v>406</v>
      </c>
      <c r="M195" s="101">
        <v>1.7</v>
      </c>
      <c r="N195" s="115" t="s">
        <v>935</v>
      </c>
      <c r="O195" s="125">
        <v>0.67</v>
      </c>
      <c r="P195" s="127">
        <v>10</v>
      </c>
      <c r="Q195" s="131"/>
      <c r="R195" s="133" t="str">
        <f t="shared" si="19"/>
        <v>岐阜</v>
      </c>
      <c r="S195" s="1" t="str">
        <f t="shared" si="14"/>
        <v>一般国道41号　美濃加茂バイパス</v>
      </c>
      <c r="T195" s="134">
        <f t="shared" si="15"/>
        <v>645</v>
      </c>
      <c r="U195" s="135">
        <f t="shared" si="16"/>
        <v>1.7</v>
      </c>
      <c r="V195" s="135"/>
      <c r="W195" s="133">
        <f t="shared" si="17"/>
        <v>10</v>
      </c>
    </row>
    <row r="196" spans="2:23" ht="30" customHeight="1" x14ac:dyDescent="0.15">
      <c r="B196" s="95" t="s">
        <v>1181</v>
      </c>
      <c r="C196" s="95"/>
      <c r="D196" s="99">
        <v>156</v>
      </c>
      <c r="E196" s="100" t="s">
        <v>55</v>
      </c>
      <c r="F196" s="101" t="s">
        <v>56</v>
      </c>
      <c r="G196" s="103" t="s">
        <v>802</v>
      </c>
      <c r="H196" s="107"/>
      <c r="I196" s="110">
        <v>13.4</v>
      </c>
      <c r="J196" s="112">
        <v>950</v>
      </c>
      <c r="K196" s="115" t="s">
        <v>1095</v>
      </c>
      <c r="L196" s="117" t="s">
        <v>406</v>
      </c>
      <c r="M196" s="121">
        <v>2</v>
      </c>
      <c r="N196" s="115" t="s">
        <v>256</v>
      </c>
      <c r="O196" s="125">
        <v>0.67</v>
      </c>
      <c r="P196" s="127">
        <v>1140</v>
      </c>
      <c r="Q196" s="131"/>
      <c r="R196" s="133" t="str">
        <f t="shared" si="19"/>
        <v>岐阜</v>
      </c>
      <c r="S196" s="1" t="str">
        <f t="shared" si="14"/>
        <v>一般国道156号　岐阜東バイパス</v>
      </c>
      <c r="T196" s="134">
        <f t="shared" si="15"/>
        <v>950</v>
      </c>
      <c r="U196" s="135">
        <f t="shared" si="16"/>
        <v>2</v>
      </c>
      <c r="V196" s="135"/>
      <c r="W196" s="133">
        <f t="shared" si="17"/>
        <v>1140</v>
      </c>
    </row>
    <row r="197" spans="2:23" ht="30" customHeight="1" x14ac:dyDescent="0.15">
      <c r="B197" s="95" t="s">
        <v>1181</v>
      </c>
      <c r="C197" s="95"/>
      <c r="D197" s="99">
        <v>156</v>
      </c>
      <c r="E197" s="100" t="s">
        <v>1193</v>
      </c>
      <c r="F197" s="101" t="s">
        <v>56</v>
      </c>
      <c r="G197" s="104" t="s">
        <v>802</v>
      </c>
      <c r="H197" s="107"/>
      <c r="I197" s="110">
        <v>2.6</v>
      </c>
      <c r="J197" s="112">
        <v>81</v>
      </c>
      <c r="K197" s="115" t="s">
        <v>965</v>
      </c>
      <c r="L197" s="117" t="s">
        <v>1196</v>
      </c>
      <c r="M197" s="101" t="s">
        <v>1073</v>
      </c>
      <c r="N197" s="115" t="s">
        <v>223</v>
      </c>
      <c r="O197" s="125">
        <v>0.67</v>
      </c>
      <c r="P197" s="127">
        <v>101</v>
      </c>
      <c r="Q197" s="131"/>
      <c r="R197" s="133" t="str">
        <f t="shared" si="19"/>
        <v>岐阜</v>
      </c>
      <c r="S197" s="1" t="str">
        <f t="shared" si="14"/>
        <v>一般国道156号　大和改良</v>
      </c>
      <c r="T197" s="134">
        <f t="shared" si="15"/>
        <v>81</v>
      </c>
      <c r="U197" s="135" t="str">
        <f t="shared" si="16"/>
        <v>－※3</v>
      </c>
      <c r="V197" s="135"/>
      <c r="W197" s="133">
        <f t="shared" si="17"/>
        <v>101</v>
      </c>
    </row>
    <row r="198" spans="2:23" ht="30" customHeight="1" x14ac:dyDescent="0.15">
      <c r="B198" s="95" t="s">
        <v>1181</v>
      </c>
      <c r="C198" s="95" t="s">
        <v>1087</v>
      </c>
      <c r="D198" s="99">
        <v>158</v>
      </c>
      <c r="E198" s="100" t="s">
        <v>258</v>
      </c>
      <c r="F198" s="101" t="s">
        <v>902</v>
      </c>
      <c r="G198" s="103" t="s">
        <v>802</v>
      </c>
      <c r="H198" s="107"/>
      <c r="I198" s="110">
        <v>24.7</v>
      </c>
      <c r="J198" s="112">
        <v>2203</v>
      </c>
      <c r="K198" s="115" t="s">
        <v>1044</v>
      </c>
      <c r="L198" s="117" t="s">
        <v>406</v>
      </c>
      <c r="M198" s="101">
        <v>1.4</v>
      </c>
      <c r="N198" s="115" t="s">
        <v>256</v>
      </c>
      <c r="O198" s="125">
        <v>0.7</v>
      </c>
      <c r="P198" s="127">
        <v>2100</v>
      </c>
      <c r="Q198" s="131"/>
      <c r="R198" s="133" t="str">
        <f t="shared" si="19"/>
        <v>岐阜</v>
      </c>
      <c r="S198" s="1" t="str">
        <f t="shared" si="14"/>
        <v>一般国道158号　高山清見道路</v>
      </c>
      <c r="T198" s="134">
        <f t="shared" si="15"/>
        <v>2203</v>
      </c>
      <c r="U198" s="135">
        <f t="shared" si="16"/>
        <v>1.4</v>
      </c>
      <c r="V198" s="135"/>
      <c r="W198" s="133">
        <f t="shared" si="17"/>
        <v>2100</v>
      </c>
    </row>
    <row r="199" spans="2:23" ht="30" customHeight="1" x14ac:dyDescent="0.15">
      <c r="B199" s="95" t="s">
        <v>1181</v>
      </c>
      <c r="C199" s="95"/>
      <c r="D199" s="99">
        <v>258</v>
      </c>
      <c r="E199" s="100" t="s">
        <v>127</v>
      </c>
      <c r="F199" s="101" t="s">
        <v>56</v>
      </c>
      <c r="G199" s="103" t="s">
        <v>802</v>
      </c>
      <c r="H199" s="107" t="s">
        <v>810</v>
      </c>
      <c r="I199" s="110">
        <v>41.6</v>
      </c>
      <c r="J199" s="112">
        <v>310</v>
      </c>
      <c r="K199" s="115" t="s">
        <v>1197</v>
      </c>
      <c r="L199" s="117" t="s">
        <v>406</v>
      </c>
      <c r="M199" s="101">
        <v>2.2999999999999998</v>
      </c>
      <c r="N199" s="115" t="s">
        <v>256</v>
      </c>
      <c r="O199" s="125">
        <v>0.67</v>
      </c>
      <c r="P199" s="127">
        <v>10</v>
      </c>
      <c r="Q199" s="131"/>
      <c r="R199" s="133" t="str">
        <f>G199&amp;"・"&amp;H199</f>
        <v>岐阜・三重</v>
      </c>
      <c r="S199" s="1" t="str">
        <f t="shared" ref="S199:S216" si="20">"一般国道"&amp;D199&amp;"号　"&amp;E199</f>
        <v>一般国道258号　大桑道路</v>
      </c>
      <c r="T199" s="134">
        <f t="shared" ref="T199:T262" si="21">J199</f>
        <v>310</v>
      </c>
      <c r="U199" s="135">
        <f t="shared" ref="U199:U262" si="22">M199</f>
        <v>2.2999999999999998</v>
      </c>
      <c r="V199" s="135"/>
      <c r="W199" s="133">
        <f t="shared" ref="W199:W262" si="23">P199</f>
        <v>10</v>
      </c>
    </row>
    <row r="200" spans="2:23" ht="30" customHeight="1" x14ac:dyDescent="0.15">
      <c r="B200" s="95" t="s">
        <v>1199</v>
      </c>
      <c r="C200" s="95" t="s">
        <v>1200</v>
      </c>
      <c r="D200" s="99">
        <v>475</v>
      </c>
      <c r="E200" s="100" t="s">
        <v>1201</v>
      </c>
      <c r="F200" s="101" t="s">
        <v>902</v>
      </c>
      <c r="G200" s="105" t="s">
        <v>802</v>
      </c>
      <c r="H200" s="107"/>
      <c r="I200" s="110">
        <v>39</v>
      </c>
      <c r="J200" s="112">
        <v>4000</v>
      </c>
      <c r="K200" s="115" t="s">
        <v>965</v>
      </c>
      <c r="L200" s="117" t="s">
        <v>406</v>
      </c>
      <c r="M200" s="101" t="s">
        <v>1202</v>
      </c>
      <c r="N200" s="115" t="s">
        <v>931</v>
      </c>
      <c r="O200" s="125">
        <v>0.67</v>
      </c>
      <c r="P200" s="127">
        <v>10</v>
      </c>
      <c r="Q200" s="131"/>
      <c r="R200" s="133" t="str">
        <f>G200</f>
        <v>岐阜</v>
      </c>
      <c r="S200" s="1" t="str">
        <f t="shared" si="20"/>
        <v>一般国道475号　東海環状自動車道
(土岐～関)</v>
      </c>
      <c r="T200" s="134">
        <f t="shared" si="21"/>
        <v>4000</v>
      </c>
      <c r="U200" s="135" t="str">
        <f t="shared" si="22"/>
        <v>1.4（2.1）
※2</v>
      </c>
      <c r="V200" s="135"/>
      <c r="W200" s="133">
        <f t="shared" si="23"/>
        <v>10</v>
      </c>
    </row>
    <row r="201" spans="2:23" ht="30" customHeight="1" x14ac:dyDescent="0.15">
      <c r="B201" s="95" t="s">
        <v>1199</v>
      </c>
      <c r="C201" s="95" t="s">
        <v>1200</v>
      </c>
      <c r="D201" s="99">
        <v>475</v>
      </c>
      <c r="E201" s="100" t="s">
        <v>947</v>
      </c>
      <c r="F201" s="101" t="s">
        <v>902</v>
      </c>
      <c r="G201" s="103" t="s">
        <v>802</v>
      </c>
      <c r="H201" s="107"/>
      <c r="I201" s="110">
        <v>44.2</v>
      </c>
      <c r="J201" s="112">
        <v>6075</v>
      </c>
      <c r="K201" s="115" t="s">
        <v>1059</v>
      </c>
      <c r="L201" s="117" t="s">
        <v>1203</v>
      </c>
      <c r="M201" s="101" t="s">
        <v>478</v>
      </c>
      <c r="N201" s="115" t="s">
        <v>931</v>
      </c>
      <c r="O201" s="125">
        <v>0.67</v>
      </c>
      <c r="P201" s="127">
        <v>14879</v>
      </c>
      <c r="Q201" s="131"/>
      <c r="R201" s="133" t="str">
        <f>G201</f>
        <v>岐阜</v>
      </c>
      <c r="S201" s="1" t="str">
        <f t="shared" si="20"/>
        <v>一般国道475号　東海環状自動車道
(関～養老)</v>
      </c>
      <c r="T201" s="134">
        <f t="shared" si="21"/>
        <v>6075</v>
      </c>
      <c r="U201" s="135" t="str">
        <f t="shared" si="22"/>
        <v>1.4（1.4）
※2</v>
      </c>
      <c r="V201" s="135"/>
      <c r="W201" s="133">
        <f t="shared" si="23"/>
        <v>14879</v>
      </c>
    </row>
    <row r="202" spans="2:23" ht="30" customHeight="1" x14ac:dyDescent="0.15">
      <c r="B202" s="95" t="s">
        <v>1199</v>
      </c>
      <c r="C202" s="95" t="s">
        <v>1200</v>
      </c>
      <c r="D202" s="99">
        <v>475</v>
      </c>
      <c r="E202" s="100" t="s">
        <v>1205</v>
      </c>
      <c r="F202" s="101" t="s">
        <v>902</v>
      </c>
      <c r="G202" s="103" t="s">
        <v>802</v>
      </c>
      <c r="H202" s="107" t="s">
        <v>810</v>
      </c>
      <c r="I202" s="110">
        <v>18</v>
      </c>
      <c r="J202" s="112">
        <v>1500</v>
      </c>
      <c r="K202" s="115" t="s">
        <v>997</v>
      </c>
      <c r="L202" s="117" t="s">
        <v>406</v>
      </c>
      <c r="M202" s="101" t="s">
        <v>896</v>
      </c>
      <c r="N202" s="115" t="s">
        <v>931</v>
      </c>
      <c r="O202" s="125">
        <v>0.67</v>
      </c>
      <c r="P202" s="127">
        <v>13980</v>
      </c>
      <c r="Q202" s="131"/>
      <c r="R202" s="133" t="str">
        <f>G202&amp;"・"&amp;H202</f>
        <v>岐阜・三重</v>
      </c>
      <c r="S202" s="1" t="str">
        <f t="shared" si="20"/>
        <v>一般国道475号　東海環状自動車道
(養老～北勢)</v>
      </c>
      <c r="T202" s="134">
        <f t="shared" si="21"/>
        <v>1500</v>
      </c>
      <c r="U202" s="135" t="str">
        <f t="shared" si="22"/>
        <v>1.4（2.3）
※2</v>
      </c>
      <c r="V202" s="135"/>
      <c r="W202" s="133">
        <f t="shared" si="23"/>
        <v>13980</v>
      </c>
    </row>
    <row r="203" spans="2:23" ht="30" customHeight="1" x14ac:dyDescent="0.15">
      <c r="B203" s="95" t="s">
        <v>1181</v>
      </c>
      <c r="C203" s="95" t="s">
        <v>1206</v>
      </c>
      <c r="D203" s="99">
        <v>1</v>
      </c>
      <c r="E203" s="100" t="s">
        <v>275</v>
      </c>
      <c r="F203" s="101" t="s">
        <v>902</v>
      </c>
      <c r="G203" s="103" t="s">
        <v>88</v>
      </c>
      <c r="H203" s="107"/>
      <c r="I203" s="110">
        <v>15</v>
      </c>
      <c r="J203" s="112">
        <v>2520</v>
      </c>
      <c r="K203" s="115" t="s">
        <v>162</v>
      </c>
      <c r="L203" s="117" t="s">
        <v>406</v>
      </c>
      <c r="M203" s="101">
        <v>1.5</v>
      </c>
      <c r="N203" s="115" t="s">
        <v>256</v>
      </c>
      <c r="O203" s="125">
        <v>0.7</v>
      </c>
      <c r="P203" s="127">
        <v>10</v>
      </c>
      <c r="Q203" s="131"/>
      <c r="R203" s="133" t="str">
        <f t="shared" ref="R203:R214" si="24">G203</f>
        <v>静岡</v>
      </c>
      <c r="S203" s="1" t="str">
        <f t="shared" si="20"/>
        <v>一般国道1号　東駿河湾環状道路</v>
      </c>
      <c r="T203" s="134">
        <f t="shared" si="21"/>
        <v>2520</v>
      </c>
      <c r="U203" s="135">
        <f t="shared" si="22"/>
        <v>1.5</v>
      </c>
      <c r="V203" s="135"/>
      <c r="W203" s="133">
        <f t="shared" si="23"/>
        <v>10</v>
      </c>
    </row>
    <row r="204" spans="2:23" ht="30" customHeight="1" x14ac:dyDescent="0.15">
      <c r="B204" s="95" t="s">
        <v>1181</v>
      </c>
      <c r="C204" s="95" t="s">
        <v>1207</v>
      </c>
      <c r="D204" s="99">
        <v>1</v>
      </c>
      <c r="E204" s="100" t="s">
        <v>585</v>
      </c>
      <c r="F204" s="101" t="s">
        <v>930</v>
      </c>
      <c r="G204" s="103" t="s">
        <v>88</v>
      </c>
      <c r="H204" s="107"/>
      <c r="I204" s="110">
        <v>24.2</v>
      </c>
      <c r="J204" s="112">
        <v>1600</v>
      </c>
      <c r="K204" s="115" t="s">
        <v>1121</v>
      </c>
      <c r="L204" s="117" t="s">
        <v>406</v>
      </c>
      <c r="M204" s="101">
        <v>1.4</v>
      </c>
      <c r="N204" s="115" t="s">
        <v>944</v>
      </c>
      <c r="O204" s="125">
        <v>0.67</v>
      </c>
      <c r="P204" s="127">
        <v>4540</v>
      </c>
      <c r="Q204" s="131"/>
      <c r="R204" s="133" t="str">
        <f t="shared" si="24"/>
        <v>静岡</v>
      </c>
      <c r="S204" s="1" t="str">
        <f t="shared" si="20"/>
        <v>一般国道1号　静清バイパス</v>
      </c>
      <c r="T204" s="134">
        <f t="shared" si="21"/>
        <v>1600</v>
      </c>
      <c r="U204" s="135">
        <f t="shared" si="22"/>
        <v>1.4</v>
      </c>
      <c r="V204" s="135"/>
      <c r="W204" s="133">
        <f t="shared" si="23"/>
        <v>4540</v>
      </c>
    </row>
    <row r="205" spans="2:23" ht="30" customHeight="1" x14ac:dyDescent="0.15">
      <c r="B205" s="95" t="s">
        <v>1181</v>
      </c>
      <c r="C205" s="95"/>
      <c r="D205" s="99">
        <v>1</v>
      </c>
      <c r="E205" s="100" t="s">
        <v>737</v>
      </c>
      <c r="F205" s="101" t="s">
        <v>56</v>
      </c>
      <c r="G205" s="103" t="s">
        <v>88</v>
      </c>
      <c r="H205" s="107"/>
      <c r="I205" s="110">
        <v>21.4</v>
      </c>
      <c r="J205" s="112">
        <v>445</v>
      </c>
      <c r="K205" s="115" t="s">
        <v>280</v>
      </c>
      <c r="L205" s="117" t="s">
        <v>406</v>
      </c>
      <c r="M205" s="101">
        <v>1.6</v>
      </c>
      <c r="N205" s="115" t="s">
        <v>256</v>
      </c>
      <c r="O205" s="125">
        <v>0.67</v>
      </c>
      <c r="P205" s="127">
        <v>55</v>
      </c>
      <c r="Q205" s="131"/>
      <c r="R205" s="133" t="str">
        <f t="shared" si="24"/>
        <v>静岡</v>
      </c>
      <c r="S205" s="1" t="str">
        <f t="shared" si="20"/>
        <v>一般国道1号　富士由比バイパス</v>
      </c>
      <c r="T205" s="134">
        <f t="shared" si="21"/>
        <v>445</v>
      </c>
      <c r="U205" s="135">
        <f t="shared" si="22"/>
        <v>1.6</v>
      </c>
      <c r="V205" s="135"/>
      <c r="W205" s="133">
        <f t="shared" si="23"/>
        <v>55</v>
      </c>
    </row>
    <row r="206" spans="2:23" ht="30" customHeight="1" x14ac:dyDescent="0.15">
      <c r="B206" s="95" t="s">
        <v>1181</v>
      </c>
      <c r="C206" s="95"/>
      <c r="D206" s="99">
        <v>1</v>
      </c>
      <c r="E206" s="100" t="s">
        <v>7</v>
      </c>
      <c r="F206" s="101" t="s">
        <v>56</v>
      </c>
      <c r="G206" s="103" t="s">
        <v>88</v>
      </c>
      <c r="H206" s="107"/>
      <c r="I206" s="110">
        <v>10.7</v>
      </c>
      <c r="J206" s="112">
        <v>300</v>
      </c>
      <c r="K206" s="115" t="s">
        <v>256</v>
      </c>
      <c r="L206" s="117" t="s">
        <v>406</v>
      </c>
      <c r="M206" s="101">
        <v>3.6</v>
      </c>
      <c r="N206" s="115" t="s">
        <v>944</v>
      </c>
      <c r="O206" s="125">
        <v>0.67</v>
      </c>
      <c r="P206" s="127">
        <v>740</v>
      </c>
      <c r="Q206" s="131"/>
      <c r="R206" s="133" t="str">
        <f t="shared" si="24"/>
        <v>静岡</v>
      </c>
      <c r="S206" s="1" t="str">
        <f t="shared" si="20"/>
        <v>一般国道1号　藤枝バイパス</v>
      </c>
      <c r="T206" s="134">
        <f t="shared" si="21"/>
        <v>300</v>
      </c>
      <c r="U206" s="135">
        <f t="shared" si="22"/>
        <v>3.6</v>
      </c>
      <c r="V206" s="135"/>
      <c r="W206" s="133">
        <f t="shared" si="23"/>
        <v>740</v>
      </c>
    </row>
    <row r="207" spans="2:23" ht="30" customHeight="1" x14ac:dyDescent="0.15">
      <c r="B207" s="95" t="s">
        <v>1181</v>
      </c>
      <c r="C207" s="95"/>
      <c r="D207" s="99">
        <v>1</v>
      </c>
      <c r="E207" s="100" t="s">
        <v>1209</v>
      </c>
      <c r="F207" s="101" t="s">
        <v>56</v>
      </c>
      <c r="G207" s="103" t="s">
        <v>88</v>
      </c>
      <c r="H207" s="107"/>
      <c r="I207" s="110">
        <v>10.4</v>
      </c>
      <c r="J207" s="112">
        <v>240</v>
      </c>
      <c r="K207" s="115" t="s">
        <v>485</v>
      </c>
      <c r="L207" s="117" t="s">
        <v>406</v>
      </c>
      <c r="M207" s="101">
        <v>5.6</v>
      </c>
      <c r="N207" s="115" t="s">
        <v>256</v>
      </c>
      <c r="O207" s="125">
        <v>0.67</v>
      </c>
      <c r="P207" s="127">
        <v>2140</v>
      </c>
      <c r="Q207" s="131"/>
      <c r="R207" s="133" t="str">
        <f t="shared" si="24"/>
        <v>静岡</v>
      </c>
      <c r="S207" s="1" t="str">
        <f t="shared" si="20"/>
        <v>一般国道1号　島田金谷バイパス</v>
      </c>
      <c r="T207" s="134">
        <f t="shared" si="21"/>
        <v>240</v>
      </c>
      <c r="U207" s="135">
        <f t="shared" si="22"/>
        <v>5.6</v>
      </c>
      <c r="V207" s="135"/>
      <c r="W207" s="133">
        <f t="shared" si="23"/>
        <v>2140</v>
      </c>
    </row>
    <row r="208" spans="2:23" ht="30" customHeight="1" x14ac:dyDescent="0.15">
      <c r="B208" s="95" t="s">
        <v>1181</v>
      </c>
      <c r="C208" s="95"/>
      <c r="D208" s="99">
        <v>1</v>
      </c>
      <c r="E208" s="100" t="s">
        <v>1210</v>
      </c>
      <c r="F208" s="101" t="s">
        <v>56</v>
      </c>
      <c r="G208" s="103" t="s">
        <v>88</v>
      </c>
      <c r="H208" s="107"/>
      <c r="I208" s="110">
        <v>2.6</v>
      </c>
      <c r="J208" s="112">
        <v>230</v>
      </c>
      <c r="K208" s="115" t="s">
        <v>944</v>
      </c>
      <c r="L208" s="117" t="s">
        <v>406</v>
      </c>
      <c r="M208" s="101">
        <v>1.6</v>
      </c>
      <c r="N208" s="115" t="s">
        <v>931</v>
      </c>
      <c r="O208" s="125">
        <v>0.67</v>
      </c>
      <c r="P208" s="127">
        <v>600</v>
      </c>
      <c r="Q208" s="131"/>
      <c r="R208" s="133" t="str">
        <f t="shared" si="24"/>
        <v>静岡</v>
      </c>
      <c r="S208" s="1" t="str">
        <f t="shared" si="20"/>
        <v>一般国道1号　東駿河湾環状道路（沼津岡宮～愛鷹）</v>
      </c>
      <c r="T208" s="134">
        <f t="shared" si="21"/>
        <v>230</v>
      </c>
      <c r="U208" s="135">
        <f t="shared" si="22"/>
        <v>1.6</v>
      </c>
      <c r="V208" s="135"/>
      <c r="W208" s="133">
        <f t="shared" si="23"/>
        <v>600</v>
      </c>
    </row>
    <row r="209" spans="2:23" ht="30" customHeight="1" x14ac:dyDescent="0.15">
      <c r="B209" s="95" t="s">
        <v>1181</v>
      </c>
      <c r="C209" s="95"/>
      <c r="D209" s="99">
        <v>138</v>
      </c>
      <c r="E209" s="100" t="s">
        <v>1212</v>
      </c>
      <c r="F209" s="101" t="s">
        <v>56</v>
      </c>
      <c r="G209" s="103" t="s">
        <v>88</v>
      </c>
      <c r="H209" s="107"/>
      <c r="I209" s="110">
        <v>3.8</v>
      </c>
      <c r="J209" s="112">
        <v>208</v>
      </c>
      <c r="K209" s="115" t="s">
        <v>404</v>
      </c>
      <c r="L209" s="117" t="s">
        <v>1214</v>
      </c>
      <c r="M209" s="101" t="s">
        <v>1215</v>
      </c>
      <c r="N209" s="115" t="s">
        <v>931</v>
      </c>
      <c r="O209" s="125">
        <v>0.67</v>
      </c>
      <c r="P209" s="127">
        <v>2770</v>
      </c>
      <c r="Q209" s="131"/>
      <c r="R209" s="133" t="str">
        <f t="shared" si="24"/>
        <v>静岡</v>
      </c>
      <c r="S209" s="1" t="str">
        <f t="shared" si="20"/>
        <v>一般国道138号　須走道路</v>
      </c>
      <c r="T209" s="134">
        <f t="shared" si="21"/>
        <v>208</v>
      </c>
      <c r="U209" s="135" t="str">
        <f t="shared" si="22"/>
        <v>2.0（2.3）
※2</v>
      </c>
      <c r="V209" s="135"/>
      <c r="W209" s="133">
        <f t="shared" si="23"/>
        <v>2770</v>
      </c>
    </row>
    <row r="210" spans="2:23" ht="30" customHeight="1" x14ac:dyDescent="0.15">
      <c r="B210" s="95" t="s">
        <v>1181</v>
      </c>
      <c r="C210" s="95"/>
      <c r="D210" s="99">
        <v>138</v>
      </c>
      <c r="E210" s="100" t="s">
        <v>1216</v>
      </c>
      <c r="F210" s="101" t="s">
        <v>56</v>
      </c>
      <c r="G210" s="103" t="s">
        <v>88</v>
      </c>
      <c r="H210" s="107"/>
      <c r="I210" s="110">
        <v>4.3</v>
      </c>
      <c r="J210" s="112">
        <v>338</v>
      </c>
      <c r="K210" s="115" t="s">
        <v>200</v>
      </c>
      <c r="L210" s="117" t="s">
        <v>1069</v>
      </c>
      <c r="M210" s="101" t="s">
        <v>1215</v>
      </c>
      <c r="N210" s="115" t="s">
        <v>931</v>
      </c>
      <c r="O210" s="125">
        <v>0.67</v>
      </c>
      <c r="P210" s="127">
        <v>7940</v>
      </c>
      <c r="Q210" s="131"/>
      <c r="R210" s="133" t="str">
        <f t="shared" si="24"/>
        <v>静岡</v>
      </c>
      <c r="S210" s="1" t="str">
        <f t="shared" si="20"/>
        <v>一般国道138号　御殿場バイパス
(西区間)</v>
      </c>
      <c r="T210" s="134">
        <f t="shared" si="21"/>
        <v>338</v>
      </c>
      <c r="U210" s="135" t="str">
        <f t="shared" si="22"/>
        <v>2.0（2.3）
※2</v>
      </c>
      <c r="V210" s="135"/>
      <c r="W210" s="133">
        <f t="shared" si="23"/>
        <v>7940</v>
      </c>
    </row>
    <row r="211" spans="2:23" ht="30" customHeight="1" x14ac:dyDescent="0.15">
      <c r="B211" s="95" t="s">
        <v>1181</v>
      </c>
      <c r="C211" s="95"/>
      <c r="D211" s="99">
        <v>139</v>
      </c>
      <c r="E211" s="100" t="s">
        <v>1217</v>
      </c>
      <c r="F211" s="101" t="s">
        <v>56</v>
      </c>
      <c r="G211" s="103" t="s">
        <v>88</v>
      </c>
      <c r="H211" s="107"/>
      <c r="I211" s="110">
        <v>1.6</v>
      </c>
      <c r="J211" s="112">
        <v>125</v>
      </c>
      <c r="K211" s="115" t="s">
        <v>342</v>
      </c>
      <c r="L211" s="117" t="s">
        <v>406</v>
      </c>
      <c r="M211" s="101">
        <v>1.5</v>
      </c>
      <c r="N211" s="115" t="s">
        <v>256</v>
      </c>
      <c r="O211" s="125">
        <v>0.67</v>
      </c>
      <c r="P211" s="127">
        <v>840</v>
      </c>
      <c r="Q211" s="131"/>
      <c r="R211" s="133" t="str">
        <f t="shared" si="24"/>
        <v>静岡</v>
      </c>
      <c r="S211" s="1" t="str">
        <f t="shared" si="20"/>
        <v>一般国道139号　富士改良</v>
      </c>
      <c r="T211" s="134">
        <f t="shared" si="21"/>
        <v>125</v>
      </c>
      <c r="U211" s="135">
        <f t="shared" si="22"/>
        <v>1.5</v>
      </c>
      <c r="V211" s="135"/>
      <c r="W211" s="133">
        <f t="shared" si="23"/>
        <v>840</v>
      </c>
    </row>
    <row r="212" spans="2:23" ht="30" customHeight="1" x14ac:dyDescent="0.15">
      <c r="B212" s="95" t="s">
        <v>1181</v>
      </c>
      <c r="C212" s="95"/>
      <c r="D212" s="99">
        <v>246</v>
      </c>
      <c r="E212" s="100" t="s">
        <v>1218</v>
      </c>
      <c r="F212" s="101" t="s">
        <v>56</v>
      </c>
      <c r="G212" s="103" t="s">
        <v>88</v>
      </c>
      <c r="H212" s="107"/>
      <c r="I212" s="110">
        <v>35.299999999999997</v>
      </c>
      <c r="J212" s="112">
        <v>520</v>
      </c>
      <c r="K212" s="115" t="s">
        <v>583</v>
      </c>
      <c r="L212" s="117" t="s">
        <v>406</v>
      </c>
      <c r="M212" s="101">
        <v>1.2</v>
      </c>
      <c r="N212" s="115" t="s">
        <v>935</v>
      </c>
      <c r="O212" s="125">
        <v>0.67</v>
      </c>
      <c r="P212" s="127">
        <v>100</v>
      </c>
      <c r="Q212" s="131"/>
      <c r="R212" s="133" t="str">
        <f t="shared" si="24"/>
        <v>静岡</v>
      </c>
      <c r="S212" s="1" t="str">
        <f t="shared" si="20"/>
        <v>一般国道246号　裾野バイパス</v>
      </c>
      <c r="T212" s="134">
        <f t="shared" si="21"/>
        <v>520</v>
      </c>
      <c r="U212" s="135">
        <f t="shared" si="22"/>
        <v>1.2</v>
      </c>
      <c r="V212" s="135"/>
      <c r="W212" s="133">
        <f t="shared" si="23"/>
        <v>100</v>
      </c>
    </row>
    <row r="213" spans="2:23" ht="30" customHeight="1" x14ac:dyDescent="0.15">
      <c r="B213" s="95" t="s">
        <v>1181</v>
      </c>
      <c r="C213" s="95" t="s">
        <v>1206</v>
      </c>
      <c r="D213" s="99">
        <v>414</v>
      </c>
      <c r="E213" s="100" t="s">
        <v>261</v>
      </c>
      <c r="F213" s="101" t="s">
        <v>902</v>
      </c>
      <c r="G213" s="103" t="s">
        <v>88</v>
      </c>
      <c r="H213" s="107"/>
      <c r="I213" s="110">
        <v>5.7</v>
      </c>
      <c r="J213" s="112">
        <v>260</v>
      </c>
      <c r="K213" s="115" t="s">
        <v>997</v>
      </c>
      <c r="L213" s="117" t="s">
        <v>406</v>
      </c>
      <c r="M213" s="101">
        <v>1.7</v>
      </c>
      <c r="N213" s="115" t="s">
        <v>256</v>
      </c>
      <c r="O213" s="125">
        <v>0.7</v>
      </c>
      <c r="P213" s="127">
        <v>700</v>
      </c>
      <c r="Q213" s="131"/>
      <c r="R213" s="133" t="str">
        <f t="shared" si="24"/>
        <v>静岡</v>
      </c>
      <c r="S213" s="1" t="str">
        <f t="shared" si="20"/>
        <v>一般国道414号　河津下田道路（Ⅰ期）</v>
      </c>
      <c r="T213" s="134">
        <f t="shared" si="21"/>
        <v>260</v>
      </c>
      <c r="U213" s="135">
        <f t="shared" si="22"/>
        <v>1.7</v>
      </c>
      <c r="V213" s="135"/>
      <c r="W213" s="133">
        <f t="shared" si="23"/>
        <v>700</v>
      </c>
    </row>
    <row r="214" spans="2:23" ht="30" customHeight="1" x14ac:dyDescent="0.15">
      <c r="B214" s="95" t="s">
        <v>1181</v>
      </c>
      <c r="C214" s="95" t="s">
        <v>1206</v>
      </c>
      <c r="D214" s="99">
        <v>414</v>
      </c>
      <c r="E214" s="100" t="s">
        <v>72</v>
      </c>
      <c r="F214" s="101" t="s">
        <v>902</v>
      </c>
      <c r="G214" s="103" t="s">
        <v>88</v>
      </c>
      <c r="H214" s="107"/>
      <c r="I214" s="110">
        <v>6.8</v>
      </c>
      <c r="J214" s="112">
        <v>375</v>
      </c>
      <c r="K214" s="115" t="s">
        <v>485</v>
      </c>
      <c r="L214" s="117" t="s">
        <v>406</v>
      </c>
      <c r="M214" s="101">
        <v>1.2</v>
      </c>
      <c r="N214" s="115" t="s">
        <v>256</v>
      </c>
      <c r="O214" s="125">
        <v>0.7</v>
      </c>
      <c r="P214" s="127">
        <v>8940</v>
      </c>
      <c r="Q214" s="131"/>
      <c r="R214" s="133" t="str">
        <f t="shared" si="24"/>
        <v>静岡</v>
      </c>
      <c r="S214" s="1" t="str">
        <f t="shared" si="20"/>
        <v>一般国道414号　河津下田道路（Ⅱ期）</v>
      </c>
      <c r="T214" s="134">
        <f t="shared" si="21"/>
        <v>375</v>
      </c>
      <c r="U214" s="135">
        <f t="shared" si="22"/>
        <v>1.2</v>
      </c>
      <c r="V214" s="135"/>
      <c r="W214" s="133">
        <f t="shared" si="23"/>
        <v>8940</v>
      </c>
    </row>
    <row r="215" spans="2:23" ht="30" customHeight="1" x14ac:dyDescent="0.15">
      <c r="B215" s="95" t="s">
        <v>1181</v>
      </c>
      <c r="C215" s="95" t="s">
        <v>1093</v>
      </c>
      <c r="D215" s="99">
        <v>474</v>
      </c>
      <c r="E215" s="100" t="s">
        <v>1219</v>
      </c>
      <c r="F215" s="101" t="s">
        <v>902</v>
      </c>
      <c r="G215" s="105" t="s">
        <v>88</v>
      </c>
      <c r="H215" s="107" t="s">
        <v>807</v>
      </c>
      <c r="I215" s="110">
        <v>27.9</v>
      </c>
      <c r="J215" s="112">
        <v>1764</v>
      </c>
      <c r="K215" s="115" t="s">
        <v>342</v>
      </c>
      <c r="L215" s="117" t="s">
        <v>406</v>
      </c>
      <c r="M215" s="101" t="s">
        <v>1184</v>
      </c>
      <c r="N215" s="115" t="s">
        <v>931</v>
      </c>
      <c r="O215" s="125">
        <v>0.67</v>
      </c>
      <c r="P215" s="127">
        <v>5240</v>
      </c>
      <c r="Q215" s="131"/>
      <c r="R215" s="133" t="str">
        <f>G215&amp;"・"&amp;H215</f>
        <v>静岡・愛知</v>
      </c>
      <c r="S215" s="1" t="str">
        <f t="shared" si="20"/>
        <v>一般国道474号　佐久間道路・三遠道路</v>
      </c>
      <c r="T215" s="134">
        <f t="shared" si="21"/>
        <v>1764</v>
      </c>
      <c r="U215" s="135" t="str">
        <f t="shared" si="22"/>
        <v>1.2（1.2）
※2</v>
      </c>
      <c r="V215" s="135"/>
      <c r="W215" s="133">
        <f t="shared" si="23"/>
        <v>5240</v>
      </c>
    </row>
    <row r="216" spans="2:23" ht="30" customHeight="1" x14ac:dyDescent="0.15">
      <c r="B216" s="95" t="s">
        <v>1181</v>
      </c>
      <c r="C216" s="95" t="s">
        <v>1093</v>
      </c>
      <c r="D216" s="99">
        <v>474</v>
      </c>
      <c r="E216" s="100" t="s">
        <v>1220</v>
      </c>
      <c r="F216" s="101" t="s">
        <v>902</v>
      </c>
      <c r="G216" s="105" t="s">
        <v>88</v>
      </c>
      <c r="H216" s="108"/>
      <c r="I216" s="110">
        <v>14.4</v>
      </c>
      <c r="J216" s="112">
        <v>900</v>
      </c>
      <c r="K216" s="115" t="s">
        <v>203</v>
      </c>
      <c r="L216" s="117" t="s">
        <v>406</v>
      </c>
      <c r="M216" s="101" t="s">
        <v>987</v>
      </c>
      <c r="N216" s="115" t="s">
        <v>931</v>
      </c>
      <c r="O216" s="115">
        <v>0.67</v>
      </c>
      <c r="P216" s="128">
        <v>340</v>
      </c>
      <c r="Q216" s="132"/>
      <c r="R216" s="133" t="str">
        <f t="shared" ref="R216:R242" si="25">G216</f>
        <v>静岡</v>
      </c>
      <c r="S216" s="1" t="str">
        <f t="shared" si="20"/>
        <v>一般国道474号　水窪佐久間道路</v>
      </c>
      <c r="T216" s="134">
        <f t="shared" si="21"/>
        <v>900</v>
      </c>
      <c r="U216" s="135" t="str">
        <f t="shared" si="22"/>
        <v>1.2（1.1）
※2</v>
      </c>
      <c r="V216" s="135"/>
      <c r="W216" s="133">
        <f t="shared" si="23"/>
        <v>340</v>
      </c>
    </row>
    <row r="217" spans="2:23" ht="30" customHeight="1" x14ac:dyDescent="0.15">
      <c r="B217" s="95" t="s">
        <v>1199</v>
      </c>
      <c r="C217" s="95" t="s">
        <v>713</v>
      </c>
      <c r="D217" s="99" t="s">
        <v>754</v>
      </c>
      <c r="E217" s="100" t="s">
        <v>797</v>
      </c>
      <c r="F217" s="101" t="s">
        <v>995</v>
      </c>
      <c r="G217" s="103" t="s">
        <v>807</v>
      </c>
      <c r="H217" s="107"/>
      <c r="I217" s="110">
        <v>12.2</v>
      </c>
      <c r="J217" s="112">
        <v>2721</v>
      </c>
      <c r="K217" s="115" t="s">
        <v>1000</v>
      </c>
      <c r="L217" s="117" t="s">
        <v>608</v>
      </c>
      <c r="M217" s="101">
        <v>1.1000000000000001</v>
      </c>
      <c r="N217" s="115" t="s">
        <v>931</v>
      </c>
      <c r="O217" s="125">
        <v>0.75</v>
      </c>
      <c r="P217" s="127">
        <v>1710</v>
      </c>
      <c r="Q217" s="131"/>
      <c r="R217" s="133" t="str">
        <f t="shared" si="25"/>
        <v>愛知</v>
      </c>
      <c r="S217" s="1" t="str">
        <f>"名古屋環状2号線　"&amp;E217</f>
        <v>名古屋環状2号線　名古屋西～飛島</v>
      </c>
      <c r="T217" s="134">
        <f t="shared" si="21"/>
        <v>2721</v>
      </c>
      <c r="U217" s="135">
        <f t="shared" si="22"/>
        <v>1.1000000000000001</v>
      </c>
      <c r="V217" s="135"/>
      <c r="W217" s="133">
        <f t="shared" si="23"/>
        <v>1710</v>
      </c>
    </row>
    <row r="218" spans="2:23" ht="30" customHeight="1" x14ac:dyDescent="0.15">
      <c r="B218" s="95" t="s">
        <v>1181</v>
      </c>
      <c r="C218" s="95" t="s">
        <v>945</v>
      </c>
      <c r="D218" s="99">
        <v>23</v>
      </c>
      <c r="E218" s="100" t="s">
        <v>1054</v>
      </c>
      <c r="F218" s="101" t="s">
        <v>930</v>
      </c>
      <c r="G218" s="103" t="s">
        <v>807</v>
      </c>
      <c r="H218" s="107"/>
      <c r="I218" s="110">
        <v>9.1999999999999993</v>
      </c>
      <c r="J218" s="112">
        <v>489</v>
      </c>
      <c r="K218" s="115" t="s">
        <v>1044</v>
      </c>
      <c r="L218" s="117" t="s">
        <v>406</v>
      </c>
      <c r="M218" s="101">
        <v>7.1</v>
      </c>
      <c r="N218" s="115" t="s">
        <v>944</v>
      </c>
      <c r="O218" s="125">
        <v>0.67</v>
      </c>
      <c r="P218" s="127">
        <v>10</v>
      </c>
      <c r="Q218" s="131"/>
      <c r="R218" s="133" t="str">
        <f t="shared" si="25"/>
        <v>愛知</v>
      </c>
      <c r="S218" s="1" t="str">
        <f t="shared" ref="S218:S281" si="26">"一般国道"&amp;D218&amp;"号　"&amp;E218</f>
        <v>一般国道23号　豊橋東バイパス</v>
      </c>
      <c r="T218" s="134">
        <f t="shared" si="21"/>
        <v>489</v>
      </c>
      <c r="U218" s="135">
        <f t="shared" si="22"/>
        <v>7.1</v>
      </c>
      <c r="V218" s="135"/>
      <c r="W218" s="133">
        <f t="shared" si="23"/>
        <v>10</v>
      </c>
    </row>
    <row r="219" spans="2:23" ht="30" customHeight="1" x14ac:dyDescent="0.15">
      <c r="B219" s="95" t="s">
        <v>1181</v>
      </c>
      <c r="C219" s="95" t="s">
        <v>855</v>
      </c>
      <c r="D219" s="99">
        <v>23</v>
      </c>
      <c r="E219" s="100" t="s">
        <v>951</v>
      </c>
      <c r="F219" s="101" t="s">
        <v>930</v>
      </c>
      <c r="G219" s="103" t="s">
        <v>807</v>
      </c>
      <c r="H219" s="107"/>
      <c r="I219" s="110">
        <v>17.600000000000001</v>
      </c>
      <c r="J219" s="112">
        <v>1662</v>
      </c>
      <c r="K219" s="115" t="s">
        <v>3</v>
      </c>
      <c r="L219" s="117" t="s">
        <v>406</v>
      </c>
      <c r="M219" s="121">
        <v>6</v>
      </c>
      <c r="N219" s="115" t="s">
        <v>944</v>
      </c>
      <c r="O219" s="125">
        <v>0.67</v>
      </c>
      <c r="P219" s="127">
        <v>550</v>
      </c>
      <c r="Q219" s="131"/>
      <c r="R219" s="133" t="str">
        <f t="shared" si="25"/>
        <v>愛知</v>
      </c>
      <c r="S219" s="1" t="str">
        <f t="shared" si="26"/>
        <v>一般国道23号　豊橋バイパス</v>
      </c>
      <c r="T219" s="134">
        <f t="shared" si="21"/>
        <v>1662</v>
      </c>
      <c r="U219" s="135">
        <f t="shared" si="22"/>
        <v>6</v>
      </c>
      <c r="V219" s="135"/>
      <c r="W219" s="133">
        <f t="shared" si="23"/>
        <v>550</v>
      </c>
    </row>
    <row r="220" spans="2:23" ht="30" customHeight="1" x14ac:dyDescent="0.15">
      <c r="B220" s="95" t="s">
        <v>1181</v>
      </c>
      <c r="C220" s="95" t="s">
        <v>523</v>
      </c>
      <c r="D220" s="99">
        <v>23</v>
      </c>
      <c r="E220" s="100" t="s">
        <v>370</v>
      </c>
      <c r="F220" s="101" t="s">
        <v>930</v>
      </c>
      <c r="G220" s="103" t="s">
        <v>807</v>
      </c>
      <c r="H220" s="107"/>
      <c r="I220" s="110">
        <v>15</v>
      </c>
      <c r="J220" s="112">
        <v>1307</v>
      </c>
      <c r="K220" s="115" t="s">
        <v>1117</v>
      </c>
      <c r="L220" s="117" t="s">
        <v>406</v>
      </c>
      <c r="M220" s="101">
        <v>3.1</v>
      </c>
      <c r="N220" s="115" t="s">
        <v>931</v>
      </c>
      <c r="O220" s="125">
        <v>0.67</v>
      </c>
      <c r="P220" s="127">
        <v>7240</v>
      </c>
      <c r="Q220" s="131"/>
      <c r="R220" s="133" t="str">
        <f t="shared" si="25"/>
        <v>愛知</v>
      </c>
      <c r="S220" s="1" t="str">
        <f t="shared" si="26"/>
        <v>一般国道23号　蒲郡バイパス</v>
      </c>
      <c r="T220" s="134">
        <f t="shared" si="21"/>
        <v>1307</v>
      </c>
      <c r="U220" s="135">
        <f t="shared" si="22"/>
        <v>3.1</v>
      </c>
      <c r="V220" s="135"/>
      <c r="W220" s="133">
        <f t="shared" si="23"/>
        <v>7240</v>
      </c>
    </row>
    <row r="221" spans="2:23" ht="30" customHeight="1" x14ac:dyDescent="0.15">
      <c r="B221" s="95" t="s">
        <v>1181</v>
      </c>
      <c r="C221" s="95" t="s">
        <v>523</v>
      </c>
      <c r="D221" s="99">
        <v>23</v>
      </c>
      <c r="E221" s="100" t="s">
        <v>254</v>
      </c>
      <c r="F221" s="101" t="s">
        <v>930</v>
      </c>
      <c r="G221" s="103" t="s">
        <v>807</v>
      </c>
      <c r="H221" s="107"/>
      <c r="I221" s="110">
        <v>14.6</v>
      </c>
      <c r="J221" s="112">
        <v>1040</v>
      </c>
      <c r="K221" s="115" t="s">
        <v>1221</v>
      </c>
      <c r="L221" s="117" t="s">
        <v>406</v>
      </c>
      <c r="M221" s="101">
        <v>6.6</v>
      </c>
      <c r="N221" s="115" t="s">
        <v>944</v>
      </c>
      <c r="O221" s="125">
        <v>0.67</v>
      </c>
      <c r="P221" s="127">
        <v>100</v>
      </c>
      <c r="Q221" s="131"/>
      <c r="R221" s="133" t="str">
        <f t="shared" si="25"/>
        <v>愛知</v>
      </c>
      <c r="S221" s="1" t="str">
        <f t="shared" si="26"/>
        <v>一般国道23号　岡崎バイパス</v>
      </c>
      <c r="T221" s="134">
        <f t="shared" si="21"/>
        <v>1040</v>
      </c>
      <c r="U221" s="135">
        <f t="shared" si="22"/>
        <v>6.6</v>
      </c>
      <c r="V221" s="135"/>
      <c r="W221" s="133">
        <f t="shared" si="23"/>
        <v>100</v>
      </c>
    </row>
    <row r="222" spans="2:23" ht="30" customHeight="1" x14ac:dyDescent="0.15">
      <c r="B222" s="95" t="s">
        <v>1181</v>
      </c>
      <c r="C222" s="95"/>
      <c r="D222" s="99">
        <v>41</v>
      </c>
      <c r="E222" s="100" t="s">
        <v>62</v>
      </c>
      <c r="F222" s="101" t="s">
        <v>56</v>
      </c>
      <c r="G222" s="103" t="s">
        <v>807</v>
      </c>
      <c r="H222" s="107"/>
      <c r="I222" s="110">
        <v>7</v>
      </c>
      <c r="J222" s="112">
        <v>135</v>
      </c>
      <c r="K222" s="115" t="s">
        <v>976</v>
      </c>
      <c r="L222" s="117" t="s">
        <v>406</v>
      </c>
      <c r="M222" s="121">
        <v>2.4</v>
      </c>
      <c r="N222" s="115" t="s">
        <v>931</v>
      </c>
      <c r="O222" s="125">
        <v>0.67</v>
      </c>
      <c r="P222" s="127">
        <v>2000</v>
      </c>
      <c r="Q222" s="131"/>
      <c r="R222" s="133" t="str">
        <f t="shared" si="25"/>
        <v>愛知</v>
      </c>
      <c r="S222" s="1" t="str">
        <f t="shared" si="26"/>
        <v>一般国道41号　名濃バイパス</v>
      </c>
      <c r="T222" s="134">
        <f t="shared" si="21"/>
        <v>135</v>
      </c>
      <c r="U222" s="135">
        <f t="shared" si="22"/>
        <v>2.4</v>
      </c>
      <c r="V222" s="135"/>
      <c r="W222" s="133">
        <f t="shared" si="23"/>
        <v>2000</v>
      </c>
    </row>
    <row r="223" spans="2:23" ht="30" customHeight="1" x14ac:dyDescent="0.15">
      <c r="B223" s="95" t="s">
        <v>1181</v>
      </c>
      <c r="C223" s="95"/>
      <c r="D223" s="99">
        <v>153</v>
      </c>
      <c r="E223" s="100" t="s">
        <v>34</v>
      </c>
      <c r="F223" s="101" t="s">
        <v>56</v>
      </c>
      <c r="G223" s="103" t="s">
        <v>807</v>
      </c>
      <c r="H223" s="107"/>
      <c r="I223" s="110">
        <v>13.3</v>
      </c>
      <c r="J223" s="112">
        <v>316</v>
      </c>
      <c r="K223" s="115" t="s">
        <v>1222</v>
      </c>
      <c r="L223" s="117" t="s">
        <v>406</v>
      </c>
      <c r="M223" s="101">
        <v>4.2</v>
      </c>
      <c r="N223" s="115" t="s">
        <v>256</v>
      </c>
      <c r="O223" s="125">
        <v>0.67</v>
      </c>
      <c r="P223" s="127">
        <v>10</v>
      </c>
      <c r="Q223" s="131"/>
      <c r="R223" s="133" t="str">
        <f t="shared" si="25"/>
        <v>愛知</v>
      </c>
      <c r="S223" s="1" t="str">
        <f t="shared" si="26"/>
        <v>一般国道153号　豊田西バイパス</v>
      </c>
      <c r="T223" s="134">
        <f t="shared" si="21"/>
        <v>316</v>
      </c>
      <c r="U223" s="135">
        <f t="shared" si="22"/>
        <v>4.2</v>
      </c>
      <c r="V223" s="135"/>
      <c r="W223" s="133">
        <f t="shared" si="23"/>
        <v>10</v>
      </c>
    </row>
    <row r="224" spans="2:23" ht="30" customHeight="1" x14ac:dyDescent="0.15">
      <c r="B224" s="95" t="s">
        <v>1181</v>
      </c>
      <c r="C224" s="95"/>
      <c r="D224" s="99">
        <v>153</v>
      </c>
      <c r="E224" s="100" t="s">
        <v>1226</v>
      </c>
      <c r="F224" s="101" t="s">
        <v>56</v>
      </c>
      <c r="G224" s="103" t="s">
        <v>807</v>
      </c>
      <c r="H224" s="107"/>
      <c r="I224" s="110">
        <v>5.7</v>
      </c>
      <c r="J224" s="112">
        <v>409</v>
      </c>
      <c r="K224" s="115" t="s">
        <v>1018</v>
      </c>
      <c r="L224" s="117" t="s">
        <v>406</v>
      </c>
      <c r="M224" s="101" t="s">
        <v>1228</v>
      </c>
      <c r="N224" s="115" t="s">
        <v>931</v>
      </c>
      <c r="O224" s="125">
        <v>0.67</v>
      </c>
      <c r="P224" s="127">
        <v>1040</v>
      </c>
      <c r="Q224" s="131"/>
      <c r="R224" s="133" t="str">
        <f t="shared" si="25"/>
        <v>愛知</v>
      </c>
      <c r="S224" s="1" t="str">
        <f t="shared" si="26"/>
        <v>一般国道153号　豊田北バイパス</v>
      </c>
      <c r="T224" s="134">
        <f t="shared" si="21"/>
        <v>409</v>
      </c>
      <c r="U224" s="135" t="str">
        <f t="shared" si="22"/>
        <v>2.4（3.4）
※2</v>
      </c>
      <c r="V224" s="135"/>
      <c r="W224" s="133">
        <f t="shared" si="23"/>
        <v>1040</v>
      </c>
    </row>
    <row r="225" spans="2:23" ht="30" customHeight="1" x14ac:dyDescent="0.15">
      <c r="B225" s="95" t="s">
        <v>1181</v>
      </c>
      <c r="C225" s="95"/>
      <c r="D225" s="99">
        <v>155</v>
      </c>
      <c r="E225" s="100" t="s">
        <v>612</v>
      </c>
      <c r="F225" s="101" t="s">
        <v>56</v>
      </c>
      <c r="G225" s="103" t="s">
        <v>807</v>
      </c>
      <c r="H225" s="107"/>
      <c r="I225" s="110">
        <v>12.9</v>
      </c>
      <c r="J225" s="112">
        <v>841</v>
      </c>
      <c r="K225" s="115" t="s">
        <v>3</v>
      </c>
      <c r="L225" s="117" t="s">
        <v>406</v>
      </c>
      <c r="M225" s="101" t="s">
        <v>1085</v>
      </c>
      <c r="N225" s="115" t="s">
        <v>931</v>
      </c>
      <c r="O225" s="125">
        <v>0.67</v>
      </c>
      <c r="P225" s="127">
        <v>1940</v>
      </c>
      <c r="Q225" s="131"/>
      <c r="R225" s="133" t="str">
        <f t="shared" si="25"/>
        <v>愛知</v>
      </c>
      <c r="S225" s="1" t="str">
        <f t="shared" si="26"/>
        <v>一般国道155号　豊田南バイパス</v>
      </c>
      <c r="T225" s="134">
        <f t="shared" si="21"/>
        <v>841</v>
      </c>
      <c r="U225" s="135" t="str">
        <f t="shared" si="22"/>
        <v>2.4（2.4）
※2</v>
      </c>
      <c r="V225" s="135"/>
      <c r="W225" s="133">
        <f t="shared" si="23"/>
        <v>1940</v>
      </c>
    </row>
    <row r="226" spans="2:23" ht="30" customHeight="1" x14ac:dyDescent="0.15">
      <c r="B226" s="95" t="s">
        <v>1181</v>
      </c>
      <c r="C226" s="95" t="s">
        <v>460</v>
      </c>
      <c r="D226" s="99">
        <v>247</v>
      </c>
      <c r="E226" s="100" t="s">
        <v>360</v>
      </c>
      <c r="F226" s="101" t="s">
        <v>930</v>
      </c>
      <c r="G226" s="103" t="s">
        <v>807</v>
      </c>
      <c r="H226" s="107"/>
      <c r="I226" s="110">
        <v>2</v>
      </c>
      <c r="J226" s="112">
        <v>285</v>
      </c>
      <c r="K226" s="115" t="s">
        <v>256</v>
      </c>
      <c r="L226" s="117" t="s">
        <v>406</v>
      </c>
      <c r="M226" s="101">
        <v>1.7</v>
      </c>
      <c r="N226" s="115" t="s">
        <v>944</v>
      </c>
      <c r="O226" s="125">
        <v>0.67</v>
      </c>
      <c r="P226" s="127">
        <v>2600</v>
      </c>
      <c r="Q226" s="131"/>
      <c r="R226" s="133" t="str">
        <f t="shared" si="25"/>
        <v>愛知</v>
      </c>
      <c r="S226" s="1" t="str">
        <f t="shared" si="26"/>
        <v>一般国道247号　西知多道路（東海ジャンクション）</v>
      </c>
      <c r="T226" s="134">
        <f t="shared" si="21"/>
        <v>285</v>
      </c>
      <c r="U226" s="135">
        <f t="shared" si="22"/>
        <v>1.7</v>
      </c>
      <c r="V226" s="135"/>
      <c r="W226" s="133">
        <f t="shared" si="23"/>
        <v>2600</v>
      </c>
    </row>
    <row r="227" spans="2:23" ht="30" customHeight="1" x14ac:dyDescent="0.15">
      <c r="B227" s="95" t="s">
        <v>1181</v>
      </c>
      <c r="C227" s="95"/>
      <c r="D227" s="99">
        <v>302</v>
      </c>
      <c r="E227" s="100" t="s">
        <v>754</v>
      </c>
      <c r="F227" s="101" t="s">
        <v>56</v>
      </c>
      <c r="G227" s="103" t="s">
        <v>807</v>
      </c>
      <c r="H227" s="107"/>
      <c r="I227" s="110">
        <v>58.6</v>
      </c>
      <c r="J227" s="112">
        <v>5769</v>
      </c>
      <c r="K227" s="115" t="s">
        <v>1095</v>
      </c>
      <c r="L227" s="117" t="s">
        <v>406</v>
      </c>
      <c r="M227" s="101">
        <v>2.2000000000000002</v>
      </c>
      <c r="N227" s="115" t="s">
        <v>931</v>
      </c>
      <c r="O227" s="125">
        <v>0.67</v>
      </c>
      <c r="P227" s="127">
        <v>3780</v>
      </c>
      <c r="Q227" s="131"/>
      <c r="R227" s="133" t="str">
        <f t="shared" si="25"/>
        <v>愛知</v>
      </c>
      <c r="S227" s="1" t="str">
        <f t="shared" si="26"/>
        <v>一般国道302号　名古屋環状2号線</v>
      </c>
      <c r="T227" s="134">
        <f t="shared" si="21"/>
        <v>5769</v>
      </c>
      <c r="U227" s="135">
        <f t="shared" si="22"/>
        <v>2.2000000000000002</v>
      </c>
      <c r="V227" s="135"/>
      <c r="W227" s="133">
        <f t="shared" si="23"/>
        <v>3780</v>
      </c>
    </row>
    <row r="228" spans="2:23" ht="30" customHeight="1" x14ac:dyDescent="0.15">
      <c r="B228" s="95" t="s">
        <v>1181</v>
      </c>
      <c r="C228" s="95"/>
      <c r="D228" s="99">
        <v>1</v>
      </c>
      <c r="E228" s="100" t="s">
        <v>232</v>
      </c>
      <c r="F228" s="101" t="s">
        <v>56</v>
      </c>
      <c r="G228" s="103" t="s">
        <v>810</v>
      </c>
      <c r="H228" s="107"/>
      <c r="I228" s="110">
        <v>3.9</v>
      </c>
      <c r="J228" s="112">
        <v>513</v>
      </c>
      <c r="K228" s="115" t="s">
        <v>726</v>
      </c>
      <c r="L228" s="117" t="s">
        <v>406</v>
      </c>
      <c r="M228" s="101">
        <v>1.2</v>
      </c>
      <c r="N228" s="115" t="s">
        <v>935</v>
      </c>
      <c r="O228" s="125">
        <v>0.67</v>
      </c>
      <c r="P228" s="127">
        <v>1240</v>
      </c>
      <c r="Q228" s="131"/>
      <c r="R228" s="133" t="str">
        <f t="shared" si="25"/>
        <v>三重</v>
      </c>
      <c r="S228" s="1" t="str">
        <f t="shared" si="26"/>
        <v>一般国道1号　桑名東部拡幅</v>
      </c>
      <c r="T228" s="134">
        <f t="shared" si="21"/>
        <v>513</v>
      </c>
      <c r="U228" s="135">
        <f t="shared" si="22"/>
        <v>1.2</v>
      </c>
      <c r="V228" s="135"/>
      <c r="W228" s="133">
        <f t="shared" si="23"/>
        <v>1240</v>
      </c>
    </row>
    <row r="229" spans="2:23" ht="30" customHeight="1" x14ac:dyDescent="0.15">
      <c r="B229" s="95" t="s">
        <v>1181</v>
      </c>
      <c r="C229" s="95"/>
      <c r="D229" s="99">
        <v>1</v>
      </c>
      <c r="E229" s="100" t="s">
        <v>1229</v>
      </c>
      <c r="F229" s="101" t="s">
        <v>56</v>
      </c>
      <c r="G229" s="103" t="s">
        <v>810</v>
      </c>
      <c r="H229" s="107"/>
      <c r="I229" s="110">
        <v>21</v>
      </c>
      <c r="J229" s="112">
        <v>1390</v>
      </c>
      <c r="K229" s="115" t="s">
        <v>1044</v>
      </c>
      <c r="L229" s="117" t="s">
        <v>406</v>
      </c>
      <c r="M229" s="101">
        <v>2.5</v>
      </c>
      <c r="N229" s="115" t="s">
        <v>931</v>
      </c>
      <c r="O229" s="125">
        <v>0.67</v>
      </c>
      <c r="P229" s="127">
        <v>3240</v>
      </c>
      <c r="Q229" s="131"/>
      <c r="R229" s="133" t="str">
        <f t="shared" si="25"/>
        <v>三重</v>
      </c>
      <c r="S229" s="1" t="str">
        <f t="shared" si="26"/>
        <v>一般国道1号　北勢バイパス</v>
      </c>
      <c r="T229" s="134">
        <f t="shared" si="21"/>
        <v>1390</v>
      </c>
      <c r="U229" s="135">
        <f t="shared" si="22"/>
        <v>2.5</v>
      </c>
      <c r="V229" s="135"/>
      <c r="W229" s="133">
        <f t="shared" si="23"/>
        <v>3240</v>
      </c>
    </row>
    <row r="230" spans="2:23" ht="30" customHeight="1" x14ac:dyDescent="0.15">
      <c r="B230" s="95" t="s">
        <v>1181</v>
      </c>
      <c r="C230" s="95"/>
      <c r="D230" s="99">
        <v>1</v>
      </c>
      <c r="E230" s="100" t="s">
        <v>677</v>
      </c>
      <c r="F230" s="101" t="s">
        <v>56</v>
      </c>
      <c r="G230" s="103" t="s">
        <v>810</v>
      </c>
      <c r="H230" s="107"/>
      <c r="I230" s="110">
        <v>2.5</v>
      </c>
      <c r="J230" s="112">
        <v>250</v>
      </c>
      <c r="K230" s="115" t="s">
        <v>822</v>
      </c>
      <c r="L230" s="117" t="s">
        <v>406</v>
      </c>
      <c r="M230" s="101">
        <v>1.3</v>
      </c>
      <c r="N230" s="115" t="s">
        <v>256</v>
      </c>
      <c r="O230" s="125">
        <v>0.67</v>
      </c>
      <c r="P230" s="127">
        <v>10</v>
      </c>
      <c r="Q230" s="131"/>
      <c r="R230" s="133" t="str">
        <f t="shared" si="25"/>
        <v>三重</v>
      </c>
      <c r="S230" s="1" t="str">
        <f t="shared" si="26"/>
        <v>一般国道1号　関バイパス</v>
      </c>
      <c r="T230" s="134">
        <f t="shared" si="21"/>
        <v>250</v>
      </c>
      <c r="U230" s="135">
        <f t="shared" si="22"/>
        <v>1.3</v>
      </c>
      <c r="V230" s="135"/>
      <c r="W230" s="133">
        <f t="shared" si="23"/>
        <v>10</v>
      </c>
    </row>
    <row r="231" spans="2:23" ht="30" customHeight="1" x14ac:dyDescent="0.15">
      <c r="B231" s="95" t="s">
        <v>1181</v>
      </c>
      <c r="C231" s="95"/>
      <c r="D231" s="99">
        <v>23</v>
      </c>
      <c r="E231" s="100" t="s">
        <v>80</v>
      </c>
      <c r="F231" s="101" t="s">
        <v>56</v>
      </c>
      <c r="G231" s="103" t="s">
        <v>810</v>
      </c>
      <c r="H231" s="107"/>
      <c r="I231" s="110">
        <v>33.799999999999997</v>
      </c>
      <c r="J231" s="112">
        <v>1955</v>
      </c>
      <c r="K231" s="115" t="s">
        <v>198</v>
      </c>
      <c r="L231" s="117" t="s">
        <v>406</v>
      </c>
      <c r="M231" s="101">
        <v>2.4</v>
      </c>
      <c r="N231" s="115" t="s">
        <v>931</v>
      </c>
      <c r="O231" s="125">
        <v>0.67</v>
      </c>
      <c r="P231" s="127">
        <v>4540</v>
      </c>
      <c r="Q231" s="131"/>
      <c r="R231" s="133" t="str">
        <f t="shared" si="25"/>
        <v>三重</v>
      </c>
      <c r="S231" s="1" t="str">
        <f t="shared" si="26"/>
        <v>一般国道23号　中勢道路</v>
      </c>
      <c r="T231" s="134">
        <f t="shared" si="21"/>
        <v>1955</v>
      </c>
      <c r="U231" s="135">
        <f t="shared" si="22"/>
        <v>2.4</v>
      </c>
      <c r="V231" s="135"/>
      <c r="W231" s="133">
        <f t="shared" si="23"/>
        <v>4540</v>
      </c>
    </row>
    <row r="232" spans="2:23" ht="30" customHeight="1" x14ac:dyDescent="0.15">
      <c r="B232" s="95" t="s">
        <v>1181</v>
      </c>
      <c r="C232" s="95"/>
      <c r="D232" s="99">
        <v>23</v>
      </c>
      <c r="E232" s="100" t="s">
        <v>904</v>
      </c>
      <c r="F232" s="101" t="s">
        <v>56</v>
      </c>
      <c r="G232" s="103" t="s">
        <v>810</v>
      </c>
      <c r="H232" s="107"/>
      <c r="I232" s="110">
        <v>7.5</v>
      </c>
      <c r="J232" s="112">
        <v>840</v>
      </c>
      <c r="K232" s="115" t="s">
        <v>952</v>
      </c>
      <c r="L232" s="117" t="s">
        <v>406</v>
      </c>
      <c r="M232" s="101" t="s">
        <v>1230</v>
      </c>
      <c r="N232" s="115" t="s">
        <v>931</v>
      </c>
      <c r="O232" s="125">
        <v>0.67</v>
      </c>
      <c r="P232" s="127">
        <v>50</v>
      </c>
      <c r="Q232" s="131"/>
      <c r="R232" s="133" t="str">
        <f t="shared" si="25"/>
        <v>三重</v>
      </c>
      <c r="S232" s="1" t="str">
        <f t="shared" si="26"/>
        <v>一般国道23号　鈴鹿四日市道路</v>
      </c>
      <c r="T232" s="134">
        <f t="shared" si="21"/>
        <v>840</v>
      </c>
      <c r="U232" s="135" t="str">
        <f t="shared" si="22"/>
        <v>8.9（2.0）
※2</v>
      </c>
      <c r="V232" s="135"/>
      <c r="W232" s="133">
        <f t="shared" si="23"/>
        <v>50</v>
      </c>
    </row>
    <row r="233" spans="2:23" ht="30" customHeight="1" x14ac:dyDescent="0.15">
      <c r="B233" s="95" t="s">
        <v>1181</v>
      </c>
      <c r="C233" s="95" t="s">
        <v>1133</v>
      </c>
      <c r="D233" s="99">
        <v>42</v>
      </c>
      <c r="E233" s="100" t="s">
        <v>1231</v>
      </c>
      <c r="F233" s="101" t="s">
        <v>925</v>
      </c>
      <c r="G233" s="103" t="s">
        <v>810</v>
      </c>
      <c r="H233" s="107"/>
      <c r="I233" s="110">
        <v>6.7</v>
      </c>
      <c r="J233" s="112">
        <v>270</v>
      </c>
      <c r="K233" s="115" t="s">
        <v>1048</v>
      </c>
      <c r="L233" s="117" t="s">
        <v>406</v>
      </c>
      <c r="M233" s="101" t="s">
        <v>987</v>
      </c>
      <c r="N233" s="115" t="s">
        <v>223</v>
      </c>
      <c r="O233" s="125">
        <v>0.67</v>
      </c>
      <c r="P233" s="127">
        <v>1940</v>
      </c>
      <c r="Q233" s="131"/>
      <c r="R233" s="133" t="str">
        <f t="shared" si="25"/>
        <v>三重</v>
      </c>
      <c r="S233" s="1" t="str">
        <f t="shared" si="26"/>
        <v>一般国道42号　熊野道路</v>
      </c>
      <c r="T233" s="134">
        <f t="shared" si="21"/>
        <v>270</v>
      </c>
      <c r="U233" s="135" t="str">
        <f t="shared" si="22"/>
        <v>1.2（1.1）
※2</v>
      </c>
      <c r="V233" s="135"/>
      <c r="W233" s="133">
        <f t="shared" si="23"/>
        <v>1940</v>
      </c>
    </row>
    <row r="234" spans="2:23" ht="30" customHeight="1" x14ac:dyDescent="0.15">
      <c r="B234" s="95" t="s">
        <v>1181</v>
      </c>
      <c r="C234" s="95" t="s">
        <v>1133</v>
      </c>
      <c r="D234" s="99">
        <v>42</v>
      </c>
      <c r="E234" s="100" t="s">
        <v>675</v>
      </c>
      <c r="F234" s="101" t="s">
        <v>925</v>
      </c>
      <c r="G234" s="105" t="s">
        <v>810</v>
      </c>
      <c r="H234" s="108"/>
      <c r="I234" s="110">
        <v>5.4</v>
      </c>
      <c r="J234" s="112">
        <v>340</v>
      </c>
      <c r="K234" s="115" t="s">
        <v>485</v>
      </c>
      <c r="L234" s="117" t="s">
        <v>1232</v>
      </c>
      <c r="M234" s="101" t="s">
        <v>987</v>
      </c>
      <c r="N234" s="115" t="s">
        <v>223</v>
      </c>
      <c r="O234" s="115">
        <v>0.67</v>
      </c>
      <c r="P234" s="128">
        <v>4570</v>
      </c>
      <c r="Q234" s="132"/>
      <c r="R234" s="133" t="str">
        <f t="shared" si="25"/>
        <v>三重</v>
      </c>
      <c r="S234" s="1" t="str">
        <f t="shared" si="26"/>
        <v>一般国道42号　熊野尾鷲道路（Ⅱ期）</v>
      </c>
      <c r="T234" s="134">
        <f t="shared" si="21"/>
        <v>340</v>
      </c>
      <c r="U234" s="135" t="str">
        <f t="shared" si="22"/>
        <v>1.2（1.1）
※2</v>
      </c>
      <c r="V234" s="135"/>
      <c r="W234" s="133">
        <f t="shared" si="23"/>
        <v>4570</v>
      </c>
    </row>
    <row r="235" spans="2:23" ht="30" customHeight="1" x14ac:dyDescent="0.15">
      <c r="B235" s="95" t="s">
        <v>1181</v>
      </c>
      <c r="C235" s="95" t="s">
        <v>1133</v>
      </c>
      <c r="D235" s="99">
        <v>42</v>
      </c>
      <c r="E235" s="100" t="s">
        <v>1234</v>
      </c>
      <c r="F235" s="101" t="s">
        <v>925</v>
      </c>
      <c r="G235" s="103" t="s">
        <v>810</v>
      </c>
      <c r="H235" s="107"/>
      <c r="I235" s="110">
        <v>15.6</v>
      </c>
      <c r="J235" s="112">
        <v>850</v>
      </c>
      <c r="K235" s="115" t="s">
        <v>203</v>
      </c>
      <c r="L235" s="117" t="s">
        <v>406</v>
      </c>
      <c r="M235" s="101" t="s">
        <v>594</v>
      </c>
      <c r="N235" s="115" t="s">
        <v>223</v>
      </c>
      <c r="O235" s="125">
        <v>0.67</v>
      </c>
      <c r="P235" s="127">
        <v>340</v>
      </c>
      <c r="Q235" s="131"/>
      <c r="R235" s="133" t="str">
        <f t="shared" si="25"/>
        <v>三重</v>
      </c>
      <c r="S235" s="1" t="str">
        <f t="shared" si="26"/>
        <v>一般国道42号　紀宝熊野道路</v>
      </c>
      <c r="T235" s="134">
        <f t="shared" si="21"/>
        <v>850</v>
      </c>
      <c r="U235" s="135" t="str">
        <f t="shared" si="22"/>
        <v>1.4（0.9）
※2</v>
      </c>
      <c r="V235" s="135"/>
      <c r="W235" s="133">
        <f t="shared" si="23"/>
        <v>340</v>
      </c>
    </row>
    <row r="236" spans="2:23" ht="30" customHeight="1" x14ac:dyDescent="0.15">
      <c r="B236" s="95" t="s">
        <v>1181</v>
      </c>
      <c r="C236" s="95"/>
      <c r="D236" s="99">
        <v>42</v>
      </c>
      <c r="E236" s="100" t="s">
        <v>1186</v>
      </c>
      <c r="F236" s="101" t="s">
        <v>56</v>
      </c>
      <c r="G236" s="103" t="s">
        <v>810</v>
      </c>
      <c r="H236" s="107"/>
      <c r="I236" s="110">
        <v>11.9</v>
      </c>
      <c r="J236" s="112">
        <v>495</v>
      </c>
      <c r="K236" s="115" t="s">
        <v>86</v>
      </c>
      <c r="L236" s="117" t="s">
        <v>406</v>
      </c>
      <c r="M236" s="101">
        <v>1.8</v>
      </c>
      <c r="N236" s="115" t="s">
        <v>935</v>
      </c>
      <c r="O236" s="125">
        <v>0.67</v>
      </c>
      <c r="P236" s="127">
        <v>940</v>
      </c>
      <c r="Q236" s="131"/>
      <c r="R236" s="133" t="str">
        <f t="shared" si="25"/>
        <v>三重</v>
      </c>
      <c r="S236" s="1" t="str">
        <f t="shared" si="26"/>
        <v>一般国道42号　松阪多気バイパス</v>
      </c>
      <c r="T236" s="134">
        <f t="shared" si="21"/>
        <v>495</v>
      </c>
      <c r="U236" s="135">
        <f t="shared" si="22"/>
        <v>1.8</v>
      </c>
      <c r="V236" s="135"/>
      <c r="W236" s="133">
        <f t="shared" si="23"/>
        <v>940</v>
      </c>
    </row>
    <row r="237" spans="2:23" ht="30" customHeight="1" x14ac:dyDescent="0.15">
      <c r="B237" s="95" t="s">
        <v>1199</v>
      </c>
      <c r="C237" s="95" t="s">
        <v>1200</v>
      </c>
      <c r="D237" s="99">
        <v>475</v>
      </c>
      <c r="E237" s="100" t="s">
        <v>1235</v>
      </c>
      <c r="F237" s="101" t="s">
        <v>902</v>
      </c>
      <c r="G237" s="104" t="s">
        <v>810</v>
      </c>
      <c r="H237" s="107"/>
      <c r="I237" s="110">
        <v>14.4</v>
      </c>
      <c r="J237" s="112">
        <v>1639</v>
      </c>
      <c r="K237" s="115" t="s">
        <v>968</v>
      </c>
      <c r="L237" s="117" t="s">
        <v>561</v>
      </c>
      <c r="M237" s="101" t="s">
        <v>317</v>
      </c>
      <c r="N237" s="115" t="s">
        <v>931</v>
      </c>
      <c r="O237" s="125">
        <v>0.67</v>
      </c>
      <c r="P237" s="127">
        <v>1440</v>
      </c>
      <c r="Q237" s="131"/>
      <c r="R237" s="133" t="str">
        <f t="shared" si="25"/>
        <v>三重</v>
      </c>
      <c r="S237" s="1" t="str">
        <f t="shared" si="26"/>
        <v>一般国道475号　東海環状自動車道
(北勢～四日市)</v>
      </c>
      <c r="T237" s="134">
        <f t="shared" si="21"/>
        <v>1639</v>
      </c>
      <c r="U237" s="135" t="str">
        <f t="shared" si="22"/>
        <v>1.4（1.8）
※2</v>
      </c>
      <c r="V237" s="135"/>
      <c r="W237" s="133">
        <f t="shared" si="23"/>
        <v>1440</v>
      </c>
    </row>
    <row r="238" spans="2:23" ht="30" customHeight="1" x14ac:dyDescent="0.15">
      <c r="B238" s="95" t="s">
        <v>666</v>
      </c>
      <c r="C238" s="95"/>
      <c r="D238" s="99">
        <v>8</v>
      </c>
      <c r="E238" s="100" t="s">
        <v>696</v>
      </c>
      <c r="F238" s="101" t="s">
        <v>56</v>
      </c>
      <c r="G238" s="103" t="s">
        <v>815</v>
      </c>
      <c r="H238" s="107"/>
      <c r="I238" s="110">
        <v>42.2</v>
      </c>
      <c r="J238" s="112">
        <v>940</v>
      </c>
      <c r="K238" s="115" t="s">
        <v>583</v>
      </c>
      <c r="L238" s="117" t="s">
        <v>406</v>
      </c>
      <c r="M238" s="101">
        <v>2.2000000000000002</v>
      </c>
      <c r="N238" s="115" t="s">
        <v>256</v>
      </c>
      <c r="O238" s="125">
        <v>0.71</v>
      </c>
      <c r="P238" s="127">
        <v>100</v>
      </c>
      <c r="Q238" s="131"/>
      <c r="R238" s="133" t="str">
        <f t="shared" si="25"/>
        <v>福井</v>
      </c>
      <c r="S238" s="1" t="str">
        <f t="shared" si="26"/>
        <v>一般国道8号　福井バイパス</v>
      </c>
      <c r="T238" s="134">
        <f t="shared" si="21"/>
        <v>940</v>
      </c>
      <c r="U238" s="135">
        <f t="shared" si="22"/>
        <v>2.2000000000000002</v>
      </c>
      <c r="V238" s="135"/>
      <c r="W238" s="133">
        <f t="shared" si="23"/>
        <v>100</v>
      </c>
    </row>
    <row r="239" spans="2:23" ht="30" customHeight="1" x14ac:dyDescent="0.15">
      <c r="B239" s="95" t="s">
        <v>666</v>
      </c>
      <c r="C239" s="95" t="s">
        <v>1087</v>
      </c>
      <c r="D239" s="99">
        <v>158</v>
      </c>
      <c r="E239" s="100" t="s">
        <v>410</v>
      </c>
      <c r="F239" s="101" t="s">
        <v>902</v>
      </c>
      <c r="G239" s="103" t="s">
        <v>815</v>
      </c>
      <c r="H239" s="107"/>
      <c r="I239" s="110">
        <v>5.5</v>
      </c>
      <c r="J239" s="112">
        <v>243</v>
      </c>
      <c r="K239" s="115" t="s">
        <v>944</v>
      </c>
      <c r="L239" s="117" t="s">
        <v>406</v>
      </c>
      <c r="M239" s="101" t="s">
        <v>936</v>
      </c>
      <c r="N239" s="115" t="s">
        <v>931</v>
      </c>
      <c r="O239" s="125">
        <v>0.75</v>
      </c>
      <c r="P239" s="127">
        <v>1450</v>
      </c>
      <c r="Q239" s="131"/>
      <c r="R239" s="133" t="str">
        <f t="shared" si="25"/>
        <v>福井</v>
      </c>
      <c r="S239" s="1" t="str">
        <f t="shared" si="26"/>
        <v>一般国道158号　大野油坂道路（大野・大野東区間）</v>
      </c>
      <c r="T239" s="134">
        <f t="shared" si="21"/>
        <v>243</v>
      </c>
      <c r="U239" s="135" t="str">
        <f t="shared" si="22"/>
        <v>1.1（1.7）
※2</v>
      </c>
      <c r="V239" s="135"/>
      <c r="W239" s="133">
        <f t="shared" si="23"/>
        <v>1450</v>
      </c>
    </row>
    <row r="240" spans="2:23" ht="30" customHeight="1" x14ac:dyDescent="0.15">
      <c r="B240" s="95" t="s">
        <v>666</v>
      </c>
      <c r="C240" s="95" t="s">
        <v>1087</v>
      </c>
      <c r="D240" s="99">
        <v>158</v>
      </c>
      <c r="E240" s="100" t="s">
        <v>799</v>
      </c>
      <c r="F240" s="101" t="s">
        <v>902</v>
      </c>
      <c r="G240" s="103" t="s">
        <v>815</v>
      </c>
      <c r="H240" s="107"/>
      <c r="I240" s="110">
        <v>14</v>
      </c>
      <c r="J240" s="112">
        <v>948</v>
      </c>
      <c r="K240" s="115" t="s">
        <v>404</v>
      </c>
      <c r="L240" s="117" t="s">
        <v>406</v>
      </c>
      <c r="M240" s="101" t="s">
        <v>285</v>
      </c>
      <c r="N240" s="115" t="s">
        <v>931</v>
      </c>
      <c r="O240" s="125">
        <v>0.75</v>
      </c>
      <c r="P240" s="127">
        <v>14650</v>
      </c>
      <c r="Q240" s="131"/>
      <c r="R240" s="133" t="str">
        <f t="shared" si="25"/>
        <v>福井</v>
      </c>
      <c r="S240" s="1" t="str">
        <f t="shared" si="26"/>
        <v>一般国道158号　大野油坂道路（大野東・和泉区間）</v>
      </c>
      <c r="T240" s="134">
        <f t="shared" si="21"/>
        <v>948</v>
      </c>
      <c r="U240" s="135" t="str">
        <f t="shared" si="22"/>
        <v>1.1（1.6）
※2</v>
      </c>
      <c r="V240" s="135"/>
      <c r="W240" s="133">
        <f t="shared" si="23"/>
        <v>14650</v>
      </c>
    </row>
    <row r="241" spans="2:23" ht="30" customHeight="1" x14ac:dyDescent="0.15">
      <c r="B241" s="95" t="s">
        <v>666</v>
      </c>
      <c r="C241" s="95" t="s">
        <v>1087</v>
      </c>
      <c r="D241" s="99">
        <v>158</v>
      </c>
      <c r="E241" s="100" t="s">
        <v>1237</v>
      </c>
      <c r="F241" s="101" t="s">
        <v>902</v>
      </c>
      <c r="G241" s="103" t="s">
        <v>815</v>
      </c>
      <c r="H241" s="107"/>
      <c r="I241" s="110">
        <v>15.5</v>
      </c>
      <c r="J241" s="112">
        <v>1119</v>
      </c>
      <c r="K241" s="115" t="s">
        <v>485</v>
      </c>
      <c r="L241" s="117" t="s">
        <v>406</v>
      </c>
      <c r="M241" s="101" t="s">
        <v>1167</v>
      </c>
      <c r="N241" s="115" t="s">
        <v>931</v>
      </c>
      <c r="O241" s="125">
        <v>0.75</v>
      </c>
      <c r="P241" s="127">
        <v>12567</v>
      </c>
      <c r="Q241" s="131"/>
      <c r="R241" s="133" t="str">
        <f t="shared" si="25"/>
        <v>福井</v>
      </c>
      <c r="S241" s="1" t="str">
        <f t="shared" si="26"/>
        <v>一般国道158号　大野油坂道路（和泉・油坂区間）</v>
      </c>
      <c r="T241" s="134">
        <f t="shared" si="21"/>
        <v>1119</v>
      </c>
      <c r="U241" s="135" t="str">
        <f t="shared" si="22"/>
        <v>1.1（0.7）
※2</v>
      </c>
      <c r="V241" s="135"/>
      <c r="W241" s="133">
        <f t="shared" si="23"/>
        <v>12567</v>
      </c>
    </row>
    <row r="242" spans="2:23" ht="30" customHeight="1" x14ac:dyDescent="0.15">
      <c r="B242" s="95" t="s">
        <v>666</v>
      </c>
      <c r="C242" s="95"/>
      <c r="D242" s="99">
        <v>161</v>
      </c>
      <c r="E242" s="100" t="s">
        <v>345</v>
      </c>
      <c r="F242" s="101" t="s">
        <v>56</v>
      </c>
      <c r="G242" s="103" t="s">
        <v>815</v>
      </c>
      <c r="H242" s="107"/>
      <c r="I242" s="110">
        <v>4.5</v>
      </c>
      <c r="J242" s="112">
        <v>81</v>
      </c>
      <c r="K242" s="115" t="s">
        <v>752</v>
      </c>
      <c r="L242" s="117" t="s">
        <v>406</v>
      </c>
      <c r="M242" s="101" t="s">
        <v>1073</v>
      </c>
      <c r="N242" s="115" t="s">
        <v>256</v>
      </c>
      <c r="O242" s="125">
        <v>0.71</v>
      </c>
      <c r="P242" s="127">
        <v>80</v>
      </c>
      <c r="Q242" s="131"/>
      <c r="R242" s="133" t="str">
        <f t="shared" si="25"/>
        <v>福井</v>
      </c>
      <c r="S242" s="1" t="str">
        <f t="shared" si="26"/>
        <v>一般国道161号　愛発除雪拡幅</v>
      </c>
      <c r="T242" s="134">
        <f t="shared" si="21"/>
        <v>81</v>
      </c>
      <c r="U242" s="135" t="str">
        <f t="shared" si="22"/>
        <v>－※3</v>
      </c>
      <c r="V242" s="135"/>
      <c r="W242" s="133">
        <f t="shared" si="23"/>
        <v>80</v>
      </c>
    </row>
    <row r="243" spans="2:23" ht="30" customHeight="1" x14ac:dyDescent="0.15">
      <c r="B243" s="95" t="s">
        <v>666</v>
      </c>
      <c r="C243" s="95"/>
      <c r="D243" s="99">
        <v>417</v>
      </c>
      <c r="E243" s="100" t="s">
        <v>408</v>
      </c>
      <c r="F243" s="101" t="s">
        <v>56</v>
      </c>
      <c r="G243" s="103" t="s">
        <v>802</v>
      </c>
      <c r="H243" s="107" t="s">
        <v>815</v>
      </c>
      <c r="I243" s="110">
        <v>7.8</v>
      </c>
      <c r="J243" s="112">
        <v>300</v>
      </c>
      <c r="K243" s="115" t="s">
        <v>752</v>
      </c>
      <c r="L243" s="117" t="s">
        <v>406</v>
      </c>
      <c r="M243" s="101" t="s">
        <v>1073</v>
      </c>
      <c r="N243" s="115" t="s">
        <v>931</v>
      </c>
      <c r="O243" s="125">
        <v>0.71</v>
      </c>
      <c r="P243" s="127">
        <v>2450</v>
      </c>
      <c r="Q243" s="131"/>
      <c r="R243" s="133" t="str">
        <f>G243&amp;"・"&amp;H243</f>
        <v>岐阜・福井</v>
      </c>
      <c r="S243" s="1" t="str">
        <f t="shared" si="26"/>
        <v>一般国道417号　冠山峠道路</v>
      </c>
      <c r="T243" s="134">
        <f t="shared" si="21"/>
        <v>300</v>
      </c>
      <c r="U243" s="135" t="str">
        <f t="shared" si="22"/>
        <v>－※3</v>
      </c>
      <c r="V243" s="135"/>
      <c r="W243" s="133">
        <f t="shared" si="23"/>
        <v>2450</v>
      </c>
    </row>
    <row r="244" spans="2:23" ht="30" customHeight="1" x14ac:dyDescent="0.15">
      <c r="B244" s="95" t="s">
        <v>666</v>
      </c>
      <c r="C244" s="95"/>
      <c r="D244" s="99">
        <v>42</v>
      </c>
      <c r="E244" s="100" t="s">
        <v>1242</v>
      </c>
      <c r="F244" s="101" t="s">
        <v>56</v>
      </c>
      <c r="G244" s="104" t="s">
        <v>760</v>
      </c>
      <c r="H244" s="107" t="s">
        <v>602</v>
      </c>
      <c r="I244" s="110">
        <v>2.4</v>
      </c>
      <c r="J244" s="112">
        <v>350</v>
      </c>
      <c r="K244" s="115" t="s">
        <v>976</v>
      </c>
      <c r="L244" s="117" t="s">
        <v>406</v>
      </c>
      <c r="M244" s="101" t="s">
        <v>835</v>
      </c>
      <c r="N244" s="115" t="s">
        <v>223</v>
      </c>
      <c r="O244" s="125">
        <v>0.78</v>
      </c>
      <c r="P244" s="127">
        <v>6100</v>
      </c>
      <c r="Q244" s="131"/>
      <c r="R244" s="133" t="str">
        <f>G244&amp;"・"&amp;H244</f>
        <v>三重・和歌山</v>
      </c>
      <c r="S244" s="1" t="str">
        <f t="shared" si="26"/>
        <v>一般国道42号　新宮紀宝道路</v>
      </c>
      <c r="T244" s="134">
        <f t="shared" si="21"/>
        <v>350</v>
      </c>
      <c r="U244" s="135" t="str">
        <f t="shared" si="22"/>
        <v>1.2（0.8）
※2</v>
      </c>
      <c r="V244" s="135"/>
      <c r="W244" s="133">
        <f t="shared" si="23"/>
        <v>6100</v>
      </c>
    </row>
    <row r="245" spans="2:23" ht="30" customHeight="1" x14ac:dyDescent="0.15">
      <c r="B245" s="95" t="s">
        <v>666</v>
      </c>
      <c r="C245" s="95" t="s">
        <v>1177</v>
      </c>
      <c r="D245" s="99">
        <v>1</v>
      </c>
      <c r="E245" s="100" t="s">
        <v>535</v>
      </c>
      <c r="F245" s="101" t="s">
        <v>930</v>
      </c>
      <c r="G245" s="103" t="s">
        <v>819</v>
      </c>
      <c r="H245" s="107"/>
      <c r="I245" s="110">
        <v>11</v>
      </c>
      <c r="J245" s="112">
        <v>400</v>
      </c>
      <c r="K245" s="115" t="s">
        <v>583</v>
      </c>
      <c r="L245" s="117" t="s">
        <v>406</v>
      </c>
      <c r="M245" s="101" t="s">
        <v>1098</v>
      </c>
      <c r="N245" s="115" t="s">
        <v>935</v>
      </c>
      <c r="O245" s="125">
        <v>0.67</v>
      </c>
      <c r="P245" s="127">
        <v>10</v>
      </c>
      <c r="Q245" s="131"/>
      <c r="R245" s="133" t="str">
        <f t="shared" ref="R245:R263" si="27">G245</f>
        <v>滋賀</v>
      </c>
      <c r="S245" s="1" t="str">
        <f t="shared" si="26"/>
        <v>一般国道1号　水口道路</v>
      </c>
      <c r="T245" s="134">
        <f t="shared" si="21"/>
        <v>400</v>
      </c>
      <c r="U245" s="135" t="str">
        <f t="shared" si="22"/>
        <v>2.2（1.5）
※2</v>
      </c>
      <c r="V245" s="135"/>
      <c r="W245" s="133">
        <f t="shared" si="23"/>
        <v>10</v>
      </c>
    </row>
    <row r="246" spans="2:23" ht="30" customHeight="1" x14ac:dyDescent="0.15">
      <c r="B246" s="95" t="s">
        <v>666</v>
      </c>
      <c r="C246" s="95" t="s">
        <v>1177</v>
      </c>
      <c r="D246" s="99">
        <v>1</v>
      </c>
      <c r="E246" s="100" t="s">
        <v>350</v>
      </c>
      <c r="F246" s="101" t="s">
        <v>930</v>
      </c>
      <c r="G246" s="103" t="s">
        <v>819</v>
      </c>
      <c r="H246" s="107"/>
      <c r="I246" s="110">
        <v>4.3</v>
      </c>
      <c r="J246" s="112">
        <v>484</v>
      </c>
      <c r="K246" s="115" t="s">
        <v>965</v>
      </c>
      <c r="L246" s="117" t="s">
        <v>406</v>
      </c>
      <c r="M246" s="101" t="s">
        <v>984</v>
      </c>
      <c r="N246" s="115" t="s">
        <v>935</v>
      </c>
      <c r="O246" s="125">
        <v>0.67</v>
      </c>
      <c r="P246" s="127">
        <v>600</v>
      </c>
      <c r="Q246" s="131"/>
      <c r="R246" s="133" t="str">
        <f t="shared" si="27"/>
        <v>滋賀</v>
      </c>
      <c r="S246" s="1" t="str">
        <f t="shared" si="26"/>
        <v>一般国道1号　栗東水口道路Ⅰ</v>
      </c>
      <c r="T246" s="134">
        <f t="shared" si="21"/>
        <v>484</v>
      </c>
      <c r="U246" s="135" t="str">
        <f t="shared" si="22"/>
        <v>2.2（1.6）
※2</v>
      </c>
      <c r="V246" s="135"/>
      <c r="W246" s="133">
        <f t="shared" si="23"/>
        <v>600</v>
      </c>
    </row>
    <row r="247" spans="2:23" ht="30" customHeight="1" x14ac:dyDescent="0.15">
      <c r="B247" s="95" t="s">
        <v>666</v>
      </c>
      <c r="C247" s="95" t="s">
        <v>1177</v>
      </c>
      <c r="D247" s="99">
        <v>1</v>
      </c>
      <c r="E247" s="100" t="s">
        <v>1243</v>
      </c>
      <c r="F247" s="101" t="s">
        <v>930</v>
      </c>
      <c r="G247" s="103" t="s">
        <v>819</v>
      </c>
      <c r="H247" s="107"/>
      <c r="I247" s="110">
        <v>6.9</v>
      </c>
      <c r="J247" s="112">
        <v>479</v>
      </c>
      <c r="K247" s="115" t="s">
        <v>372</v>
      </c>
      <c r="L247" s="117" t="s">
        <v>406</v>
      </c>
      <c r="M247" s="101" t="s">
        <v>1240</v>
      </c>
      <c r="N247" s="115" t="s">
        <v>935</v>
      </c>
      <c r="O247" s="125">
        <v>0.67</v>
      </c>
      <c r="P247" s="127">
        <v>10</v>
      </c>
      <c r="Q247" s="131"/>
      <c r="R247" s="133" t="str">
        <f t="shared" si="27"/>
        <v>滋賀</v>
      </c>
      <c r="S247" s="1" t="str">
        <f t="shared" si="26"/>
        <v>一般国道1号　栗東水口道路Ⅱ</v>
      </c>
      <c r="T247" s="134">
        <f t="shared" si="21"/>
        <v>479</v>
      </c>
      <c r="U247" s="135" t="str">
        <f t="shared" si="22"/>
        <v>2.2（3.5）
※2</v>
      </c>
      <c r="V247" s="135"/>
      <c r="W247" s="133">
        <f t="shared" si="23"/>
        <v>10</v>
      </c>
    </row>
    <row r="248" spans="2:23" ht="30" customHeight="1" x14ac:dyDescent="0.15">
      <c r="B248" s="95" t="s">
        <v>666</v>
      </c>
      <c r="C248" s="95"/>
      <c r="D248" s="99">
        <v>8</v>
      </c>
      <c r="E248" s="100" t="s">
        <v>1244</v>
      </c>
      <c r="F248" s="101" t="s">
        <v>56</v>
      </c>
      <c r="G248" s="103" t="s">
        <v>819</v>
      </c>
      <c r="H248" s="107"/>
      <c r="I248" s="110">
        <v>3.5</v>
      </c>
      <c r="J248" s="112">
        <v>123</v>
      </c>
      <c r="K248" s="115" t="s">
        <v>198</v>
      </c>
      <c r="L248" s="117" t="s">
        <v>406</v>
      </c>
      <c r="M248" s="101">
        <v>1.1000000000000001</v>
      </c>
      <c r="N248" s="115" t="s">
        <v>935</v>
      </c>
      <c r="O248" s="125">
        <v>0.67</v>
      </c>
      <c r="P248" s="127">
        <v>50</v>
      </c>
      <c r="Q248" s="131"/>
      <c r="R248" s="133" t="str">
        <f t="shared" si="27"/>
        <v>滋賀</v>
      </c>
      <c r="S248" s="1" t="str">
        <f t="shared" si="26"/>
        <v>一般国道8号　塩津バイパス</v>
      </c>
      <c r="T248" s="134">
        <f t="shared" si="21"/>
        <v>123</v>
      </c>
      <c r="U248" s="135">
        <f t="shared" si="22"/>
        <v>1.1000000000000001</v>
      </c>
      <c r="V248" s="135"/>
      <c r="W248" s="133">
        <f t="shared" si="23"/>
        <v>50</v>
      </c>
    </row>
    <row r="249" spans="2:23" ht="30" customHeight="1" x14ac:dyDescent="0.15">
      <c r="B249" s="95" t="s">
        <v>666</v>
      </c>
      <c r="C249" s="95"/>
      <c r="D249" s="99">
        <v>8</v>
      </c>
      <c r="E249" s="100" t="s">
        <v>502</v>
      </c>
      <c r="F249" s="101" t="s">
        <v>56</v>
      </c>
      <c r="G249" s="103" t="s">
        <v>819</v>
      </c>
      <c r="H249" s="107"/>
      <c r="I249" s="110">
        <v>10.3</v>
      </c>
      <c r="J249" s="112">
        <v>700</v>
      </c>
      <c r="K249" s="115" t="s">
        <v>583</v>
      </c>
      <c r="L249" s="117" t="s">
        <v>406</v>
      </c>
      <c r="M249" s="101">
        <v>1.1000000000000001</v>
      </c>
      <c r="N249" s="115" t="s">
        <v>256</v>
      </c>
      <c r="O249" s="125">
        <v>0.67</v>
      </c>
      <c r="P249" s="127">
        <v>1300</v>
      </c>
      <c r="Q249" s="131"/>
      <c r="R249" s="133" t="str">
        <f t="shared" si="27"/>
        <v>滋賀</v>
      </c>
      <c r="S249" s="1" t="str">
        <f t="shared" si="26"/>
        <v>一般国道8号　米原バイパス</v>
      </c>
      <c r="T249" s="134">
        <f t="shared" si="21"/>
        <v>700</v>
      </c>
      <c r="U249" s="135">
        <f t="shared" si="22"/>
        <v>1.1000000000000001</v>
      </c>
      <c r="V249" s="135"/>
      <c r="W249" s="133">
        <f t="shared" si="23"/>
        <v>1300</v>
      </c>
    </row>
    <row r="250" spans="2:23" ht="30" customHeight="1" x14ac:dyDescent="0.15">
      <c r="B250" s="95" t="s">
        <v>666</v>
      </c>
      <c r="C250" s="95"/>
      <c r="D250" s="99">
        <v>8</v>
      </c>
      <c r="E250" s="100" t="s">
        <v>0</v>
      </c>
      <c r="F250" s="101" t="s">
        <v>56</v>
      </c>
      <c r="G250" s="103" t="s">
        <v>819</v>
      </c>
      <c r="H250" s="107"/>
      <c r="I250" s="110">
        <v>4.7</v>
      </c>
      <c r="J250" s="112">
        <v>650</v>
      </c>
      <c r="K250" s="115" t="s">
        <v>154</v>
      </c>
      <c r="L250" s="117" t="s">
        <v>406</v>
      </c>
      <c r="M250" s="101">
        <v>1.1000000000000001</v>
      </c>
      <c r="N250" s="115" t="s">
        <v>931</v>
      </c>
      <c r="O250" s="125">
        <v>0.67</v>
      </c>
      <c r="P250" s="127">
        <v>4600</v>
      </c>
      <c r="Q250" s="131"/>
      <c r="R250" s="133" t="str">
        <f t="shared" si="27"/>
        <v>滋賀</v>
      </c>
      <c r="S250" s="1" t="str">
        <f t="shared" si="26"/>
        <v>一般国道8号　野洲栗東バイパス</v>
      </c>
      <c r="T250" s="134">
        <f t="shared" si="21"/>
        <v>650</v>
      </c>
      <c r="U250" s="135">
        <f t="shared" si="22"/>
        <v>1.1000000000000001</v>
      </c>
      <c r="V250" s="135"/>
      <c r="W250" s="133">
        <f t="shared" si="23"/>
        <v>4600</v>
      </c>
    </row>
    <row r="251" spans="2:23" ht="30" customHeight="1" x14ac:dyDescent="0.15">
      <c r="B251" s="95" t="s">
        <v>666</v>
      </c>
      <c r="C251" s="95" t="s">
        <v>604</v>
      </c>
      <c r="D251" s="99">
        <v>161</v>
      </c>
      <c r="E251" s="100" t="s">
        <v>949</v>
      </c>
      <c r="F251" s="101" t="s">
        <v>930</v>
      </c>
      <c r="G251" s="103" t="s">
        <v>819</v>
      </c>
      <c r="H251" s="107"/>
      <c r="I251" s="110">
        <v>10.8</v>
      </c>
      <c r="J251" s="112">
        <v>300</v>
      </c>
      <c r="K251" s="115" t="s">
        <v>3</v>
      </c>
      <c r="L251" s="117" t="s">
        <v>406</v>
      </c>
      <c r="M251" s="101">
        <v>1.5</v>
      </c>
      <c r="N251" s="115" t="s">
        <v>256</v>
      </c>
      <c r="O251" s="125">
        <v>0.67</v>
      </c>
      <c r="P251" s="127">
        <v>150</v>
      </c>
      <c r="Q251" s="131"/>
      <c r="R251" s="133" t="str">
        <f t="shared" si="27"/>
        <v>滋賀</v>
      </c>
      <c r="S251" s="1" t="str">
        <f t="shared" si="26"/>
        <v>一般国道161号　湖北バイパス</v>
      </c>
      <c r="T251" s="134">
        <f t="shared" si="21"/>
        <v>300</v>
      </c>
      <c r="U251" s="135">
        <f t="shared" si="22"/>
        <v>1.5</v>
      </c>
      <c r="V251" s="135"/>
      <c r="W251" s="133">
        <f t="shared" si="23"/>
        <v>150</v>
      </c>
    </row>
    <row r="252" spans="2:23" ht="30" customHeight="1" x14ac:dyDescent="0.15">
      <c r="B252" s="95" t="s">
        <v>666</v>
      </c>
      <c r="C252" s="95" t="s">
        <v>604</v>
      </c>
      <c r="D252" s="99">
        <v>161</v>
      </c>
      <c r="E252" s="100" t="s">
        <v>898</v>
      </c>
      <c r="F252" s="101" t="s">
        <v>930</v>
      </c>
      <c r="G252" s="103" t="s">
        <v>819</v>
      </c>
      <c r="H252" s="107"/>
      <c r="I252" s="110">
        <v>6.5</v>
      </c>
      <c r="J252" s="112">
        <v>190</v>
      </c>
      <c r="K252" s="115" t="s">
        <v>1066</v>
      </c>
      <c r="L252" s="117" t="s">
        <v>406</v>
      </c>
      <c r="M252" s="101">
        <v>2.6</v>
      </c>
      <c r="N252" s="115" t="s">
        <v>944</v>
      </c>
      <c r="O252" s="125">
        <v>0.67</v>
      </c>
      <c r="P252" s="127">
        <v>1200</v>
      </c>
      <c r="Q252" s="131"/>
      <c r="R252" s="133" t="str">
        <f t="shared" si="27"/>
        <v>滋賀</v>
      </c>
      <c r="S252" s="1" t="str">
        <f t="shared" si="26"/>
        <v>一般国道161号　小松拡幅</v>
      </c>
      <c r="T252" s="134">
        <f t="shared" si="21"/>
        <v>190</v>
      </c>
      <c r="U252" s="135">
        <f t="shared" si="22"/>
        <v>2.6</v>
      </c>
      <c r="V252" s="135"/>
      <c r="W252" s="133">
        <f t="shared" si="23"/>
        <v>1200</v>
      </c>
    </row>
    <row r="253" spans="2:23" ht="30" customHeight="1" x14ac:dyDescent="0.15">
      <c r="B253" s="95" t="s">
        <v>666</v>
      </c>
      <c r="C253" s="95" t="s">
        <v>604</v>
      </c>
      <c r="D253" s="99">
        <v>161</v>
      </c>
      <c r="E253" s="100" t="s">
        <v>1245</v>
      </c>
      <c r="F253" s="101" t="s">
        <v>930</v>
      </c>
      <c r="G253" s="103" t="s">
        <v>819</v>
      </c>
      <c r="H253" s="107"/>
      <c r="I253" s="110">
        <v>6.6</v>
      </c>
      <c r="J253" s="112">
        <v>89</v>
      </c>
      <c r="K253" s="115" t="s">
        <v>944</v>
      </c>
      <c r="L253" s="117" t="s">
        <v>406</v>
      </c>
      <c r="M253" s="101">
        <v>7.5</v>
      </c>
      <c r="N253" s="115" t="s">
        <v>931</v>
      </c>
      <c r="O253" s="125">
        <v>0.67</v>
      </c>
      <c r="P253" s="127">
        <v>800</v>
      </c>
      <c r="Q253" s="131"/>
      <c r="R253" s="133" t="str">
        <f t="shared" si="27"/>
        <v>滋賀</v>
      </c>
      <c r="S253" s="1" t="str">
        <f t="shared" si="26"/>
        <v>一般国道161号　湖西道路（真野～坂本北）</v>
      </c>
      <c r="T253" s="134">
        <f t="shared" si="21"/>
        <v>89</v>
      </c>
      <c r="U253" s="135">
        <f t="shared" si="22"/>
        <v>7.5</v>
      </c>
      <c r="V253" s="135"/>
      <c r="W253" s="133">
        <f t="shared" si="23"/>
        <v>800</v>
      </c>
    </row>
    <row r="254" spans="2:23" ht="30" customHeight="1" x14ac:dyDescent="0.15">
      <c r="B254" s="95" t="s">
        <v>666</v>
      </c>
      <c r="C254" s="95"/>
      <c r="D254" s="99">
        <v>307</v>
      </c>
      <c r="E254" s="100" t="s">
        <v>1246</v>
      </c>
      <c r="F254" s="101" t="s">
        <v>56</v>
      </c>
      <c r="G254" s="103" t="s">
        <v>819</v>
      </c>
      <c r="H254" s="107"/>
      <c r="I254" s="110">
        <v>2.9</v>
      </c>
      <c r="J254" s="112">
        <v>80</v>
      </c>
      <c r="K254" s="115" t="s">
        <v>372</v>
      </c>
      <c r="L254" s="117" t="s">
        <v>406</v>
      </c>
      <c r="M254" s="101">
        <v>1.6</v>
      </c>
      <c r="N254" s="115" t="s">
        <v>944</v>
      </c>
      <c r="O254" s="125">
        <v>0.67</v>
      </c>
      <c r="P254" s="127">
        <v>10</v>
      </c>
      <c r="Q254" s="131"/>
      <c r="R254" s="133" t="str">
        <f t="shared" si="27"/>
        <v>滋賀</v>
      </c>
      <c r="S254" s="1" t="str">
        <f t="shared" si="26"/>
        <v>一般国道307号　信楽道路</v>
      </c>
      <c r="T254" s="134">
        <f t="shared" si="21"/>
        <v>80</v>
      </c>
      <c r="U254" s="135">
        <f t="shared" si="22"/>
        <v>1.6</v>
      </c>
      <c r="V254" s="135"/>
      <c r="W254" s="133">
        <f t="shared" si="23"/>
        <v>10</v>
      </c>
    </row>
    <row r="255" spans="2:23" ht="30" customHeight="1" x14ac:dyDescent="0.15">
      <c r="B255" s="95" t="s">
        <v>666</v>
      </c>
      <c r="C255" s="95"/>
      <c r="D255" s="99">
        <v>9</v>
      </c>
      <c r="E255" s="100" t="s">
        <v>1247</v>
      </c>
      <c r="F255" s="101" t="s">
        <v>56</v>
      </c>
      <c r="G255" s="105" t="s">
        <v>703</v>
      </c>
      <c r="H255" s="107"/>
      <c r="I255" s="110">
        <v>3.8</v>
      </c>
      <c r="J255" s="112">
        <v>321</v>
      </c>
      <c r="K255" s="115" t="s">
        <v>200</v>
      </c>
      <c r="L255" s="117" t="s">
        <v>406</v>
      </c>
      <c r="M255" s="101">
        <v>1.1000000000000001</v>
      </c>
      <c r="N255" s="115" t="s">
        <v>935</v>
      </c>
      <c r="O255" s="125">
        <v>0.67</v>
      </c>
      <c r="P255" s="127">
        <v>30</v>
      </c>
      <c r="Q255" s="131"/>
      <c r="R255" s="133" t="str">
        <f t="shared" si="27"/>
        <v>京都</v>
      </c>
      <c r="S255" s="1" t="str">
        <f t="shared" si="26"/>
        <v>一般国道9号　京都西立体交差</v>
      </c>
      <c r="T255" s="134">
        <f t="shared" si="21"/>
        <v>321</v>
      </c>
      <c r="U255" s="135">
        <f t="shared" si="22"/>
        <v>1.1000000000000001</v>
      </c>
      <c r="V255" s="135"/>
      <c r="W255" s="133">
        <f t="shared" si="23"/>
        <v>30</v>
      </c>
    </row>
    <row r="256" spans="2:23" ht="30" customHeight="1" x14ac:dyDescent="0.15">
      <c r="B256" s="95" t="s">
        <v>666</v>
      </c>
      <c r="C256" s="95"/>
      <c r="D256" s="99">
        <v>9</v>
      </c>
      <c r="E256" s="100" t="s">
        <v>986</v>
      </c>
      <c r="F256" s="101" t="s">
        <v>56</v>
      </c>
      <c r="G256" s="105" t="s">
        <v>703</v>
      </c>
      <c r="H256" s="107"/>
      <c r="I256" s="110">
        <v>5.8</v>
      </c>
      <c r="J256" s="112">
        <v>660</v>
      </c>
      <c r="K256" s="115" t="s">
        <v>844</v>
      </c>
      <c r="L256" s="117" t="s">
        <v>406</v>
      </c>
      <c r="M256" s="101">
        <v>1.1000000000000001</v>
      </c>
      <c r="N256" s="115" t="s">
        <v>935</v>
      </c>
      <c r="O256" s="125">
        <v>0.67</v>
      </c>
      <c r="P256" s="127">
        <v>300</v>
      </c>
      <c r="Q256" s="131"/>
      <c r="R256" s="133" t="str">
        <f t="shared" si="27"/>
        <v>京都</v>
      </c>
      <c r="S256" s="1" t="str">
        <f t="shared" si="26"/>
        <v>一般国道9号　福知山道路</v>
      </c>
      <c r="T256" s="134">
        <f t="shared" si="21"/>
        <v>660</v>
      </c>
      <c r="U256" s="135">
        <f t="shared" si="22"/>
        <v>1.1000000000000001</v>
      </c>
      <c r="V256" s="135"/>
      <c r="W256" s="133">
        <f t="shared" si="23"/>
        <v>300</v>
      </c>
    </row>
    <row r="257" spans="2:23" ht="30" customHeight="1" x14ac:dyDescent="0.15">
      <c r="B257" s="95" t="s">
        <v>666</v>
      </c>
      <c r="C257" s="95"/>
      <c r="D257" s="99">
        <v>24</v>
      </c>
      <c r="E257" s="100" t="s">
        <v>1148</v>
      </c>
      <c r="F257" s="101" t="s">
        <v>56</v>
      </c>
      <c r="G257" s="105" t="s">
        <v>703</v>
      </c>
      <c r="H257" s="107"/>
      <c r="I257" s="110">
        <v>2.1</v>
      </c>
      <c r="J257" s="112">
        <v>140</v>
      </c>
      <c r="K257" s="115" t="s">
        <v>976</v>
      </c>
      <c r="L257" s="117" t="s">
        <v>406</v>
      </c>
      <c r="M257" s="101">
        <v>1.4</v>
      </c>
      <c r="N257" s="115" t="s">
        <v>935</v>
      </c>
      <c r="O257" s="125">
        <v>0.67</v>
      </c>
      <c r="P257" s="127">
        <v>2710</v>
      </c>
      <c r="Q257" s="131"/>
      <c r="R257" s="133" t="str">
        <f t="shared" si="27"/>
        <v>京都</v>
      </c>
      <c r="S257" s="1" t="str">
        <f t="shared" si="26"/>
        <v>一般国道24号　寺田拡幅</v>
      </c>
      <c r="T257" s="134">
        <f t="shared" si="21"/>
        <v>140</v>
      </c>
      <c r="U257" s="135">
        <f t="shared" si="22"/>
        <v>1.4</v>
      </c>
      <c r="V257" s="135"/>
      <c r="W257" s="133">
        <f t="shared" si="23"/>
        <v>2710</v>
      </c>
    </row>
    <row r="258" spans="2:23" ht="30" customHeight="1" x14ac:dyDescent="0.15">
      <c r="B258" s="95" t="s">
        <v>666</v>
      </c>
      <c r="C258" s="95"/>
      <c r="D258" s="99">
        <v>24</v>
      </c>
      <c r="E258" s="100" t="s">
        <v>1086</v>
      </c>
      <c r="F258" s="101" t="s">
        <v>56</v>
      </c>
      <c r="G258" s="105" t="s">
        <v>703</v>
      </c>
      <c r="H258" s="108"/>
      <c r="I258" s="110">
        <v>11.2</v>
      </c>
      <c r="J258" s="112">
        <v>300</v>
      </c>
      <c r="K258" s="115" t="s">
        <v>203</v>
      </c>
      <c r="L258" s="117" t="s">
        <v>406</v>
      </c>
      <c r="M258" s="101">
        <v>1.3</v>
      </c>
      <c r="N258" s="115" t="s">
        <v>223</v>
      </c>
      <c r="O258" s="115">
        <v>0.67</v>
      </c>
      <c r="P258" s="128">
        <v>200</v>
      </c>
      <c r="Q258" s="132"/>
      <c r="R258" s="133" t="str">
        <f t="shared" si="27"/>
        <v>京都</v>
      </c>
      <c r="S258" s="1" t="str">
        <f t="shared" si="26"/>
        <v>一般国道24号　城陽井手木津川バイパス</v>
      </c>
      <c r="T258" s="134">
        <f t="shared" si="21"/>
        <v>300</v>
      </c>
      <c r="U258" s="135">
        <f t="shared" si="22"/>
        <v>1.3</v>
      </c>
      <c r="V258" s="135"/>
      <c r="W258" s="133">
        <f t="shared" si="23"/>
        <v>200</v>
      </c>
    </row>
    <row r="259" spans="2:23" ht="30" customHeight="1" x14ac:dyDescent="0.15">
      <c r="B259" s="95" t="s">
        <v>666</v>
      </c>
      <c r="C259" s="95"/>
      <c r="D259" s="99">
        <v>27</v>
      </c>
      <c r="E259" s="100" t="s">
        <v>496</v>
      </c>
      <c r="F259" s="101" t="s">
        <v>56</v>
      </c>
      <c r="G259" s="105" t="s">
        <v>703</v>
      </c>
      <c r="H259" s="107"/>
      <c r="I259" s="110">
        <v>4.9000000000000004</v>
      </c>
      <c r="J259" s="112">
        <v>400</v>
      </c>
      <c r="K259" s="115" t="s">
        <v>974</v>
      </c>
      <c r="L259" s="117" t="s">
        <v>406</v>
      </c>
      <c r="M259" s="101">
        <v>1.2</v>
      </c>
      <c r="N259" s="115" t="s">
        <v>223</v>
      </c>
      <c r="O259" s="125">
        <v>0.67</v>
      </c>
      <c r="P259" s="127">
        <v>1950</v>
      </c>
      <c r="Q259" s="131"/>
      <c r="R259" s="133" t="str">
        <f t="shared" si="27"/>
        <v>京都</v>
      </c>
      <c r="S259" s="1" t="str">
        <f t="shared" si="26"/>
        <v>一般国道27号　西舞鶴道路</v>
      </c>
      <c r="T259" s="134">
        <f t="shared" si="21"/>
        <v>400</v>
      </c>
      <c r="U259" s="135">
        <f t="shared" si="22"/>
        <v>1.2</v>
      </c>
      <c r="V259" s="135"/>
      <c r="W259" s="133">
        <f t="shared" si="23"/>
        <v>1950</v>
      </c>
    </row>
    <row r="260" spans="2:23" ht="30" customHeight="1" x14ac:dyDescent="0.15">
      <c r="B260" s="95" t="s">
        <v>666</v>
      </c>
      <c r="C260" s="95" t="s">
        <v>982</v>
      </c>
      <c r="D260" s="99">
        <v>163</v>
      </c>
      <c r="E260" s="100" t="s">
        <v>1248</v>
      </c>
      <c r="F260" s="101" t="s">
        <v>930</v>
      </c>
      <c r="G260" s="105" t="s">
        <v>703</v>
      </c>
      <c r="H260" s="107"/>
      <c r="I260" s="110">
        <v>4.5999999999999996</v>
      </c>
      <c r="J260" s="112">
        <v>224</v>
      </c>
      <c r="K260" s="115" t="s">
        <v>968</v>
      </c>
      <c r="L260" s="117" t="s">
        <v>406</v>
      </c>
      <c r="M260" s="101" t="s">
        <v>294</v>
      </c>
      <c r="N260" s="115" t="s">
        <v>935</v>
      </c>
      <c r="O260" s="125">
        <v>0.67</v>
      </c>
      <c r="P260" s="127">
        <v>1100</v>
      </c>
      <c r="Q260" s="131"/>
      <c r="R260" s="133" t="str">
        <f t="shared" si="27"/>
        <v>京都</v>
      </c>
      <c r="S260" s="1" t="str">
        <f t="shared" si="26"/>
        <v>一般国道163号　精華拡幅</v>
      </c>
      <c r="T260" s="134">
        <f t="shared" si="21"/>
        <v>224</v>
      </c>
      <c r="U260" s="135" t="str">
        <f t="shared" si="22"/>
        <v>1.2（1.5）
※2</v>
      </c>
      <c r="V260" s="135"/>
      <c r="W260" s="133">
        <f t="shared" si="23"/>
        <v>1100</v>
      </c>
    </row>
    <row r="261" spans="2:23" ht="30" customHeight="1" x14ac:dyDescent="0.15">
      <c r="B261" s="95" t="s">
        <v>666</v>
      </c>
      <c r="C261" s="95"/>
      <c r="D261" s="99">
        <v>163</v>
      </c>
      <c r="E261" s="100" t="s">
        <v>1250</v>
      </c>
      <c r="F261" s="101" t="s">
        <v>56</v>
      </c>
      <c r="G261" s="105" t="s">
        <v>703</v>
      </c>
      <c r="H261" s="107"/>
      <c r="I261" s="110">
        <v>0.6</v>
      </c>
      <c r="J261" s="112">
        <v>65</v>
      </c>
      <c r="K261" s="115" t="s">
        <v>1030</v>
      </c>
      <c r="L261" s="117" t="s">
        <v>406</v>
      </c>
      <c r="M261" s="101">
        <v>1.6</v>
      </c>
      <c r="N261" s="115" t="s">
        <v>223</v>
      </c>
      <c r="O261" s="125">
        <v>0.67</v>
      </c>
      <c r="P261" s="127">
        <v>360</v>
      </c>
      <c r="Q261" s="131"/>
      <c r="R261" s="133" t="str">
        <f t="shared" si="27"/>
        <v>京都</v>
      </c>
      <c r="S261" s="1" t="str">
        <f t="shared" si="26"/>
        <v>一般国道163号　木津東バイパス</v>
      </c>
      <c r="T261" s="134">
        <f t="shared" si="21"/>
        <v>65</v>
      </c>
      <c r="U261" s="135">
        <f t="shared" si="22"/>
        <v>1.6</v>
      </c>
      <c r="V261" s="135"/>
      <c r="W261" s="133">
        <f t="shared" si="23"/>
        <v>360</v>
      </c>
    </row>
    <row r="262" spans="2:23" ht="30" customHeight="1" x14ac:dyDescent="0.15">
      <c r="B262" s="95" t="s">
        <v>666</v>
      </c>
      <c r="C262" s="95" t="s">
        <v>1251</v>
      </c>
      <c r="D262" s="99">
        <v>312</v>
      </c>
      <c r="E262" s="100" t="s">
        <v>1249</v>
      </c>
      <c r="F262" s="101" t="s">
        <v>930</v>
      </c>
      <c r="G262" s="105" t="s">
        <v>703</v>
      </c>
      <c r="H262" s="107"/>
      <c r="I262" s="110">
        <v>5</v>
      </c>
      <c r="J262" s="112">
        <v>160</v>
      </c>
      <c r="K262" s="115" t="s">
        <v>944</v>
      </c>
      <c r="L262" s="117" t="s">
        <v>406</v>
      </c>
      <c r="M262" s="101">
        <v>1.6</v>
      </c>
      <c r="N262" s="115" t="s">
        <v>935</v>
      </c>
      <c r="O262" s="125">
        <v>0.67</v>
      </c>
      <c r="P262" s="127">
        <v>300</v>
      </c>
      <c r="Q262" s="131"/>
      <c r="R262" s="133" t="str">
        <f t="shared" si="27"/>
        <v>京都</v>
      </c>
      <c r="S262" s="1" t="str">
        <f t="shared" si="26"/>
        <v>一般国道312号　大宮峰山道路</v>
      </c>
      <c r="T262" s="134">
        <f t="shared" si="21"/>
        <v>160</v>
      </c>
      <c r="U262" s="135">
        <f t="shared" si="22"/>
        <v>1.6</v>
      </c>
      <c r="V262" s="135"/>
      <c r="W262" s="133">
        <f t="shared" si="23"/>
        <v>300</v>
      </c>
    </row>
    <row r="263" spans="2:23" ht="30" customHeight="1" x14ac:dyDescent="0.15">
      <c r="B263" s="95" t="s">
        <v>1233</v>
      </c>
      <c r="C263" s="95" t="s">
        <v>895</v>
      </c>
      <c r="D263" s="99">
        <v>1</v>
      </c>
      <c r="E263" s="100" t="s">
        <v>895</v>
      </c>
      <c r="F263" s="101" t="s">
        <v>930</v>
      </c>
      <c r="G263" s="105" t="s">
        <v>821</v>
      </c>
      <c r="H263" s="107"/>
      <c r="I263" s="110">
        <v>8.6999999999999993</v>
      </c>
      <c r="J263" s="112">
        <v>4000</v>
      </c>
      <c r="K263" s="115" t="s">
        <v>935</v>
      </c>
      <c r="L263" s="117" t="s">
        <v>406</v>
      </c>
      <c r="M263" s="101">
        <v>1.04</v>
      </c>
      <c r="N263" s="115" t="s">
        <v>256</v>
      </c>
      <c r="O263" s="125">
        <v>0.67</v>
      </c>
      <c r="P263" s="127">
        <v>800</v>
      </c>
      <c r="Q263" s="131"/>
      <c r="R263" s="133" t="str">
        <f t="shared" si="27"/>
        <v>大阪</v>
      </c>
      <c r="S263" s="1" t="str">
        <f t="shared" si="26"/>
        <v>一般国道1号　淀川左岸線延伸部</v>
      </c>
      <c r="T263" s="134">
        <f t="shared" ref="T263:T326" si="28">J263</f>
        <v>4000</v>
      </c>
      <c r="U263" s="135">
        <f t="shared" ref="U263:U326" si="29">M263</f>
        <v>1.04</v>
      </c>
      <c r="V263" s="135"/>
      <c r="W263" s="133">
        <f t="shared" ref="W263:W326" si="30">P263</f>
        <v>800</v>
      </c>
    </row>
    <row r="264" spans="2:23" ht="30" customHeight="1" x14ac:dyDescent="0.15">
      <c r="B264" s="95" t="s">
        <v>666</v>
      </c>
      <c r="C264" s="95" t="s">
        <v>487</v>
      </c>
      <c r="D264" s="99">
        <v>26</v>
      </c>
      <c r="E264" s="100" t="s">
        <v>1252</v>
      </c>
      <c r="F264" s="101" t="s">
        <v>930</v>
      </c>
      <c r="G264" s="103" t="s">
        <v>821</v>
      </c>
      <c r="H264" s="107" t="s">
        <v>602</v>
      </c>
      <c r="I264" s="110">
        <v>7.2</v>
      </c>
      <c r="J264" s="112">
        <v>463</v>
      </c>
      <c r="K264" s="115" t="s">
        <v>974</v>
      </c>
      <c r="L264" s="117" t="s">
        <v>406</v>
      </c>
      <c r="M264" s="101" t="s">
        <v>911</v>
      </c>
      <c r="N264" s="115" t="s">
        <v>935</v>
      </c>
      <c r="O264" s="125">
        <v>0.78</v>
      </c>
      <c r="P264" s="127">
        <v>400</v>
      </c>
      <c r="Q264" s="131"/>
      <c r="R264" s="133" t="str">
        <f>G264&amp;"・"&amp;H264</f>
        <v>大阪・和歌山</v>
      </c>
      <c r="S264" s="1" t="str">
        <f t="shared" si="26"/>
        <v>一般国道26号　和歌山岬道路</v>
      </c>
      <c r="T264" s="134">
        <f t="shared" si="28"/>
        <v>463</v>
      </c>
      <c r="U264" s="135" t="str">
        <f t="shared" si="29"/>
        <v>1.6（1.1）
※2</v>
      </c>
      <c r="V264" s="135"/>
      <c r="W264" s="133">
        <f t="shared" si="30"/>
        <v>400</v>
      </c>
    </row>
    <row r="265" spans="2:23" ht="30" customHeight="1" x14ac:dyDescent="0.15">
      <c r="B265" s="95" t="s">
        <v>666</v>
      </c>
      <c r="C265" s="95" t="s">
        <v>982</v>
      </c>
      <c r="D265" s="99">
        <v>163</v>
      </c>
      <c r="E265" s="100" t="s">
        <v>1253</v>
      </c>
      <c r="F265" s="101" t="s">
        <v>930</v>
      </c>
      <c r="G265" s="103" t="s">
        <v>821</v>
      </c>
      <c r="H265" s="107" t="s">
        <v>76</v>
      </c>
      <c r="I265" s="110">
        <v>11</v>
      </c>
      <c r="J265" s="112">
        <v>1066</v>
      </c>
      <c r="K265" s="115" t="s">
        <v>996</v>
      </c>
      <c r="L265" s="117" t="s">
        <v>406</v>
      </c>
      <c r="M265" s="101" t="s">
        <v>987</v>
      </c>
      <c r="N265" s="115" t="s">
        <v>935</v>
      </c>
      <c r="O265" s="125">
        <v>0.7</v>
      </c>
      <c r="P265" s="127">
        <v>2400</v>
      </c>
      <c r="Q265" s="131"/>
      <c r="R265" s="133" t="str">
        <f>G265&amp;"・"&amp;H265</f>
        <v>大阪・奈良</v>
      </c>
      <c r="S265" s="1" t="str">
        <f t="shared" si="26"/>
        <v>一般国道163号　清滝生駒道路</v>
      </c>
      <c r="T265" s="134">
        <f t="shared" si="28"/>
        <v>1066</v>
      </c>
      <c r="U265" s="135" t="str">
        <f t="shared" si="29"/>
        <v>1.2（1.1）
※2</v>
      </c>
      <c r="V265" s="135"/>
      <c r="W265" s="133">
        <f t="shared" si="30"/>
        <v>2400</v>
      </c>
    </row>
    <row r="266" spans="2:23" ht="30" customHeight="1" x14ac:dyDescent="0.15">
      <c r="B266" s="95" t="s">
        <v>666</v>
      </c>
      <c r="C266" s="95"/>
      <c r="D266" s="99">
        <v>165</v>
      </c>
      <c r="E266" s="100" t="s">
        <v>67</v>
      </c>
      <c r="F266" s="101" t="s">
        <v>56</v>
      </c>
      <c r="G266" s="104" t="s">
        <v>821</v>
      </c>
      <c r="H266" s="107" t="s">
        <v>76</v>
      </c>
      <c r="I266" s="110">
        <v>2.8</v>
      </c>
      <c r="J266" s="112">
        <v>110</v>
      </c>
      <c r="K266" s="115" t="s">
        <v>1030</v>
      </c>
      <c r="L266" s="117" t="s">
        <v>406</v>
      </c>
      <c r="M266" s="101">
        <v>1.3</v>
      </c>
      <c r="N266" s="115" t="s">
        <v>944</v>
      </c>
      <c r="O266" s="125">
        <v>0.7</v>
      </c>
      <c r="P266" s="127">
        <v>680</v>
      </c>
      <c r="Q266" s="131"/>
      <c r="R266" s="133" t="str">
        <f>G266&amp;"・"&amp;H266</f>
        <v>大阪・奈良</v>
      </c>
      <c r="S266" s="1" t="str">
        <f t="shared" si="26"/>
        <v>一般国道165号　香芝柏原改良</v>
      </c>
      <c r="T266" s="134">
        <f t="shared" si="28"/>
        <v>110</v>
      </c>
      <c r="U266" s="135">
        <f t="shared" si="29"/>
        <v>1.3</v>
      </c>
      <c r="V266" s="135"/>
      <c r="W266" s="133">
        <f t="shared" si="30"/>
        <v>680</v>
      </c>
    </row>
    <row r="267" spans="2:23" ht="30" customHeight="1" x14ac:dyDescent="0.15">
      <c r="B267" s="95" t="s">
        <v>1136</v>
      </c>
      <c r="C267" s="95" t="s">
        <v>1224</v>
      </c>
      <c r="D267" s="99">
        <v>2</v>
      </c>
      <c r="E267" s="100" t="s">
        <v>109</v>
      </c>
      <c r="F267" s="101" t="s">
        <v>930</v>
      </c>
      <c r="G267" s="104" t="s">
        <v>326</v>
      </c>
      <c r="H267" s="107"/>
      <c r="I267" s="110">
        <v>14.5</v>
      </c>
      <c r="J267" s="112">
        <v>5000</v>
      </c>
      <c r="K267" s="115" t="s">
        <v>256</v>
      </c>
      <c r="L267" s="117" t="s">
        <v>406</v>
      </c>
      <c r="M267" s="101">
        <v>1.02</v>
      </c>
      <c r="N267" s="115" t="s">
        <v>223</v>
      </c>
      <c r="O267" s="125">
        <v>0.67</v>
      </c>
      <c r="P267" s="127">
        <v>2150</v>
      </c>
      <c r="Q267" s="131"/>
      <c r="R267" s="133" t="str">
        <f t="shared" ref="R267:R279" si="31">G267</f>
        <v>兵庫</v>
      </c>
      <c r="S267" s="1" t="str">
        <f t="shared" si="26"/>
        <v>一般国道2号　大阪湾岸道路西伸部
（六甲アイランド北～駒栄）</v>
      </c>
      <c r="T267" s="134">
        <f t="shared" si="28"/>
        <v>5000</v>
      </c>
      <c r="U267" s="135">
        <f t="shared" si="29"/>
        <v>1.02</v>
      </c>
      <c r="V267" s="135"/>
      <c r="W267" s="133">
        <f t="shared" si="30"/>
        <v>2150</v>
      </c>
    </row>
    <row r="268" spans="2:23" ht="30" customHeight="1" x14ac:dyDescent="0.15">
      <c r="B268" s="95" t="s">
        <v>327</v>
      </c>
      <c r="C268" s="95" t="s">
        <v>1254</v>
      </c>
      <c r="D268" s="99">
        <v>2</v>
      </c>
      <c r="E268" s="100" t="s">
        <v>1254</v>
      </c>
      <c r="F268" s="101" t="s">
        <v>930</v>
      </c>
      <c r="G268" s="104" t="s">
        <v>326</v>
      </c>
      <c r="H268" s="107"/>
      <c r="I268" s="110">
        <v>12.5</v>
      </c>
      <c r="J268" s="112">
        <v>1900</v>
      </c>
      <c r="K268" s="115" t="s">
        <v>162</v>
      </c>
      <c r="L268" s="117" t="s">
        <v>406</v>
      </c>
      <c r="M268" s="101">
        <v>1.2</v>
      </c>
      <c r="N268" s="115" t="s">
        <v>256</v>
      </c>
      <c r="O268" s="125">
        <v>0.67</v>
      </c>
      <c r="P268" s="127">
        <v>550</v>
      </c>
      <c r="Q268" s="131"/>
      <c r="R268" s="133" t="str">
        <f t="shared" si="31"/>
        <v>兵庫</v>
      </c>
      <c r="S268" s="1" t="str">
        <f t="shared" si="26"/>
        <v>一般国道2号　神戸西バイパス</v>
      </c>
      <c r="T268" s="134">
        <f t="shared" si="28"/>
        <v>1900</v>
      </c>
      <c r="U268" s="135">
        <f t="shared" si="29"/>
        <v>1.2</v>
      </c>
      <c r="V268" s="135"/>
      <c r="W268" s="133">
        <f t="shared" si="30"/>
        <v>550</v>
      </c>
    </row>
    <row r="269" spans="2:23" ht="30" customHeight="1" x14ac:dyDescent="0.15">
      <c r="B269" s="95" t="s">
        <v>666</v>
      </c>
      <c r="C269" s="95"/>
      <c r="D269" s="99">
        <v>2</v>
      </c>
      <c r="E269" s="100" t="s">
        <v>1255</v>
      </c>
      <c r="F269" s="101" t="s">
        <v>56</v>
      </c>
      <c r="G269" s="103" t="s">
        <v>326</v>
      </c>
      <c r="H269" s="107"/>
      <c r="I269" s="110">
        <v>8.6</v>
      </c>
      <c r="J269" s="112">
        <v>394</v>
      </c>
      <c r="K269" s="115" t="s">
        <v>941</v>
      </c>
      <c r="L269" s="117" t="s">
        <v>406</v>
      </c>
      <c r="M269" s="101">
        <v>1.5</v>
      </c>
      <c r="N269" s="115" t="s">
        <v>935</v>
      </c>
      <c r="O269" s="125">
        <v>0.67</v>
      </c>
      <c r="P269" s="127">
        <v>2350</v>
      </c>
      <c r="Q269" s="131"/>
      <c r="R269" s="133" t="str">
        <f t="shared" si="31"/>
        <v>兵庫</v>
      </c>
      <c r="S269" s="1" t="str">
        <f t="shared" si="26"/>
        <v>一般国道2号　相生有年道路</v>
      </c>
      <c r="T269" s="134">
        <f t="shared" si="28"/>
        <v>394</v>
      </c>
      <c r="U269" s="135">
        <f t="shared" si="29"/>
        <v>1.5</v>
      </c>
      <c r="V269" s="135"/>
      <c r="W269" s="133">
        <f t="shared" si="30"/>
        <v>2350</v>
      </c>
    </row>
    <row r="270" spans="2:23" ht="30" customHeight="1" x14ac:dyDescent="0.15">
      <c r="B270" s="95" t="s">
        <v>666</v>
      </c>
      <c r="C270" s="95"/>
      <c r="D270" s="99">
        <v>9</v>
      </c>
      <c r="E270" s="100" t="s">
        <v>1256</v>
      </c>
      <c r="F270" s="101" t="s">
        <v>56</v>
      </c>
      <c r="G270" s="103" t="s">
        <v>326</v>
      </c>
      <c r="H270" s="107"/>
      <c r="I270" s="110">
        <v>4.5999999999999996</v>
      </c>
      <c r="J270" s="112">
        <v>187</v>
      </c>
      <c r="K270" s="115" t="s">
        <v>86</v>
      </c>
      <c r="L270" s="117" t="s">
        <v>406</v>
      </c>
      <c r="M270" s="101" t="s">
        <v>1073</v>
      </c>
      <c r="N270" s="115" t="s">
        <v>256</v>
      </c>
      <c r="O270" s="125">
        <v>0.67</v>
      </c>
      <c r="P270" s="127">
        <v>1300</v>
      </c>
      <c r="Q270" s="131"/>
      <c r="R270" s="133" t="str">
        <f t="shared" si="31"/>
        <v>兵庫</v>
      </c>
      <c r="S270" s="1" t="str">
        <f t="shared" si="26"/>
        <v>一般国道9号　笠波峠除雪拡幅</v>
      </c>
      <c r="T270" s="134">
        <f t="shared" si="28"/>
        <v>187</v>
      </c>
      <c r="U270" s="135" t="str">
        <f t="shared" si="29"/>
        <v>－※3</v>
      </c>
      <c r="V270" s="135"/>
      <c r="W270" s="133">
        <f t="shared" si="30"/>
        <v>1300</v>
      </c>
    </row>
    <row r="271" spans="2:23" ht="30" customHeight="1" x14ac:dyDescent="0.15">
      <c r="B271" s="95" t="s">
        <v>666</v>
      </c>
      <c r="C271" s="95"/>
      <c r="D271" s="99">
        <v>28</v>
      </c>
      <c r="E271" s="100" t="s">
        <v>878</v>
      </c>
      <c r="F271" s="101" t="s">
        <v>56</v>
      </c>
      <c r="G271" s="103" t="s">
        <v>326</v>
      </c>
      <c r="H271" s="107"/>
      <c r="I271" s="110">
        <v>6</v>
      </c>
      <c r="J271" s="112">
        <v>400</v>
      </c>
      <c r="K271" s="115" t="s">
        <v>941</v>
      </c>
      <c r="L271" s="117" t="s">
        <v>406</v>
      </c>
      <c r="M271" s="101">
        <v>1.04</v>
      </c>
      <c r="N271" s="115" t="s">
        <v>223</v>
      </c>
      <c r="O271" s="125">
        <v>0.67</v>
      </c>
      <c r="P271" s="127">
        <v>1800</v>
      </c>
      <c r="Q271" s="131"/>
      <c r="R271" s="133" t="str">
        <f t="shared" si="31"/>
        <v>兵庫</v>
      </c>
      <c r="S271" s="1" t="str">
        <f t="shared" si="26"/>
        <v>一般国道28号　洲本バイパス</v>
      </c>
      <c r="T271" s="134">
        <f t="shared" si="28"/>
        <v>400</v>
      </c>
      <c r="U271" s="135">
        <f t="shared" si="29"/>
        <v>1.04</v>
      </c>
      <c r="V271" s="135"/>
      <c r="W271" s="133">
        <f t="shared" si="30"/>
        <v>1800</v>
      </c>
    </row>
    <row r="272" spans="2:23" ht="30" customHeight="1" x14ac:dyDescent="0.15">
      <c r="B272" s="95" t="s">
        <v>666</v>
      </c>
      <c r="C272" s="95"/>
      <c r="D272" s="99">
        <v>29</v>
      </c>
      <c r="E272" s="100" t="s">
        <v>30</v>
      </c>
      <c r="F272" s="101" t="s">
        <v>56</v>
      </c>
      <c r="G272" s="103" t="s">
        <v>326</v>
      </c>
      <c r="H272" s="107"/>
      <c r="I272" s="110">
        <v>6.2</v>
      </c>
      <c r="J272" s="112">
        <v>250</v>
      </c>
      <c r="K272" s="115" t="s">
        <v>968</v>
      </c>
      <c r="L272" s="117" t="s">
        <v>406</v>
      </c>
      <c r="M272" s="101">
        <v>1.2</v>
      </c>
      <c r="N272" s="115" t="s">
        <v>944</v>
      </c>
      <c r="O272" s="125">
        <v>0.67</v>
      </c>
      <c r="P272" s="127">
        <v>150</v>
      </c>
      <c r="Q272" s="131"/>
      <c r="R272" s="133" t="str">
        <f t="shared" si="31"/>
        <v>兵庫</v>
      </c>
      <c r="S272" s="1" t="str">
        <f t="shared" si="26"/>
        <v>一般国道29号　姫路北バイパス</v>
      </c>
      <c r="T272" s="134">
        <f t="shared" si="28"/>
        <v>250</v>
      </c>
      <c r="U272" s="135">
        <f t="shared" si="29"/>
        <v>1.2</v>
      </c>
      <c r="V272" s="135"/>
      <c r="W272" s="133">
        <f t="shared" si="30"/>
        <v>150</v>
      </c>
    </row>
    <row r="273" spans="2:23" ht="30" customHeight="1" x14ac:dyDescent="0.15">
      <c r="B273" s="95" t="s">
        <v>666</v>
      </c>
      <c r="C273" s="95" t="s">
        <v>348</v>
      </c>
      <c r="D273" s="99">
        <v>175</v>
      </c>
      <c r="E273" s="100" t="s">
        <v>270</v>
      </c>
      <c r="F273" s="101" t="s">
        <v>930</v>
      </c>
      <c r="G273" s="103" t="s">
        <v>326</v>
      </c>
      <c r="H273" s="107"/>
      <c r="I273" s="110">
        <v>5.2</v>
      </c>
      <c r="J273" s="112">
        <v>480</v>
      </c>
      <c r="K273" s="115" t="s">
        <v>1117</v>
      </c>
      <c r="L273" s="117" t="s">
        <v>406</v>
      </c>
      <c r="M273" s="101">
        <v>1.1000000000000001</v>
      </c>
      <c r="N273" s="115" t="s">
        <v>931</v>
      </c>
      <c r="O273" s="125">
        <v>0.67</v>
      </c>
      <c r="P273" s="127">
        <v>2400</v>
      </c>
      <c r="Q273" s="131"/>
      <c r="R273" s="133" t="str">
        <f t="shared" si="31"/>
        <v>兵庫</v>
      </c>
      <c r="S273" s="1" t="str">
        <f t="shared" si="26"/>
        <v>一般国道175号　西脇北バイパス</v>
      </c>
      <c r="T273" s="134">
        <f t="shared" si="28"/>
        <v>480</v>
      </c>
      <c r="U273" s="135">
        <f t="shared" si="29"/>
        <v>1.1000000000000001</v>
      </c>
      <c r="V273" s="135"/>
      <c r="W273" s="133">
        <f t="shared" si="30"/>
        <v>2400</v>
      </c>
    </row>
    <row r="274" spans="2:23" ht="30" customHeight="1" x14ac:dyDescent="0.15">
      <c r="B274" s="95" t="s">
        <v>666</v>
      </c>
      <c r="C274" s="95"/>
      <c r="D274" s="99">
        <v>175</v>
      </c>
      <c r="E274" s="100" t="s">
        <v>153</v>
      </c>
      <c r="F274" s="101" t="s">
        <v>56</v>
      </c>
      <c r="G274" s="103" t="s">
        <v>326</v>
      </c>
      <c r="H274" s="107"/>
      <c r="I274" s="110">
        <v>5.7</v>
      </c>
      <c r="J274" s="112">
        <v>224</v>
      </c>
      <c r="K274" s="115" t="s">
        <v>769</v>
      </c>
      <c r="L274" s="117" t="s">
        <v>406</v>
      </c>
      <c r="M274" s="101">
        <v>2.2999999999999998</v>
      </c>
      <c r="N274" s="115" t="s">
        <v>256</v>
      </c>
      <c r="O274" s="125">
        <v>0.67</v>
      </c>
      <c r="P274" s="127">
        <v>250</v>
      </c>
      <c r="Q274" s="131"/>
      <c r="R274" s="133" t="str">
        <f t="shared" si="31"/>
        <v>兵庫</v>
      </c>
      <c r="S274" s="1" t="str">
        <f t="shared" si="26"/>
        <v>一般国道175号　神出バイパス</v>
      </c>
      <c r="T274" s="134">
        <f t="shared" si="28"/>
        <v>224</v>
      </c>
      <c r="U274" s="135">
        <f t="shared" si="29"/>
        <v>2.2999999999999998</v>
      </c>
      <c r="V274" s="135"/>
      <c r="W274" s="133">
        <f t="shared" si="30"/>
        <v>250</v>
      </c>
    </row>
    <row r="275" spans="2:23" ht="30" customHeight="1" x14ac:dyDescent="0.15">
      <c r="B275" s="95" t="s">
        <v>666</v>
      </c>
      <c r="C275" s="95"/>
      <c r="D275" s="99">
        <v>176</v>
      </c>
      <c r="E275" s="100" t="s">
        <v>392</v>
      </c>
      <c r="F275" s="101" t="s">
        <v>56</v>
      </c>
      <c r="G275" s="103" t="s">
        <v>326</v>
      </c>
      <c r="H275" s="107"/>
      <c r="I275" s="110">
        <v>10.6</v>
      </c>
      <c r="J275" s="112">
        <v>1011</v>
      </c>
      <c r="K275" s="115" t="s">
        <v>941</v>
      </c>
      <c r="L275" s="117" t="s">
        <v>406</v>
      </c>
      <c r="M275" s="101">
        <v>1.2</v>
      </c>
      <c r="N275" s="115" t="s">
        <v>931</v>
      </c>
      <c r="O275" s="125">
        <v>0.67</v>
      </c>
      <c r="P275" s="127">
        <v>2250</v>
      </c>
      <c r="Q275" s="131"/>
      <c r="R275" s="133" t="str">
        <f t="shared" si="31"/>
        <v>兵庫</v>
      </c>
      <c r="S275" s="1" t="str">
        <f t="shared" si="26"/>
        <v>一般国道176号　名塩道路</v>
      </c>
      <c r="T275" s="134">
        <f t="shared" si="28"/>
        <v>1011</v>
      </c>
      <c r="U275" s="135">
        <f t="shared" si="29"/>
        <v>1.2</v>
      </c>
      <c r="V275" s="135"/>
      <c r="W275" s="133">
        <f t="shared" si="30"/>
        <v>2250</v>
      </c>
    </row>
    <row r="276" spans="2:23" ht="30" customHeight="1" x14ac:dyDescent="0.15">
      <c r="B276" s="95" t="s">
        <v>666</v>
      </c>
      <c r="C276" s="95" t="s">
        <v>733</v>
      </c>
      <c r="D276" s="99">
        <v>483</v>
      </c>
      <c r="E276" s="100" t="s">
        <v>682</v>
      </c>
      <c r="F276" s="101" t="s">
        <v>902</v>
      </c>
      <c r="G276" s="103" t="s">
        <v>326</v>
      </c>
      <c r="H276" s="107"/>
      <c r="I276" s="110">
        <v>2</v>
      </c>
      <c r="J276" s="112">
        <v>130</v>
      </c>
      <c r="K276" s="115" t="s">
        <v>256</v>
      </c>
      <c r="L276" s="117" t="s">
        <v>406</v>
      </c>
      <c r="M276" s="101" t="s">
        <v>1257</v>
      </c>
      <c r="N276" s="115" t="s">
        <v>223</v>
      </c>
      <c r="O276" s="125">
        <v>0.67</v>
      </c>
      <c r="P276" s="127">
        <v>2700</v>
      </c>
      <c r="Q276" s="131"/>
      <c r="R276" s="133" t="str">
        <f t="shared" si="31"/>
        <v>兵庫</v>
      </c>
      <c r="S276" s="1" t="str">
        <f t="shared" si="26"/>
        <v>一般国道483号　豊岡道路</v>
      </c>
      <c r="T276" s="134">
        <f t="shared" si="28"/>
        <v>130</v>
      </c>
      <c r="U276" s="135" t="str">
        <f t="shared" si="29"/>
        <v>1.2（2.2）
※2</v>
      </c>
      <c r="V276" s="135"/>
      <c r="W276" s="133">
        <f t="shared" si="30"/>
        <v>2700</v>
      </c>
    </row>
    <row r="277" spans="2:23" ht="30" customHeight="1" x14ac:dyDescent="0.15">
      <c r="B277" s="95" t="s">
        <v>666</v>
      </c>
      <c r="C277" s="95" t="s">
        <v>733</v>
      </c>
      <c r="D277" s="99">
        <v>483</v>
      </c>
      <c r="E277" s="100" t="s">
        <v>1129</v>
      </c>
      <c r="F277" s="101" t="s">
        <v>902</v>
      </c>
      <c r="G277" s="103" t="s">
        <v>326</v>
      </c>
      <c r="H277" s="107"/>
      <c r="I277" s="110">
        <v>5.0999999999999996</v>
      </c>
      <c r="J277" s="112">
        <v>270</v>
      </c>
      <c r="K277" s="115" t="s">
        <v>952</v>
      </c>
      <c r="L277" s="117" t="s">
        <v>406</v>
      </c>
      <c r="M277" s="101" t="s">
        <v>237</v>
      </c>
      <c r="N277" s="115" t="s">
        <v>931</v>
      </c>
      <c r="O277" s="125">
        <v>0.67</v>
      </c>
      <c r="P277" s="127">
        <v>50</v>
      </c>
      <c r="Q277" s="131"/>
      <c r="R277" s="133" t="str">
        <f t="shared" si="31"/>
        <v>兵庫</v>
      </c>
      <c r="S277" s="1" t="str">
        <f t="shared" si="26"/>
        <v>一般国道483号　豊岡道路（Ⅱ期）</v>
      </c>
      <c r="T277" s="134">
        <f t="shared" si="28"/>
        <v>270</v>
      </c>
      <c r="U277" s="135" t="str">
        <f t="shared" si="29"/>
        <v>1.9（0.5）
※2</v>
      </c>
      <c r="V277" s="135"/>
      <c r="W277" s="133">
        <f t="shared" si="30"/>
        <v>50</v>
      </c>
    </row>
    <row r="278" spans="2:23" ht="30" customHeight="1" x14ac:dyDescent="0.15">
      <c r="B278" s="95" t="s">
        <v>666</v>
      </c>
      <c r="C278" s="95" t="s">
        <v>733</v>
      </c>
      <c r="D278" s="99">
        <v>483</v>
      </c>
      <c r="E278" s="100" t="s">
        <v>1259</v>
      </c>
      <c r="F278" s="101" t="s">
        <v>902</v>
      </c>
      <c r="G278" s="103" t="s">
        <v>326</v>
      </c>
      <c r="H278" s="107"/>
      <c r="I278" s="110">
        <v>6.1</v>
      </c>
      <c r="J278" s="112">
        <v>498</v>
      </c>
      <c r="K278" s="115" t="s">
        <v>1018</v>
      </c>
      <c r="L278" s="117" t="s">
        <v>1118</v>
      </c>
      <c r="M278" s="101" t="s">
        <v>987</v>
      </c>
      <c r="N278" s="115" t="s">
        <v>223</v>
      </c>
      <c r="O278" s="125">
        <v>0.67</v>
      </c>
      <c r="P278" s="127">
        <v>2000</v>
      </c>
      <c r="Q278" s="131"/>
      <c r="R278" s="133" t="str">
        <f t="shared" si="31"/>
        <v>兵庫</v>
      </c>
      <c r="S278" s="1" t="str">
        <f t="shared" si="26"/>
        <v>一般国道483号　日高豊岡南道路</v>
      </c>
      <c r="T278" s="134">
        <f t="shared" si="28"/>
        <v>498</v>
      </c>
      <c r="U278" s="135" t="str">
        <f t="shared" si="29"/>
        <v>1.2（1.1）
※2</v>
      </c>
      <c r="V278" s="135"/>
      <c r="W278" s="133">
        <f t="shared" si="30"/>
        <v>2000</v>
      </c>
    </row>
    <row r="279" spans="2:23" ht="30" customHeight="1" x14ac:dyDescent="0.15">
      <c r="B279" s="95" t="s">
        <v>327</v>
      </c>
      <c r="C279" s="95" t="s">
        <v>313</v>
      </c>
      <c r="D279" s="99">
        <v>24</v>
      </c>
      <c r="E279" s="100" t="s">
        <v>1260</v>
      </c>
      <c r="F279" s="101" t="s">
        <v>902</v>
      </c>
      <c r="G279" s="103" t="s">
        <v>76</v>
      </c>
      <c r="H279" s="107"/>
      <c r="I279" s="110">
        <v>6.3</v>
      </c>
      <c r="J279" s="112">
        <v>850</v>
      </c>
      <c r="K279" s="115" t="s">
        <v>404</v>
      </c>
      <c r="L279" s="117" t="s">
        <v>406</v>
      </c>
      <c r="M279" s="101" t="s">
        <v>148</v>
      </c>
      <c r="N279" s="115" t="s">
        <v>935</v>
      </c>
      <c r="O279" s="125">
        <v>0.73</v>
      </c>
      <c r="P279" s="127">
        <v>4750</v>
      </c>
      <c r="Q279" s="131"/>
      <c r="R279" s="133" t="str">
        <f t="shared" si="31"/>
        <v>奈良</v>
      </c>
      <c r="S279" s="1" t="str">
        <f t="shared" si="26"/>
        <v>一般国道24号　大和北道路</v>
      </c>
      <c r="T279" s="134">
        <f t="shared" si="28"/>
        <v>850</v>
      </c>
      <c r="U279" s="135" t="str">
        <f t="shared" si="29"/>
        <v>1.7（4.1）
※2</v>
      </c>
      <c r="V279" s="135"/>
      <c r="W279" s="133">
        <f t="shared" si="30"/>
        <v>4750</v>
      </c>
    </row>
    <row r="280" spans="2:23" ht="30" customHeight="1" x14ac:dyDescent="0.15">
      <c r="B280" s="95" t="s">
        <v>327</v>
      </c>
      <c r="C280" s="95" t="s">
        <v>313</v>
      </c>
      <c r="D280" s="99">
        <v>24</v>
      </c>
      <c r="E280" s="100" t="s">
        <v>811</v>
      </c>
      <c r="F280" s="101" t="s">
        <v>902</v>
      </c>
      <c r="G280" s="103" t="s">
        <v>703</v>
      </c>
      <c r="H280" s="107" t="s">
        <v>76</v>
      </c>
      <c r="I280" s="110">
        <v>6.1</v>
      </c>
      <c r="J280" s="112">
        <v>2050</v>
      </c>
      <c r="K280" s="115" t="s">
        <v>223</v>
      </c>
      <c r="L280" s="117" t="s">
        <v>406</v>
      </c>
      <c r="M280" s="101" t="s">
        <v>1125</v>
      </c>
      <c r="N280" s="115" t="s">
        <v>935</v>
      </c>
      <c r="O280" s="125">
        <v>0.73</v>
      </c>
      <c r="P280" s="127">
        <v>450</v>
      </c>
      <c r="Q280" s="131"/>
      <c r="R280" s="133" t="str">
        <f>G280&amp;"・"&amp;H280</f>
        <v>京都・奈良</v>
      </c>
      <c r="S280" s="1" t="str">
        <f t="shared" si="26"/>
        <v>一般国道24号　大和北道路（奈良北～奈良）</v>
      </c>
      <c r="T280" s="134">
        <f t="shared" si="28"/>
        <v>2050</v>
      </c>
      <c r="U280" s="135" t="str">
        <f t="shared" si="29"/>
        <v>1.8（1.5）
※2</v>
      </c>
      <c r="V280" s="135"/>
      <c r="W280" s="133">
        <f t="shared" si="30"/>
        <v>450</v>
      </c>
    </row>
    <row r="281" spans="2:23" ht="30" customHeight="1" x14ac:dyDescent="0.15">
      <c r="B281" s="95" t="s">
        <v>666</v>
      </c>
      <c r="C281" s="95" t="s">
        <v>313</v>
      </c>
      <c r="D281" s="99">
        <v>24</v>
      </c>
      <c r="E281" s="100" t="s">
        <v>1179</v>
      </c>
      <c r="F281" s="101" t="s">
        <v>902</v>
      </c>
      <c r="G281" s="103" t="s">
        <v>76</v>
      </c>
      <c r="H281" s="107"/>
      <c r="I281" s="110">
        <v>27.2</v>
      </c>
      <c r="J281" s="112">
        <v>5800</v>
      </c>
      <c r="K281" s="115" t="s">
        <v>1044</v>
      </c>
      <c r="L281" s="117" t="s">
        <v>406</v>
      </c>
      <c r="M281" s="101" t="s">
        <v>211</v>
      </c>
      <c r="N281" s="115" t="s">
        <v>223</v>
      </c>
      <c r="O281" s="125">
        <v>0.73</v>
      </c>
      <c r="P281" s="127">
        <v>9450</v>
      </c>
      <c r="Q281" s="131"/>
      <c r="R281" s="133" t="str">
        <f t="shared" ref="R281:R296" si="32">G281</f>
        <v>奈良</v>
      </c>
      <c r="S281" s="1" t="str">
        <f t="shared" si="26"/>
        <v>一般国道24号　大和御所道路</v>
      </c>
      <c r="T281" s="134">
        <f t="shared" si="28"/>
        <v>5800</v>
      </c>
      <c r="U281" s="135" t="str">
        <f t="shared" si="29"/>
        <v>1.6（1.6）
※2</v>
      </c>
      <c r="V281" s="135"/>
      <c r="W281" s="133">
        <f t="shared" si="30"/>
        <v>9450</v>
      </c>
    </row>
    <row r="282" spans="2:23" ht="30" customHeight="1" x14ac:dyDescent="0.15">
      <c r="B282" s="95" t="s">
        <v>666</v>
      </c>
      <c r="C282" s="95"/>
      <c r="D282" s="99">
        <v>25</v>
      </c>
      <c r="E282" s="100" t="s">
        <v>554</v>
      </c>
      <c r="F282" s="101" t="s">
        <v>56</v>
      </c>
      <c r="G282" s="103" t="s">
        <v>76</v>
      </c>
      <c r="H282" s="107"/>
      <c r="I282" s="110">
        <v>4.7</v>
      </c>
      <c r="J282" s="112">
        <v>240</v>
      </c>
      <c r="K282" s="115" t="s">
        <v>1115</v>
      </c>
      <c r="L282" s="117" t="s">
        <v>406</v>
      </c>
      <c r="M282" s="101">
        <v>1.2</v>
      </c>
      <c r="N282" s="115" t="s">
        <v>256</v>
      </c>
      <c r="O282" s="125">
        <v>0.7</v>
      </c>
      <c r="P282" s="127">
        <v>250</v>
      </c>
      <c r="Q282" s="131"/>
      <c r="R282" s="133" t="str">
        <f t="shared" si="32"/>
        <v>奈良</v>
      </c>
      <c r="S282" s="1" t="str">
        <f t="shared" ref="S282:S324" si="33">"一般国道"&amp;D282&amp;"号　"&amp;E282</f>
        <v>一般国道25号　斑鳩バイパス</v>
      </c>
      <c r="T282" s="134">
        <f t="shared" si="28"/>
        <v>240</v>
      </c>
      <c r="U282" s="135">
        <f t="shared" si="29"/>
        <v>1.2</v>
      </c>
      <c r="V282" s="135"/>
      <c r="W282" s="133">
        <f t="shared" si="30"/>
        <v>250</v>
      </c>
    </row>
    <row r="283" spans="2:23" ht="30" customHeight="1" x14ac:dyDescent="0.15">
      <c r="B283" s="95" t="s">
        <v>666</v>
      </c>
      <c r="C283" s="95" t="s">
        <v>1262</v>
      </c>
      <c r="D283" s="99">
        <v>165</v>
      </c>
      <c r="E283" s="100" t="s">
        <v>1263</v>
      </c>
      <c r="F283" s="101" t="s">
        <v>930</v>
      </c>
      <c r="G283" s="103" t="s">
        <v>76</v>
      </c>
      <c r="H283" s="107"/>
      <c r="I283" s="110">
        <v>14.4</v>
      </c>
      <c r="J283" s="112">
        <v>930</v>
      </c>
      <c r="K283" s="115" t="s">
        <v>1121</v>
      </c>
      <c r="L283" s="117" t="s">
        <v>406</v>
      </c>
      <c r="M283" s="101">
        <v>1.1000000000000001</v>
      </c>
      <c r="N283" s="115" t="s">
        <v>256</v>
      </c>
      <c r="O283" s="125">
        <v>0.7</v>
      </c>
      <c r="P283" s="127">
        <v>110</v>
      </c>
      <c r="Q283" s="131"/>
      <c r="R283" s="133" t="str">
        <f t="shared" si="32"/>
        <v>奈良</v>
      </c>
      <c r="S283" s="1" t="str">
        <f t="shared" si="33"/>
        <v>一般国道165号　大和高田バイパス</v>
      </c>
      <c r="T283" s="134">
        <f t="shared" si="28"/>
        <v>930</v>
      </c>
      <c r="U283" s="135">
        <f t="shared" si="29"/>
        <v>1.1000000000000001</v>
      </c>
      <c r="V283" s="135"/>
      <c r="W283" s="133">
        <f t="shared" si="30"/>
        <v>110</v>
      </c>
    </row>
    <row r="284" spans="2:23" ht="30" customHeight="1" x14ac:dyDescent="0.15">
      <c r="B284" s="95" t="s">
        <v>666</v>
      </c>
      <c r="C284" s="95" t="s">
        <v>1264</v>
      </c>
      <c r="D284" s="99">
        <v>168</v>
      </c>
      <c r="E284" s="100" t="s">
        <v>1266</v>
      </c>
      <c r="F284" s="101" t="s">
        <v>930</v>
      </c>
      <c r="G284" s="103" t="s">
        <v>76</v>
      </c>
      <c r="H284" s="107"/>
      <c r="I284" s="110">
        <v>5.6</v>
      </c>
      <c r="J284" s="112">
        <v>380</v>
      </c>
      <c r="K284" s="115" t="s">
        <v>952</v>
      </c>
      <c r="L284" s="117" t="s">
        <v>406</v>
      </c>
      <c r="M284" s="101">
        <v>1.3</v>
      </c>
      <c r="N284" s="115" t="s">
        <v>931</v>
      </c>
      <c r="O284" s="125">
        <v>0.7</v>
      </c>
      <c r="P284" s="127">
        <v>50</v>
      </c>
      <c r="Q284" s="131"/>
      <c r="R284" s="133" t="str">
        <f t="shared" si="32"/>
        <v>奈良</v>
      </c>
      <c r="S284" s="1" t="str">
        <f t="shared" si="33"/>
        <v>一般国道168号　十津川道路（Ⅱ期）</v>
      </c>
      <c r="T284" s="134">
        <f t="shared" si="28"/>
        <v>380</v>
      </c>
      <c r="U284" s="135">
        <f t="shared" si="29"/>
        <v>1.3</v>
      </c>
      <c r="V284" s="135"/>
      <c r="W284" s="133">
        <f t="shared" si="30"/>
        <v>50</v>
      </c>
    </row>
    <row r="285" spans="2:23" ht="30" customHeight="1" x14ac:dyDescent="0.15">
      <c r="B285" s="95" t="s">
        <v>666</v>
      </c>
      <c r="C285" s="95" t="s">
        <v>1264</v>
      </c>
      <c r="D285" s="99">
        <v>168</v>
      </c>
      <c r="E285" s="100" t="s">
        <v>1267</v>
      </c>
      <c r="F285" s="101" t="s">
        <v>930</v>
      </c>
      <c r="G285" s="103" t="s">
        <v>76</v>
      </c>
      <c r="H285" s="107"/>
      <c r="I285" s="110">
        <v>2.7</v>
      </c>
      <c r="J285" s="112">
        <v>160</v>
      </c>
      <c r="K285" s="115" t="s">
        <v>485</v>
      </c>
      <c r="L285" s="117" t="s">
        <v>406</v>
      </c>
      <c r="M285" s="101">
        <v>1.1000000000000001</v>
      </c>
      <c r="N285" s="115" t="s">
        <v>223</v>
      </c>
      <c r="O285" s="125">
        <v>0.7</v>
      </c>
      <c r="P285" s="127">
        <v>1000</v>
      </c>
      <c r="Q285" s="131"/>
      <c r="R285" s="133" t="str">
        <f t="shared" si="32"/>
        <v>奈良</v>
      </c>
      <c r="S285" s="1" t="str">
        <f t="shared" si="33"/>
        <v>一般国道168号　長殿道路</v>
      </c>
      <c r="T285" s="134">
        <f t="shared" si="28"/>
        <v>160</v>
      </c>
      <c r="U285" s="135">
        <f t="shared" si="29"/>
        <v>1.1000000000000001</v>
      </c>
      <c r="V285" s="135"/>
      <c r="W285" s="133">
        <f t="shared" si="30"/>
        <v>1000</v>
      </c>
    </row>
    <row r="286" spans="2:23" ht="30" customHeight="1" x14ac:dyDescent="0.15">
      <c r="B286" s="95" t="s">
        <v>666</v>
      </c>
      <c r="C286" s="95" t="s">
        <v>1264</v>
      </c>
      <c r="D286" s="99">
        <v>168</v>
      </c>
      <c r="E286" s="100" t="s">
        <v>1269</v>
      </c>
      <c r="F286" s="101" t="s">
        <v>930</v>
      </c>
      <c r="G286" s="103" t="s">
        <v>76</v>
      </c>
      <c r="H286" s="107"/>
      <c r="I286" s="110">
        <v>6.9</v>
      </c>
      <c r="J286" s="112">
        <v>300</v>
      </c>
      <c r="K286" s="115" t="s">
        <v>976</v>
      </c>
      <c r="L286" s="117" t="s">
        <v>406</v>
      </c>
      <c r="M286" s="101">
        <v>1.1000000000000001</v>
      </c>
      <c r="N286" s="115" t="s">
        <v>223</v>
      </c>
      <c r="O286" s="125">
        <v>0.7</v>
      </c>
      <c r="P286" s="127">
        <v>300</v>
      </c>
      <c r="Q286" s="131"/>
      <c r="R286" s="133" t="str">
        <f t="shared" si="32"/>
        <v>奈良</v>
      </c>
      <c r="S286" s="1" t="str">
        <f t="shared" si="33"/>
        <v>一般国道168号　五條新宮道路
（風屋川津・宇宮原工区）</v>
      </c>
      <c r="T286" s="134">
        <f t="shared" si="28"/>
        <v>300</v>
      </c>
      <c r="U286" s="135">
        <f t="shared" si="29"/>
        <v>1.1000000000000001</v>
      </c>
      <c r="V286" s="135"/>
      <c r="W286" s="133">
        <f t="shared" si="30"/>
        <v>300</v>
      </c>
    </row>
    <row r="287" spans="2:23" ht="30" customHeight="1" x14ac:dyDescent="0.15">
      <c r="B287" s="95" t="s">
        <v>666</v>
      </c>
      <c r="C287" s="95" t="s">
        <v>1133</v>
      </c>
      <c r="D287" s="99">
        <v>42</v>
      </c>
      <c r="E287" s="100" t="s">
        <v>692</v>
      </c>
      <c r="F287" s="101" t="s">
        <v>925</v>
      </c>
      <c r="G287" s="103" t="s">
        <v>602</v>
      </c>
      <c r="H287" s="107"/>
      <c r="I287" s="110">
        <v>19.2</v>
      </c>
      <c r="J287" s="112">
        <v>960</v>
      </c>
      <c r="K287" s="115" t="s">
        <v>1048</v>
      </c>
      <c r="L287" s="117" t="s">
        <v>406</v>
      </c>
      <c r="M287" s="101" t="s">
        <v>987</v>
      </c>
      <c r="N287" s="115" t="s">
        <v>223</v>
      </c>
      <c r="O287" s="125">
        <v>0.78</v>
      </c>
      <c r="P287" s="127">
        <v>9800</v>
      </c>
      <c r="Q287" s="131"/>
      <c r="R287" s="133" t="str">
        <f t="shared" si="32"/>
        <v>和歌山</v>
      </c>
      <c r="S287" s="1" t="str">
        <f t="shared" si="33"/>
        <v>一般国道42号　すさみ串本道路</v>
      </c>
      <c r="T287" s="134">
        <f t="shared" si="28"/>
        <v>960</v>
      </c>
      <c r="U287" s="135" t="str">
        <f t="shared" si="29"/>
        <v>1.2（1.1）
※2</v>
      </c>
      <c r="V287" s="135"/>
      <c r="W287" s="133">
        <f t="shared" si="30"/>
        <v>9800</v>
      </c>
    </row>
    <row r="288" spans="2:23" ht="30" customHeight="1" x14ac:dyDescent="0.15">
      <c r="B288" s="95" t="s">
        <v>666</v>
      </c>
      <c r="C288" s="95" t="s">
        <v>1133</v>
      </c>
      <c r="D288" s="99">
        <v>42</v>
      </c>
      <c r="E288" s="100" t="s">
        <v>1270</v>
      </c>
      <c r="F288" s="101" t="s">
        <v>925</v>
      </c>
      <c r="G288" s="103" t="s">
        <v>602</v>
      </c>
      <c r="H288" s="107"/>
      <c r="I288" s="110">
        <v>18.399999999999999</v>
      </c>
      <c r="J288" s="112">
        <v>900</v>
      </c>
      <c r="K288" s="115" t="s">
        <v>223</v>
      </c>
      <c r="L288" s="117" t="s">
        <v>406</v>
      </c>
      <c r="M288" s="101" t="s">
        <v>1074</v>
      </c>
      <c r="N288" s="115" t="s">
        <v>223</v>
      </c>
      <c r="O288" s="125">
        <v>0.78</v>
      </c>
      <c r="P288" s="127">
        <v>600</v>
      </c>
      <c r="Q288" s="131"/>
      <c r="R288" s="133" t="str">
        <f t="shared" si="32"/>
        <v>和歌山</v>
      </c>
      <c r="S288" s="1" t="str">
        <f t="shared" si="33"/>
        <v>一般国道42号　串本太地道路</v>
      </c>
      <c r="T288" s="134">
        <f t="shared" si="28"/>
        <v>900</v>
      </c>
      <c r="U288" s="135" t="str">
        <f t="shared" si="29"/>
        <v>1.2（0.7）
※2</v>
      </c>
      <c r="V288" s="135"/>
      <c r="W288" s="133">
        <f t="shared" si="30"/>
        <v>600</v>
      </c>
    </row>
    <row r="289" spans="2:23" ht="30" customHeight="1" x14ac:dyDescent="0.15">
      <c r="B289" s="95" t="s">
        <v>666</v>
      </c>
      <c r="C289" s="95" t="s">
        <v>1133</v>
      </c>
      <c r="D289" s="99">
        <v>42</v>
      </c>
      <c r="E289" s="100" t="s">
        <v>1271</v>
      </c>
      <c r="F289" s="101" t="s">
        <v>925</v>
      </c>
      <c r="G289" s="105" t="s">
        <v>602</v>
      </c>
      <c r="H289" s="108"/>
      <c r="I289" s="110">
        <v>4.8</v>
      </c>
      <c r="J289" s="112">
        <v>300</v>
      </c>
      <c r="K289" s="115" t="s">
        <v>203</v>
      </c>
      <c r="L289" s="117" t="s">
        <v>406</v>
      </c>
      <c r="M289" s="101" t="s">
        <v>1272</v>
      </c>
      <c r="N289" s="115" t="s">
        <v>223</v>
      </c>
      <c r="O289" s="115">
        <v>0.78</v>
      </c>
      <c r="P289" s="128">
        <v>100</v>
      </c>
      <c r="Q289" s="132"/>
      <c r="R289" s="133" t="str">
        <f t="shared" si="32"/>
        <v>和歌山</v>
      </c>
      <c r="S289" s="1" t="str">
        <f t="shared" si="33"/>
        <v>一般国道42号　新宮道路</v>
      </c>
      <c r="T289" s="134">
        <f t="shared" si="28"/>
        <v>300</v>
      </c>
      <c r="U289" s="135" t="str">
        <f t="shared" si="29"/>
        <v>1.4（0.7）
※2</v>
      </c>
      <c r="V289" s="135"/>
      <c r="W289" s="133">
        <f t="shared" si="30"/>
        <v>100</v>
      </c>
    </row>
    <row r="290" spans="2:23" ht="30" customHeight="1" x14ac:dyDescent="0.15">
      <c r="B290" s="95" t="s">
        <v>666</v>
      </c>
      <c r="C290" s="95"/>
      <c r="D290" s="99">
        <v>42</v>
      </c>
      <c r="E290" s="100" t="s">
        <v>1273</v>
      </c>
      <c r="F290" s="101" t="s">
        <v>56</v>
      </c>
      <c r="G290" s="103" t="s">
        <v>602</v>
      </c>
      <c r="H290" s="107"/>
      <c r="I290" s="110">
        <v>3.8</v>
      </c>
      <c r="J290" s="112">
        <v>305</v>
      </c>
      <c r="K290" s="115" t="s">
        <v>1117</v>
      </c>
      <c r="L290" s="117" t="s">
        <v>406</v>
      </c>
      <c r="M290" s="101">
        <v>1.7</v>
      </c>
      <c r="N290" s="115" t="s">
        <v>935</v>
      </c>
      <c r="O290" s="125">
        <v>0.78</v>
      </c>
      <c r="P290" s="127">
        <v>750</v>
      </c>
      <c r="Q290" s="131"/>
      <c r="R290" s="133" t="str">
        <f t="shared" si="32"/>
        <v>和歌山</v>
      </c>
      <c r="S290" s="1" t="str">
        <f t="shared" si="33"/>
        <v>一般国道42号　田辺西バイパス</v>
      </c>
      <c r="T290" s="134">
        <f t="shared" si="28"/>
        <v>305</v>
      </c>
      <c r="U290" s="135">
        <f t="shared" si="29"/>
        <v>1.7</v>
      </c>
      <c r="V290" s="135"/>
      <c r="W290" s="133">
        <f t="shared" si="30"/>
        <v>750</v>
      </c>
    </row>
    <row r="291" spans="2:23" ht="30" customHeight="1" x14ac:dyDescent="0.15">
      <c r="B291" s="95" t="s">
        <v>666</v>
      </c>
      <c r="C291" s="95"/>
      <c r="D291" s="99">
        <v>42</v>
      </c>
      <c r="E291" s="100" t="s">
        <v>125</v>
      </c>
      <c r="F291" s="101" t="s">
        <v>56</v>
      </c>
      <c r="G291" s="103" t="s">
        <v>602</v>
      </c>
      <c r="H291" s="107"/>
      <c r="I291" s="110">
        <v>9.4</v>
      </c>
      <c r="J291" s="112">
        <v>619</v>
      </c>
      <c r="K291" s="115" t="s">
        <v>404</v>
      </c>
      <c r="L291" s="117" t="s">
        <v>1274</v>
      </c>
      <c r="M291" s="101" t="s">
        <v>1276</v>
      </c>
      <c r="N291" s="115" t="s">
        <v>931</v>
      </c>
      <c r="O291" s="125">
        <v>0.78</v>
      </c>
      <c r="P291" s="127">
        <v>6000</v>
      </c>
      <c r="Q291" s="131"/>
      <c r="R291" s="133" t="str">
        <f t="shared" si="32"/>
        <v>和歌山</v>
      </c>
      <c r="S291" s="1" t="str">
        <f t="shared" si="33"/>
        <v>一般国道42号　有田海南道路</v>
      </c>
      <c r="T291" s="134">
        <f t="shared" si="28"/>
        <v>619</v>
      </c>
      <c r="U291" s="135" t="str">
        <f t="shared" si="29"/>
        <v>1.5（1.5）
※2</v>
      </c>
      <c r="V291" s="135"/>
      <c r="W291" s="133">
        <f t="shared" si="30"/>
        <v>6000</v>
      </c>
    </row>
    <row r="292" spans="2:23" ht="30" customHeight="1" x14ac:dyDescent="0.15">
      <c r="B292" s="95" t="s">
        <v>666</v>
      </c>
      <c r="C292" s="95"/>
      <c r="D292" s="99">
        <v>42</v>
      </c>
      <c r="E292" s="100" t="s">
        <v>1268</v>
      </c>
      <c r="F292" s="101" t="s">
        <v>56</v>
      </c>
      <c r="G292" s="103" t="s">
        <v>602</v>
      </c>
      <c r="H292" s="107"/>
      <c r="I292" s="110">
        <v>1.1000000000000001</v>
      </c>
      <c r="J292" s="112">
        <v>61</v>
      </c>
      <c r="K292" s="115" t="s">
        <v>974</v>
      </c>
      <c r="L292" s="117" t="s">
        <v>1277</v>
      </c>
      <c r="M292" s="101" t="s">
        <v>1276</v>
      </c>
      <c r="N292" s="115" t="s">
        <v>931</v>
      </c>
      <c r="O292" s="125">
        <v>0.78</v>
      </c>
      <c r="P292" s="127">
        <v>300</v>
      </c>
      <c r="Q292" s="131"/>
      <c r="R292" s="133" t="str">
        <f t="shared" si="32"/>
        <v>和歌山</v>
      </c>
      <c r="S292" s="1" t="str">
        <f t="shared" si="33"/>
        <v>一般国道42号　冷水拡幅</v>
      </c>
      <c r="T292" s="134">
        <f t="shared" si="28"/>
        <v>61</v>
      </c>
      <c r="U292" s="135" t="str">
        <f t="shared" si="29"/>
        <v>1.5（1.5）
※2</v>
      </c>
      <c r="V292" s="135"/>
      <c r="W292" s="133">
        <f t="shared" si="30"/>
        <v>300</v>
      </c>
    </row>
    <row r="293" spans="2:23" ht="30" customHeight="1" x14ac:dyDescent="0.15">
      <c r="B293" s="95" t="s">
        <v>1278</v>
      </c>
      <c r="C293" s="95" t="s">
        <v>1280</v>
      </c>
      <c r="D293" s="99">
        <v>9</v>
      </c>
      <c r="E293" s="100" t="s">
        <v>955</v>
      </c>
      <c r="F293" s="101" t="s">
        <v>925</v>
      </c>
      <c r="G293" s="103" t="s">
        <v>826</v>
      </c>
      <c r="H293" s="107"/>
      <c r="I293" s="110">
        <v>7</v>
      </c>
      <c r="J293" s="112">
        <v>520</v>
      </c>
      <c r="K293" s="115" t="s">
        <v>567</v>
      </c>
      <c r="L293" s="117" t="s">
        <v>406</v>
      </c>
      <c r="M293" s="101">
        <v>1.8</v>
      </c>
      <c r="N293" s="115" t="s">
        <v>223</v>
      </c>
      <c r="O293" s="125">
        <v>0.82</v>
      </c>
      <c r="P293" s="127">
        <v>150</v>
      </c>
      <c r="Q293" s="131"/>
      <c r="R293" s="133" t="str">
        <f t="shared" si="32"/>
        <v>鳥取</v>
      </c>
      <c r="S293" s="1" t="str">
        <f t="shared" si="33"/>
        <v>一般国道9号　鳥取西道路</v>
      </c>
      <c r="T293" s="134">
        <f t="shared" si="28"/>
        <v>520</v>
      </c>
      <c r="U293" s="135">
        <f t="shared" si="29"/>
        <v>1.8</v>
      </c>
      <c r="V293" s="135"/>
      <c r="W293" s="133">
        <f t="shared" si="30"/>
        <v>150</v>
      </c>
    </row>
    <row r="294" spans="2:23" ht="30" customHeight="1" x14ac:dyDescent="0.15">
      <c r="B294" s="95" t="s">
        <v>1278</v>
      </c>
      <c r="C294" s="95" t="s">
        <v>1280</v>
      </c>
      <c r="D294" s="99">
        <v>9</v>
      </c>
      <c r="E294" s="100" t="s">
        <v>402</v>
      </c>
      <c r="F294" s="101" t="s">
        <v>925</v>
      </c>
      <c r="G294" s="103" t="s">
        <v>826</v>
      </c>
      <c r="H294" s="107"/>
      <c r="I294" s="110">
        <v>5.9</v>
      </c>
      <c r="J294" s="112">
        <v>405</v>
      </c>
      <c r="K294" s="115" t="s">
        <v>974</v>
      </c>
      <c r="L294" s="117" t="s">
        <v>406</v>
      </c>
      <c r="M294" s="101">
        <v>3.1</v>
      </c>
      <c r="N294" s="115" t="s">
        <v>223</v>
      </c>
      <c r="O294" s="125">
        <v>0.82</v>
      </c>
      <c r="P294" s="127">
        <v>150</v>
      </c>
      <c r="Q294" s="131"/>
      <c r="R294" s="133" t="str">
        <f t="shared" si="32"/>
        <v>鳥取</v>
      </c>
      <c r="S294" s="1" t="str">
        <f t="shared" si="33"/>
        <v>一般国道9号　鳥取西道路(Ⅱ期)</v>
      </c>
      <c r="T294" s="134">
        <f t="shared" si="28"/>
        <v>405</v>
      </c>
      <c r="U294" s="135">
        <f t="shared" si="29"/>
        <v>3.1</v>
      </c>
      <c r="V294" s="135"/>
      <c r="W294" s="133">
        <f t="shared" si="30"/>
        <v>150</v>
      </c>
    </row>
    <row r="295" spans="2:23" ht="30" customHeight="1" x14ac:dyDescent="0.15">
      <c r="B295" s="95" t="s">
        <v>1278</v>
      </c>
      <c r="C295" s="95" t="s">
        <v>1280</v>
      </c>
      <c r="D295" s="99">
        <v>9</v>
      </c>
      <c r="E295" s="100" t="s">
        <v>1281</v>
      </c>
      <c r="F295" s="101" t="s">
        <v>925</v>
      </c>
      <c r="G295" s="103" t="s">
        <v>826</v>
      </c>
      <c r="H295" s="107"/>
      <c r="I295" s="110">
        <v>6.4</v>
      </c>
      <c r="J295" s="112">
        <v>415</v>
      </c>
      <c r="K295" s="115" t="s">
        <v>404</v>
      </c>
      <c r="L295" s="117" t="s">
        <v>406</v>
      </c>
      <c r="M295" s="101">
        <v>2.2999999999999998</v>
      </c>
      <c r="N295" s="115" t="s">
        <v>223</v>
      </c>
      <c r="O295" s="125">
        <v>0.82</v>
      </c>
      <c r="P295" s="127">
        <v>130</v>
      </c>
      <c r="Q295" s="131"/>
      <c r="R295" s="133" t="str">
        <f t="shared" si="32"/>
        <v>鳥取</v>
      </c>
      <c r="S295" s="1" t="str">
        <f t="shared" si="33"/>
        <v>一般国道9号　鳥取西道路(Ⅲ期)</v>
      </c>
      <c r="T295" s="134">
        <f t="shared" si="28"/>
        <v>415</v>
      </c>
      <c r="U295" s="135">
        <f t="shared" si="29"/>
        <v>2.2999999999999998</v>
      </c>
      <c r="V295" s="135"/>
      <c r="W295" s="133">
        <f t="shared" si="30"/>
        <v>130</v>
      </c>
    </row>
    <row r="296" spans="2:23" ht="30" customHeight="1" x14ac:dyDescent="0.15">
      <c r="B296" s="95" t="s">
        <v>1278</v>
      </c>
      <c r="C296" s="95" t="s">
        <v>1280</v>
      </c>
      <c r="D296" s="99">
        <v>9</v>
      </c>
      <c r="E296" s="100" t="s">
        <v>1182</v>
      </c>
      <c r="F296" s="101" t="s">
        <v>925</v>
      </c>
      <c r="G296" s="103" t="s">
        <v>826</v>
      </c>
      <c r="H296" s="107"/>
      <c r="I296" s="110">
        <v>13.5</v>
      </c>
      <c r="J296" s="112">
        <v>364</v>
      </c>
      <c r="K296" s="115" t="s">
        <v>935</v>
      </c>
      <c r="L296" s="117" t="s">
        <v>591</v>
      </c>
      <c r="M296" s="101" t="s">
        <v>1282</v>
      </c>
      <c r="N296" s="115" t="s">
        <v>256</v>
      </c>
      <c r="O296" s="125">
        <v>0.82</v>
      </c>
      <c r="P296" s="127">
        <v>3170</v>
      </c>
      <c r="Q296" s="131"/>
      <c r="R296" s="133" t="str">
        <f t="shared" si="32"/>
        <v>鳥取</v>
      </c>
      <c r="S296" s="1" t="str">
        <f t="shared" si="33"/>
        <v>一般国道9号　北条道路</v>
      </c>
      <c r="T296" s="134">
        <f t="shared" si="28"/>
        <v>364</v>
      </c>
      <c r="U296" s="135" t="str">
        <f t="shared" si="29"/>
        <v>3.1（2.3）
※2</v>
      </c>
      <c r="V296" s="135"/>
      <c r="W296" s="133">
        <f t="shared" si="30"/>
        <v>3170</v>
      </c>
    </row>
    <row r="297" spans="2:23" ht="30" customHeight="1" x14ac:dyDescent="0.15">
      <c r="B297" s="95" t="s">
        <v>1278</v>
      </c>
      <c r="C297" s="95" t="s">
        <v>720</v>
      </c>
      <c r="D297" s="99">
        <v>183</v>
      </c>
      <c r="E297" s="100" t="s">
        <v>1284</v>
      </c>
      <c r="F297" s="101" t="s">
        <v>930</v>
      </c>
      <c r="G297" s="105" t="s">
        <v>826</v>
      </c>
      <c r="H297" s="86" t="s">
        <v>138</v>
      </c>
      <c r="I297" s="110">
        <v>12</v>
      </c>
      <c r="J297" s="112">
        <v>223</v>
      </c>
      <c r="K297" s="115" t="s">
        <v>567</v>
      </c>
      <c r="L297" s="117" t="s">
        <v>1285</v>
      </c>
      <c r="M297" s="101" t="s">
        <v>1073</v>
      </c>
      <c r="N297" s="115" t="s">
        <v>256</v>
      </c>
      <c r="O297" s="125">
        <v>0.82</v>
      </c>
      <c r="P297" s="127">
        <v>1421</v>
      </c>
      <c r="Q297" s="131"/>
      <c r="R297" s="133" t="str">
        <f>G297&amp;"・"&amp;H297</f>
        <v>鳥取・広島</v>
      </c>
      <c r="S297" s="1" t="str">
        <f t="shared" si="33"/>
        <v>一般国道183号　鍵掛峠道路</v>
      </c>
      <c r="T297" s="134">
        <f t="shared" si="28"/>
        <v>223</v>
      </c>
      <c r="U297" s="135" t="str">
        <f t="shared" si="29"/>
        <v>－※3</v>
      </c>
      <c r="V297" s="135"/>
      <c r="W297" s="133">
        <f t="shared" si="30"/>
        <v>1421</v>
      </c>
    </row>
    <row r="298" spans="2:23" ht="30" customHeight="1" x14ac:dyDescent="0.15">
      <c r="B298" s="95" t="s">
        <v>1278</v>
      </c>
      <c r="C298" s="95" t="s">
        <v>1280</v>
      </c>
      <c r="D298" s="99">
        <v>9</v>
      </c>
      <c r="E298" s="100" t="s">
        <v>1286</v>
      </c>
      <c r="F298" s="101" t="s">
        <v>925</v>
      </c>
      <c r="G298" s="103" t="s">
        <v>825</v>
      </c>
      <c r="H298" s="107"/>
      <c r="I298" s="110">
        <v>4.4000000000000004</v>
      </c>
      <c r="J298" s="112">
        <v>273</v>
      </c>
      <c r="K298" s="115" t="s">
        <v>404</v>
      </c>
      <c r="L298" s="117" t="s">
        <v>289</v>
      </c>
      <c r="M298" s="101">
        <v>1.8</v>
      </c>
      <c r="N298" s="115" t="s">
        <v>931</v>
      </c>
      <c r="O298" s="125">
        <v>0.83299999999999985</v>
      </c>
      <c r="P298" s="127">
        <v>4450</v>
      </c>
      <c r="Q298" s="131"/>
      <c r="R298" s="133" t="str">
        <f t="shared" ref="R298:R316" si="34">G298</f>
        <v>島根</v>
      </c>
      <c r="S298" s="1" t="str">
        <f t="shared" si="33"/>
        <v>一般国道9号　出雲・湖陵道路</v>
      </c>
      <c r="T298" s="134">
        <f t="shared" si="28"/>
        <v>273</v>
      </c>
      <c r="U298" s="135">
        <f t="shared" si="29"/>
        <v>1.8</v>
      </c>
      <c r="V298" s="135"/>
      <c r="W298" s="133">
        <f t="shared" si="30"/>
        <v>4450</v>
      </c>
    </row>
    <row r="299" spans="2:23" ht="30" customHeight="1" x14ac:dyDescent="0.15">
      <c r="B299" s="95" t="s">
        <v>1278</v>
      </c>
      <c r="C299" s="95" t="s">
        <v>1280</v>
      </c>
      <c r="D299" s="99">
        <v>9</v>
      </c>
      <c r="E299" s="100" t="s">
        <v>18</v>
      </c>
      <c r="F299" s="101" t="s">
        <v>925</v>
      </c>
      <c r="G299" s="103" t="s">
        <v>825</v>
      </c>
      <c r="H299" s="107"/>
      <c r="I299" s="110">
        <v>4.5</v>
      </c>
      <c r="J299" s="112">
        <v>229</v>
      </c>
      <c r="K299" s="115" t="s">
        <v>485</v>
      </c>
      <c r="L299" s="117" t="s">
        <v>1287</v>
      </c>
      <c r="M299" s="101">
        <v>2.2000000000000002</v>
      </c>
      <c r="N299" s="115" t="s">
        <v>931</v>
      </c>
      <c r="O299" s="125">
        <v>0.83299999999999985</v>
      </c>
      <c r="P299" s="127">
        <v>4249</v>
      </c>
      <c r="Q299" s="131"/>
      <c r="R299" s="133" t="str">
        <f t="shared" si="34"/>
        <v>島根</v>
      </c>
      <c r="S299" s="1" t="str">
        <f t="shared" si="33"/>
        <v>一般国道9号　湖陵・多伎道路</v>
      </c>
      <c r="T299" s="134">
        <f t="shared" si="28"/>
        <v>229</v>
      </c>
      <c r="U299" s="135">
        <f t="shared" si="29"/>
        <v>2.2000000000000002</v>
      </c>
      <c r="V299" s="135"/>
      <c r="W299" s="133">
        <f t="shared" si="30"/>
        <v>4249</v>
      </c>
    </row>
    <row r="300" spans="2:23" ht="30" customHeight="1" x14ac:dyDescent="0.15">
      <c r="B300" s="95" t="s">
        <v>1278</v>
      </c>
      <c r="C300" s="95" t="s">
        <v>1280</v>
      </c>
      <c r="D300" s="99">
        <v>9</v>
      </c>
      <c r="E300" s="100" t="s">
        <v>1288</v>
      </c>
      <c r="F300" s="101" t="s">
        <v>925</v>
      </c>
      <c r="G300" s="103" t="s">
        <v>825</v>
      </c>
      <c r="H300" s="107"/>
      <c r="I300" s="110">
        <v>5</v>
      </c>
      <c r="J300" s="112">
        <v>300</v>
      </c>
      <c r="K300" s="115" t="s">
        <v>485</v>
      </c>
      <c r="L300" s="117" t="s">
        <v>1289</v>
      </c>
      <c r="M300" s="101">
        <v>1.4</v>
      </c>
      <c r="N300" s="115" t="s">
        <v>931</v>
      </c>
      <c r="O300" s="125">
        <v>0.83299999999999985</v>
      </c>
      <c r="P300" s="127">
        <v>5441</v>
      </c>
      <c r="Q300" s="131"/>
      <c r="R300" s="133" t="str">
        <f t="shared" si="34"/>
        <v>島根</v>
      </c>
      <c r="S300" s="1" t="str">
        <f t="shared" si="33"/>
        <v>一般国道9号　大田・静間道路</v>
      </c>
      <c r="T300" s="134">
        <f t="shared" si="28"/>
        <v>300</v>
      </c>
      <c r="U300" s="135">
        <f t="shared" si="29"/>
        <v>1.4</v>
      </c>
      <c r="V300" s="135"/>
      <c r="W300" s="133">
        <f t="shared" si="30"/>
        <v>5441</v>
      </c>
    </row>
    <row r="301" spans="2:23" ht="30" customHeight="1" x14ac:dyDescent="0.15">
      <c r="B301" s="95" t="s">
        <v>1278</v>
      </c>
      <c r="C301" s="95" t="s">
        <v>1280</v>
      </c>
      <c r="D301" s="99">
        <v>9</v>
      </c>
      <c r="E301" s="100" t="s">
        <v>536</v>
      </c>
      <c r="F301" s="101" t="s">
        <v>925</v>
      </c>
      <c r="G301" s="103" t="s">
        <v>825</v>
      </c>
      <c r="H301" s="107"/>
      <c r="I301" s="110">
        <v>7.9</v>
      </c>
      <c r="J301" s="112">
        <v>404</v>
      </c>
      <c r="K301" s="115" t="s">
        <v>404</v>
      </c>
      <c r="L301" s="117" t="s">
        <v>1291</v>
      </c>
      <c r="M301" s="101">
        <v>1.3</v>
      </c>
      <c r="N301" s="115" t="s">
        <v>931</v>
      </c>
      <c r="O301" s="125">
        <v>0.83299999999999985</v>
      </c>
      <c r="P301" s="127">
        <v>5417</v>
      </c>
      <c r="Q301" s="131"/>
      <c r="R301" s="133" t="str">
        <f t="shared" si="34"/>
        <v>島根</v>
      </c>
      <c r="S301" s="1" t="str">
        <f t="shared" si="33"/>
        <v>一般国道9号　静間・仁摩道路</v>
      </c>
      <c r="T301" s="134">
        <f t="shared" si="28"/>
        <v>404</v>
      </c>
      <c r="U301" s="135">
        <f t="shared" si="29"/>
        <v>1.3</v>
      </c>
      <c r="V301" s="135"/>
      <c r="W301" s="133">
        <f t="shared" si="30"/>
        <v>5417</v>
      </c>
    </row>
    <row r="302" spans="2:23" ht="30" customHeight="1" x14ac:dyDescent="0.15">
      <c r="B302" s="95" t="s">
        <v>1278</v>
      </c>
      <c r="C302" s="95" t="s">
        <v>1280</v>
      </c>
      <c r="D302" s="99">
        <v>9</v>
      </c>
      <c r="E302" s="100" t="s">
        <v>28</v>
      </c>
      <c r="F302" s="101" t="s">
        <v>925</v>
      </c>
      <c r="G302" s="103" t="s">
        <v>825</v>
      </c>
      <c r="H302" s="107"/>
      <c r="I302" s="110">
        <v>6.5</v>
      </c>
      <c r="J302" s="112">
        <v>290</v>
      </c>
      <c r="K302" s="115" t="s">
        <v>256</v>
      </c>
      <c r="L302" s="117" t="s">
        <v>406</v>
      </c>
      <c r="M302" s="101" t="s">
        <v>294</v>
      </c>
      <c r="N302" s="115" t="s">
        <v>944</v>
      </c>
      <c r="O302" s="125">
        <v>0.83299999999999985</v>
      </c>
      <c r="P302" s="127">
        <v>2243</v>
      </c>
      <c r="Q302" s="131"/>
      <c r="R302" s="133" t="str">
        <f t="shared" si="34"/>
        <v>島根</v>
      </c>
      <c r="S302" s="1" t="str">
        <f t="shared" si="33"/>
        <v>一般国道9号　福光・浅利道路</v>
      </c>
      <c r="T302" s="134">
        <f t="shared" si="28"/>
        <v>290</v>
      </c>
      <c r="U302" s="135" t="str">
        <f t="shared" si="29"/>
        <v>1.2（1.5）
※2</v>
      </c>
      <c r="V302" s="135"/>
      <c r="W302" s="133">
        <f t="shared" si="30"/>
        <v>2243</v>
      </c>
    </row>
    <row r="303" spans="2:23" ht="30" customHeight="1" x14ac:dyDescent="0.15">
      <c r="B303" s="95" t="s">
        <v>1278</v>
      </c>
      <c r="C303" s="95" t="s">
        <v>1280</v>
      </c>
      <c r="D303" s="99">
        <v>9</v>
      </c>
      <c r="E303" s="100" t="s">
        <v>1292</v>
      </c>
      <c r="F303" s="101" t="s">
        <v>925</v>
      </c>
      <c r="G303" s="103" t="s">
        <v>825</v>
      </c>
      <c r="H303" s="107"/>
      <c r="I303" s="110">
        <v>15.2</v>
      </c>
      <c r="J303" s="112">
        <v>660</v>
      </c>
      <c r="K303" s="115" t="s">
        <v>485</v>
      </c>
      <c r="L303" s="117" t="s">
        <v>393</v>
      </c>
      <c r="M303" s="101">
        <v>1.4</v>
      </c>
      <c r="N303" s="115" t="s">
        <v>256</v>
      </c>
      <c r="O303" s="125">
        <v>0.83299999999999985</v>
      </c>
      <c r="P303" s="127">
        <v>7617</v>
      </c>
      <c r="Q303" s="131"/>
      <c r="R303" s="133" t="str">
        <f t="shared" si="34"/>
        <v>島根</v>
      </c>
      <c r="S303" s="1" t="str">
        <f t="shared" si="33"/>
        <v>一般国道9号　三隅・益田道路</v>
      </c>
      <c r="T303" s="134">
        <f t="shared" si="28"/>
        <v>660</v>
      </c>
      <c r="U303" s="135">
        <f t="shared" si="29"/>
        <v>1.4</v>
      </c>
      <c r="V303" s="135"/>
      <c r="W303" s="133">
        <f t="shared" si="30"/>
        <v>7617</v>
      </c>
    </row>
    <row r="304" spans="2:23" ht="30" customHeight="1" x14ac:dyDescent="0.15">
      <c r="B304" s="95" t="s">
        <v>1278</v>
      </c>
      <c r="C304" s="95" t="s">
        <v>1280</v>
      </c>
      <c r="D304" s="99">
        <v>191</v>
      </c>
      <c r="E304" s="100" t="s">
        <v>1294</v>
      </c>
      <c r="F304" s="101" t="s">
        <v>925</v>
      </c>
      <c r="G304" s="103" t="s">
        <v>825</v>
      </c>
      <c r="H304" s="107"/>
      <c r="I304" s="110">
        <v>9.1</v>
      </c>
      <c r="J304" s="112">
        <v>330</v>
      </c>
      <c r="K304" s="115" t="s">
        <v>952</v>
      </c>
      <c r="L304" s="117" t="s">
        <v>406</v>
      </c>
      <c r="M304" s="101" t="s">
        <v>1295</v>
      </c>
      <c r="N304" s="115" t="s">
        <v>931</v>
      </c>
      <c r="O304" s="125">
        <v>0.83299999999999985</v>
      </c>
      <c r="P304" s="127">
        <v>50</v>
      </c>
      <c r="Q304" s="131"/>
      <c r="R304" s="133" t="str">
        <f t="shared" si="34"/>
        <v>島根</v>
      </c>
      <c r="S304" s="1" t="str">
        <f t="shared" si="33"/>
        <v>一般国道191号　益田西道路</v>
      </c>
      <c r="T304" s="134">
        <f t="shared" si="28"/>
        <v>330</v>
      </c>
      <c r="U304" s="135" t="str">
        <f t="shared" si="29"/>
        <v>2.0（0.6）
※2</v>
      </c>
      <c r="V304" s="135"/>
      <c r="W304" s="133">
        <f t="shared" si="30"/>
        <v>50</v>
      </c>
    </row>
    <row r="305" spans="2:23" ht="30" customHeight="1" x14ac:dyDescent="0.15">
      <c r="B305" s="95" t="s">
        <v>1278</v>
      </c>
      <c r="C305" s="95"/>
      <c r="D305" s="99">
        <v>54</v>
      </c>
      <c r="E305" s="100" t="s">
        <v>1297</v>
      </c>
      <c r="F305" s="101" t="s">
        <v>56</v>
      </c>
      <c r="G305" s="103" t="s">
        <v>825</v>
      </c>
      <c r="H305" s="107"/>
      <c r="I305" s="110">
        <v>4.0999999999999996</v>
      </c>
      <c r="J305" s="112">
        <v>144</v>
      </c>
      <c r="K305" s="115" t="s">
        <v>342</v>
      </c>
      <c r="L305" s="117" t="s">
        <v>406</v>
      </c>
      <c r="M305" s="101">
        <v>1.1000000000000001</v>
      </c>
      <c r="N305" s="115" t="s">
        <v>944</v>
      </c>
      <c r="O305" s="125">
        <v>0.83299999999999985</v>
      </c>
      <c r="P305" s="127">
        <v>101</v>
      </c>
      <c r="Q305" s="131"/>
      <c r="R305" s="133" t="str">
        <f t="shared" si="34"/>
        <v>島根</v>
      </c>
      <c r="S305" s="1" t="str">
        <f t="shared" si="33"/>
        <v>一般国道54号　三刀屋拡幅</v>
      </c>
      <c r="T305" s="134">
        <f t="shared" si="28"/>
        <v>144</v>
      </c>
      <c r="U305" s="135">
        <f t="shared" si="29"/>
        <v>1.1000000000000001</v>
      </c>
      <c r="V305" s="135"/>
      <c r="W305" s="133">
        <f t="shared" si="30"/>
        <v>101</v>
      </c>
    </row>
    <row r="306" spans="2:23" ht="30" customHeight="1" x14ac:dyDescent="0.15">
      <c r="B306" s="95" t="s">
        <v>1278</v>
      </c>
      <c r="C306" s="95" t="s">
        <v>1298</v>
      </c>
      <c r="D306" s="99">
        <v>2</v>
      </c>
      <c r="E306" s="100" t="s">
        <v>558</v>
      </c>
      <c r="F306" s="101" t="s">
        <v>930</v>
      </c>
      <c r="G306" s="103" t="s">
        <v>828</v>
      </c>
      <c r="H306" s="107"/>
      <c r="I306" s="110">
        <v>7.6</v>
      </c>
      <c r="J306" s="112">
        <v>300</v>
      </c>
      <c r="K306" s="115" t="s">
        <v>162</v>
      </c>
      <c r="L306" s="117" t="s">
        <v>1300</v>
      </c>
      <c r="M306" s="101">
        <v>3.5</v>
      </c>
      <c r="N306" s="115" t="s">
        <v>256</v>
      </c>
      <c r="O306" s="125">
        <v>0.67</v>
      </c>
      <c r="P306" s="127">
        <v>2433</v>
      </c>
      <c r="Q306" s="131"/>
      <c r="R306" s="133" t="str">
        <f t="shared" si="34"/>
        <v>岡山</v>
      </c>
      <c r="S306" s="1" t="str">
        <f t="shared" si="33"/>
        <v>一般国道2号　笠岡バイパス</v>
      </c>
      <c r="T306" s="134">
        <f t="shared" si="28"/>
        <v>300</v>
      </c>
      <c r="U306" s="135">
        <f t="shared" si="29"/>
        <v>3.5</v>
      </c>
      <c r="V306" s="135"/>
      <c r="W306" s="133">
        <f t="shared" si="30"/>
        <v>2433</v>
      </c>
    </row>
    <row r="307" spans="2:23" ht="30" customHeight="1" x14ac:dyDescent="0.15">
      <c r="B307" s="95" t="s">
        <v>1278</v>
      </c>
      <c r="C307" s="95" t="s">
        <v>1298</v>
      </c>
      <c r="D307" s="99">
        <v>2</v>
      </c>
      <c r="E307" s="100" t="s">
        <v>116</v>
      </c>
      <c r="F307" s="101" t="s">
        <v>930</v>
      </c>
      <c r="G307" s="103" t="s">
        <v>828</v>
      </c>
      <c r="H307" s="107"/>
      <c r="I307" s="110">
        <v>9.4</v>
      </c>
      <c r="J307" s="112">
        <v>529</v>
      </c>
      <c r="K307" s="115" t="s">
        <v>404</v>
      </c>
      <c r="L307" s="117" t="s">
        <v>772</v>
      </c>
      <c r="M307" s="101">
        <v>3.5</v>
      </c>
      <c r="N307" s="115" t="s">
        <v>256</v>
      </c>
      <c r="O307" s="125">
        <v>0.67</v>
      </c>
      <c r="P307" s="127">
        <v>5385</v>
      </c>
      <c r="Q307" s="131"/>
      <c r="R307" s="133" t="str">
        <f t="shared" si="34"/>
        <v>岡山</v>
      </c>
      <c r="S307" s="1" t="str">
        <f t="shared" si="33"/>
        <v>一般国道2号　玉島・笠岡道路(Ⅱ期)</v>
      </c>
      <c r="T307" s="134">
        <f t="shared" si="28"/>
        <v>529</v>
      </c>
      <c r="U307" s="135">
        <f t="shared" si="29"/>
        <v>3.5</v>
      </c>
      <c r="V307" s="135"/>
      <c r="W307" s="133">
        <f t="shared" si="30"/>
        <v>5385</v>
      </c>
    </row>
    <row r="308" spans="2:23" ht="30" customHeight="1" x14ac:dyDescent="0.15">
      <c r="B308" s="95" t="s">
        <v>1278</v>
      </c>
      <c r="C308" s="95" t="s">
        <v>1152</v>
      </c>
      <c r="D308" s="99">
        <v>53</v>
      </c>
      <c r="E308" s="100" t="s">
        <v>829</v>
      </c>
      <c r="F308" s="101" t="s">
        <v>930</v>
      </c>
      <c r="G308" s="103" t="s">
        <v>828</v>
      </c>
      <c r="H308" s="107"/>
      <c r="I308" s="110">
        <v>5.4</v>
      </c>
      <c r="J308" s="112">
        <v>220</v>
      </c>
      <c r="K308" s="115" t="s">
        <v>504</v>
      </c>
      <c r="L308" s="117" t="s">
        <v>406</v>
      </c>
      <c r="M308" s="101">
        <v>1.1000000000000001</v>
      </c>
      <c r="N308" s="115" t="s">
        <v>256</v>
      </c>
      <c r="O308" s="125">
        <v>0.67</v>
      </c>
      <c r="P308" s="127">
        <v>708</v>
      </c>
      <c r="Q308" s="131"/>
      <c r="R308" s="133" t="str">
        <f t="shared" si="34"/>
        <v>岡山</v>
      </c>
      <c r="S308" s="1" t="str">
        <f t="shared" si="33"/>
        <v>一般国道53号　津山南道路</v>
      </c>
      <c r="T308" s="134">
        <f t="shared" si="28"/>
        <v>220</v>
      </c>
      <c r="U308" s="135">
        <f t="shared" si="29"/>
        <v>1.1000000000000001</v>
      </c>
      <c r="V308" s="135"/>
      <c r="W308" s="133">
        <f t="shared" si="30"/>
        <v>708</v>
      </c>
    </row>
    <row r="309" spans="2:23" ht="30" customHeight="1" x14ac:dyDescent="0.15">
      <c r="B309" s="95" t="s">
        <v>1278</v>
      </c>
      <c r="C309" s="95" t="s">
        <v>1279</v>
      </c>
      <c r="D309" s="99">
        <v>180</v>
      </c>
      <c r="E309" s="100" t="s">
        <v>25</v>
      </c>
      <c r="F309" s="101" t="s">
        <v>930</v>
      </c>
      <c r="G309" s="103" t="s">
        <v>828</v>
      </c>
      <c r="H309" s="107"/>
      <c r="I309" s="110">
        <v>3.5</v>
      </c>
      <c r="J309" s="112">
        <v>330</v>
      </c>
      <c r="K309" s="115" t="s">
        <v>952</v>
      </c>
      <c r="L309" s="117" t="s">
        <v>406</v>
      </c>
      <c r="M309" s="101">
        <v>4.7</v>
      </c>
      <c r="N309" s="115" t="s">
        <v>931</v>
      </c>
      <c r="O309" s="125">
        <v>0.67</v>
      </c>
      <c r="P309" s="127">
        <v>50</v>
      </c>
      <c r="Q309" s="131"/>
      <c r="R309" s="133" t="str">
        <f t="shared" si="34"/>
        <v>岡山</v>
      </c>
      <c r="S309" s="1" t="str">
        <f t="shared" si="33"/>
        <v>一般国道180号　岡山西バイパス（西長瀬～楢津）</v>
      </c>
      <c r="T309" s="134">
        <f t="shared" si="28"/>
        <v>330</v>
      </c>
      <c r="U309" s="135">
        <f t="shared" si="29"/>
        <v>4.7</v>
      </c>
      <c r="V309" s="135"/>
      <c r="W309" s="133">
        <f t="shared" si="30"/>
        <v>50</v>
      </c>
    </row>
    <row r="310" spans="2:23" ht="30" customHeight="1" x14ac:dyDescent="0.15">
      <c r="B310" s="95" t="s">
        <v>1278</v>
      </c>
      <c r="C310" s="95" t="s">
        <v>1279</v>
      </c>
      <c r="D310" s="99">
        <v>180</v>
      </c>
      <c r="E310" s="100" t="s">
        <v>1302</v>
      </c>
      <c r="F310" s="101" t="s">
        <v>930</v>
      </c>
      <c r="G310" s="103" t="s">
        <v>828</v>
      </c>
      <c r="H310" s="107"/>
      <c r="I310" s="110">
        <v>2.9</v>
      </c>
      <c r="J310" s="112">
        <v>223</v>
      </c>
      <c r="K310" s="115" t="s">
        <v>1000</v>
      </c>
      <c r="L310" s="117" t="s">
        <v>1303</v>
      </c>
      <c r="M310" s="101">
        <v>3.9</v>
      </c>
      <c r="N310" s="115" t="s">
        <v>256</v>
      </c>
      <c r="O310" s="125">
        <v>0.67</v>
      </c>
      <c r="P310" s="127">
        <v>4036</v>
      </c>
      <c r="Q310" s="131"/>
      <c r="R310" s="133" t="str">
        <f t="shared" si="34"/>
        <v>岡山</v>
      </c>
      <c r="S310" s="1" t="str">
        <f t="shared" si="33"/>
        <v>一般国道180号　岡山環状南道路</v>
      </c>
      <c r="T310" s="134">
        <f t="shared" si="28"/>
        <v>223</v>
      </c>
      <c r="U310" s="135">
        <f t="shared" si="29"/>
        <v>3.9</v>
      </c>
      <c r="V310" s="135"/>
      <c r="W310" s="133">
        <f t="shared" si="30"/>
        <v>4036</v>
      </c>
    </row>
    <row r="311" spans="2:23" ht="30" customHeight="1" x14ac:dyDescent="0.15">
      <c r="B311" s="95" t="s">
        <v>1278</v>
      </c>
      <c r="C311" s="95"/>
      <c r="D311" s="99">
        <v>180</v>
      </c>
      <c r="E311" s="100" t="s">
        <v>1304</v>
      </c>
      <c r="F311" s="101" t="s">
        <v>56</v>
      </c>
      <c r="G311" s="103" t="s">
        <v>828</v>
      </c>
      <c r="H311" s="107"/>
      <c r="I311" s="110">
        <v>15.9</v>
      </c>
      <c r="J311" s="112">
        <v>530</v>
      </c>
      <c r="K311" s="115" t="s">
        <v>3</v>
      </c>
      <c r="L311" s="117" t="s">
        <v>273</v>
      </c>
      <c r="M311" s="101">
        <v>2.5</v>
      </c>
      <c r="N311" s="115" t="s">
        <v>935</v>
      </c>
      <c r="O311" s="125">
        <v>0.67</v>
      </c>
      <c r="P311" s="127">
        <v>1369</v>
      </c>
      <c r="Q311" s="131"/>
      <c r="R311" s="133" t="str">
        <f t="shared" si="34"/>
        <v>岡山</v>
      </c>
      <c r="S311" s="1" t="str">
        <f t="shared" si="33"/>
        <v>一般国道180号　総社・一宮バイパス</v>
      </c>
      <c r="T311" s="134">
        <f t="shared" si="28"/>
        <v>530</v>
      </c>
      <c r="U311" s="135">
        <f t="shared" si="29"/>
        <v>2.5</v>
      </c>
      <c r="V311" s="135"/>
      <c r="W311" s="133">
        <f t="shared" si="30"/>
        <v>1369</v>
      </c>
    </row>
    <row r="312" spans="2:23" ht="30" customHeight="1" x14ac:dyDescent="0.15">
      <c r="B312" s="95" t="s">
        <v>1278</v>
      </c>
      <c r="C312" s="95" t="s">
        <v>1298</v>
      </c>
      <c r="D312" s="99">
        <v>2</v>
      </c>
      <c r="E312" s="100" t="s">
        <v>1305</v>
      </c>
      <c r="F312" s="101" t="s">
        <v>930</v>
      </c>
      <c r="G312" s="103" t="s">
        <v>138</v>
      </c>
      <c r="H312" s="107"/>
      <c r="I312" s="110">
        <v>3.3</v>
      </c>
      <c r="J312" s="112">
        <v>356</v>
      </c>
      <c r="K312" s="115" t="s">
        <v>396</v>
      </c>
      <c r="L312" s="117" t="s">
        <v>406</v>
      </c>
      <c r="M312" s="101">
        <v>1.8</v>
      </c>
      <c r="N312" s="115" t="s">
        <v>256</v>
      </c>
      <c r="O312" s="125">
        <v>0.67</v>
      </c>
      <c r="P312" s="127">
        <v>1482</v>
      </c>
      <c r="Q312" s="131"/>
      <c r="R312" s="133" t="str">
        <f t="shared" si="34"/>
        <v>広島</v>
      </c>
      <c r="S312" s="1" t="str">
        <f t="shared" si="33"/>
        <v>一般国道2号　福山道路</v>
      </c>
      <c r="T312" s="134">
        <f t="shared" si="28"/>
        <v>356</v>
      </c>
      <c r="U312" s="135">
        <f t="shared" si="29"/>
        <v>1.8</v>
      </c>
      <c r="V312" s="135"/>
      <c r="W312" s="133">
        <f t="shared" si="30"/>
        <v>1482</v>
      </c>
    </row>
    <row r="313" spans="2:23" ht="30" customHeight="1" x14ac:dyDescent="0.15">
      <c r="B313" s="95" t="s">
        <v>1278</v>
      </c>
      <c r="C313" s="95" t="s">
        <v>786</v>
      </c>
      <c r="D313" s="99">
        <v>2</v>
      </c>
      <c r="E313" s="100" t="s">
        <v>1296</v>
      </c>
      <c r="F313" s="101" t="s">
        <v>930</v>
      </c>
      <c r="G313" s="103" t="s">
        <v>138</v>
      </c>
      <c r="H313" s="107"/>
      <c r="I313" s="110">
        <v>9.6</v>
      </c>
      <c r="J313" s="112">
        <v>1192</v>
      </c>
      <c r="K313" s="115" t="s">
        <v>1120</v>
      </c>
      <c r="L313" s="117" t="s">
        <v>398</v>
      </c>
      <c r="M313" s="101">
        <v>2.2999999999999998</v>
      </c>
      <c r="N313" s="115" t="s">
        <v>256</v>
      </c>
      <c r="O313" s="125">
        <v>0.67</v>
      </c>
      <c r="P313" s="127">
        <v>4746</v>
      </c>
      <c r="Q313" s="131"/>
      <c r="R313" s="133" t="str">
        <f t="shared" si="34"/>
        <v>広島</v>
      </c>
      <c r="S313" s="1" t="str">
        <f t="shared" si="33"/>
        <v>一般国道2号　東広島バイパス</v>
      </c>
      <c r="T313" s="134">
        <f t="shared" si="28"/>
        <v>1192</v>
      </c>
      <c r="U313" s="135">
        <f t="shared" si="29"/>
        <v>2.2999999999999998</v>
      </c>
      <c r="V313" s="135"/>
      <c r="W313" s="133">
        <f t="shared" si="30"/>
        <v>4746</v>
      </c>
    </row>
    <row r="314" spans="2:23" ht="30" customHeight="1" x14ac:dyDescent="0.15">
      <c r="B314" s="95" t="s">
        <v>1278</v>
      </c>
      <c r="C314" s="95" t="s">
        <v>786</v>
      </c>
      <c r="D314" s="99">
        <v>2</v>
      </c>
      <c r="E314" s="100" t="s">
        <v>1306</v>
      </c>
      <c r="F314" s="101" t="s">
        <v>930</v>
      </c>
      <c r="G314" s="103" t="s">
        <v>138</v>
      </c>
      <c r="H314" s="107"/>
      <c r="I314" s="110">
        <v>7.7</v>
      </c>
      <c r="J314" s="112">
        <v>565</v>
      </c>
      <c r="K314" s="115" t="s">
        <v>1039</v>
      </c>
      <c r="L314" s="117" t="s">
        <v>1308</v>
      </c>
      <c r="M314" s="101">
        <v>4.7</v>
      </c>
      <c r="N314" s="115" t="s">
        <v>256</v>
      </c>
      <c r="O314" s="125">
        <v>0.67</v>
      </c>
      <c r="P314" s="127">
        <v>4609</v>
      </c>
      <c r="Q314" s="131"/>
      <c r="R314" s="133" t="str">
        <f t="shared" si="34"/>
        <v>広島</v>
      </c>
      <c r="S314" s="1" t="str">
        <f t="shared" si="33"/>
        <v>一般国道2号　安芸バイパス</v>
      </c>
      <c r="T314" s="134">
        <f t="shared" si="28"/>
        <v>565</v>
      </c>
      <c r="U314" s="135">
        <f t="shared" si="29"/>
        <v>4.7</v>
      </c>
      <c r="V314" s="135"/>
      <c r="W314" s="133">
        <f t="shared" si="30"/>
        <v>4609</v>
      </c>
    </row>
    <row r="315" spans="2:23" ht="30" customHeight="1" x14ac:dyDescent="0.15">
      <c r="B315" s="95" t="s">
        <v>1278</v>
      </c>
      <c r="C315" s="95" t="s">
        <v>1101</v>
      </c>
      <c r="D315" s="99">
        <v>2</v>
      </c>
      <c r="E315" s="100" t="s">
        <v>1309</v>
      </c>
      <c r="F315" s="101" t="s">
        <v>930</v>
      </c>
      <c r="G315" s="103" t="s">
        <v>138</v>
      </c>
      <c r="H315" s="107"/>
      <c r="I315" s="110">
        <v>19.399999999999999</v>
      </c>
      <c r="J315" s="112">
        <v>1146</v>
      </c>
      <c r="K315" s="115" t="s">
        <v>1197</v>
      </c>
      <c r="L315" s="117" t="s">
        <v>406</v>
      </c>
      <c r="M315" s="101">
        <v>6.4</v>
      </c>
      <c r="N315" s="115" t="s">
        <v>931</v>
      </c>
      <c r="O315" s="125">
        <v>0.67</v>
      </c>
      <c r="P315" s="127">
        <v>525</v>
      </c>
      <c r="Q315" s="131"/>
      <c r="R315" s="133" t="str">
        <f t="shared" si="34"/>
        <v>広島</v>
      </c>
      <c r="S315" s="1" t="str">
        <f t="shared" si="33"/>
        <v>一般国道2号　西広島バイパス</v>
      </c>
      <c r="T315" s="134">
        <f t="shared" si="28"/>
        <v>1146</v>
      </c>
      <c r="U315" s="135">
        <f t="shared" si="29"/>
        <v>6.4</v>
      </c>
      <c r="V315" s="135"/>
      <c r="W315" s="133">
        <f t="shared" si="30"/>
        <v>525</v>
      </c>
    </row>
    <row r="316" spans="2:23" ht="30" customHeight="1" x14ac:dyDescent="0.15">
      <c r="B316" s="95" t="s">
        <v>1208</v>
      </c>
      <c r="C316" s="95" t="s">
        <v>786</v>
      </c>
      <c r="D316" s="99">
        <v>2</v>
      </c>
      <c r="E316" s="100" t="s">
        <v>1310</v>
      </c>
      <c r="F316" s="101" t="s">
        <v>930</v>
      </c>
      <c r="G316" s="103" t="s">
        <v>138</v>
      </c>
      <c r="H316" s="107"/>
      <c r="I316" s="110">
        <v>14.8</v>
      </c>
      <c r="J316" s="112">
        <v>4124</v>
      </c>
      <c r="K316" s="115" t="s">
        <v>965</v>
      </c>
      <c r="L316" s="117" t="s">
        <v>406</v>
      </c>
      <c r="M316" s="101">
        <v>1.1000000000000001</v>
      </c>
      <c r="N316" s="115" t="s">
        <v>256</v>
      </c>
      <c r="O316" s="125">
        <v>0.67</v>
      </c>
      <c r="P316" s="127">
        <v>584</v>
      </c>
      <c r="Q316" s="131"/>
      <c r="R316" s="133" t="str">
        <f t="shared" si="34"/>
        <v>広島</v>
      </c>
      <c r="S316" s="1" t="str">
        <f t="shared" si="33"/>
        <v>一般国道2号　広島南道路</v>
      </c>
      <c r="T316" s="134">
        <f t="shared" si="28"/>
        <v>4124</v>
      </c>
      <c r="U316" s="135">
        <f t="shared" si="29"/>
        <v>1.1000000000000001</v>
      </c>
      <c r="V316" s="135"/>
      <c r="W316" s="133">
        <f t="shared" si="30"/>
        <v>584</v>
      </c>
    </row>
    <row r="317" spans="2:23" ht="30" customHeight="1" x14ac:dyDescent="0.15">
      <c r="B317" s="95" t="s">
        <v>1278</v>
      </c>
      <c r="C317" s="95" t="s">
        <v>1311</v>
      </c>
      <c r="D317" s="99">
        <v>2</v>
      </c>
      <c r="E317" s="100" t="s">
        <v>1313</v>
      </c>
      <c r="F317" s="101" t="s">
        <v>930</v>
      </c>
      <c r="G317" s="105" t="s">
        <v>138</v>
      </c>
      <c r="H317" s="107" t="s">
        <v>292</v>
      </c>
      <c r="I317" s="110">
        <v>9.8000000000000007</v>
      </c>
      <c r="J317" s="112">
        <v>1330</v>
      </c>
      <c r="K317" s="115" t="s">
        <v>396</v>
      </c>
      <c r="L317" s="117" t="s">
        <v>406</v>
      </c>
      <c r="M317" s="101">
        <v>1.2</v>
      </c>
      <c r="N317" s="115" t="s">
        <v>256</v>
      </c>
      <c r="O317" s="125">
        <v>0.67300000000000004</v>
      </c>
      <c r="P317" s="127">
        <v>2990</v>
      </c>
      <c r="Q317" s="131"/>
      <c r="R317" s="133" t="str">
        <f>G317&amp;"・"&amp;H317</f>
        <v>広島・山口</v>
      </c>
      <c r="S317" s="1" t="str">
        <f t="shared" si="33"/>
        <v>一般国道2号　岩国・大竹道路</v>
      </c>
      <c r="T317" s="134">
        <f t="shared" si="28"/>
        <v>1330</v>
      </c>
      <c r="U317" s="135">
        <f t="shared" si="29"/>
        <v>1.2</v>
      </c>
      <c r="V317" s="135"/>
      <c r="W317" s="133">
        <f t="shared" si="30"/>
        <v>2990</v>
      </c>
    </row>
    <row r="318" spans="2:23" ht="30" customHeight="1" x14ac:dyDescent="0.15">
      <c r="B318" s="95" t="s">
        <v>1278</v>
      </c>
      <c r="C318" s="95" t="s">
        <v>1314</v>
      </c>
      <c r="D318" s="99">
        <v>54</v>
      </c>
      <c r="E318" s="100" t="s">
        <v>1315</v>
      </c>
      <c r="F318" s="101" t="s">
        <v>56</v>
      </c>
      <c r="G318" s="103" t="s">
        <v>138</v>
      </c>
      <c r="H318" s="107"/>
      <c r="I318" s="110">
        <v>9.6999999999999993</v>
      </c>
      <c r="J318" s="112">
        <v>736</v>
      </c>
      <c r="K318" s="115" t="s">
        <v>1026</v>
      </c>
      <c r="L318" s="117" t="s">
        <v>306</v>
      </c>
      <c r="M318" s="101">
        <v>2.2000000000000002</v>
      </c>
      <c r="N318" s="115" t="s">
        <v>935</v>
      </c>
      <c r="O318" s="125">
        <v>0.67</v>
      </c>
      <c r="P318" s="127">
        <v>217</v>
      </c>
      <c r="Q318" s="131"/>
      <c r="R318" s="133" t="str">
        <f t="shared" ref="R318:R325" si="35">G318</f>
        <v>広島</v>
      </c>
      <c r="S318" s="1" t="str">
        <f t="shared" si="33"/>
        <v>一般国道54号　可部バイパス</v>
      </c>
      <c r="T318" s="134">
        <f t="shared" si="28"/>
        <v>736</v>
      </c>
      <c r="U318" s="135">
        <f t="shared" si="29"/>
        <v>2.2000000000000002</v>
      </c>
      <c r="V318" s="135"/>
      <c r="W318" s="133">
        <f t="shared" si="30"/>
        <v>217</v>
      </c>
    </row>
    <row r="319" spans="2:23" ht="30" customHeight="1" x14ac:dyDescent="0.15">
      <c r="B319" s="95" t="s">
        <v>1278</v>
      </c>
      <c r="C319" s="95"/>
      <c r="D319" s="99">
        <v>185</v>
      </c>
      <c r="E319" s="100" t="s">
        <v>240</v>
      </c>
      <c r="F319" s="101" t="s">
        <v>56</v>
      </c>
      <c r="G319" s="103" t="s">
        <v>138</v>
      </c>
      <c r="H319" s="107"/>
      <c r="I319" s="110">
        <v>6.1</v>
      </c>
      <c r="J319" s="112">
        <v>185</v>
      </c>
      <c r="K319" s="115" t="s">
        <v>200</v>
      </c>
      <c r="L319" s="117" t="s">
        <v>406</v>
      </c>
      <c r="M319" s="101" t="s">
        <v>1073</v>
      </c>
      <c r="N319" s="115" t="s">
        <v>256</v>
      </c>
      <c r="O319" s="125">
        <v>0.67</v>
      </c>
      <c r="P319" s="127">
        <v>1032</v>
      </c>
      <c r="Q319" s="131"/>
      <c r="R319" s="133" t="str">
        <f t="shared" si="35"/>
        <v>広島</v>
      </c>
      <c r="S319" s="1" t="str">
        <f t="shared" si="33"/>
        <v>一般国道185号　安芸津バイパス</v>
      </c>
      <c r="T319" s="134">
        <f t="shared" si="28"/>
        <v>185</v>
      </c>
      <c r="U319" s="135" t="str">
        <f t="shared" si="29"/>
        <v>－※3</v>
      </c>
      <c r="V319" s="135"/>
      <c r="W319" s="133">
        <f t="shared" si="30"/>
        <v>1032</v>
      </c>
    </row>
    <row r="320" spans="2:23" ht="30" customHeight="1" x14ac:dyDescent="0.15">
      <c r="B320" s="95" t="s">
        <v>1278</v>
      </c>
      <c r="C320" s="95" t="s">
        <v>1317</v>
      </c>
      <c r="D320" s="99">
        <v>375</v>
      </c>
      <c r="E320" s="100" t="s">
        <v>214</v>
      </c>
      <c r="F320" s="101" t="s">
        <v>902</v>
      </c>
      <c r="G320" s="103" t="s">
        <v>138</v>
      </c>
      <c r="H320" s="107"/>
      <c r="I320" s="110">
        <v>32.799999999999997</v>
      </c>
      <c r="J320" s="112">
        <v>1965</v>
      </c>
      <c r="K320" s="115" t="s">
        <v>342</v>
      </c>
      <c r="L320" s="117" t="s">
        <v>1319</v>
      </c>
      <c r="M320" s="101">
        <v>1.4</v>
      </c>
      <c r="N320" s="115" t="s">
        <v>931</v>
      </c>
      <c r="O320" s="125">
        <v>0.7</v>
      </c>
      <c r="P320" s="127">
        <v>2537</v>
      </c>
      <c r="Q320" s="131"/>
      <c r="R320" s="133" t="str">
        <f t="shared" si="35"/>
        <v>広島</v>
      </c>
      <c r="S320" s="1" t="str">
        <f t="shared" si="33"/>
        <v>一般国道375号　東広島・呉道路</v>
      </c>
      <c r="T320" s="134">
        <f t="shared" si="28"/>
        <v>1965</v>
      </c>
      <c r="U320" s="135">
        <f t="shared" si="29"/>
        <v>1.4</v>
      </c>
      <c r="V320" s="135"/>
      <c r="W320" s="133">
        <f t="shared" si="30"/>
        <v>2537</v>
      </c>
    </row>
    <row r="321" spans="2:23" ht="30" customHeight="1" x14ac:dyDescent="0.15">
      <c r="B321" s="95" t="s">
        <v>1278</v>
      </c>
      <c r="C321" s="95"/>
      <c r="D321" s="99">
        <v>2</v>
      </c>
      <c r="E321" s="100" t="s">
        <v>248</v>
      </c>
      <c r="F321" s="101" t="s">
        <v>56</v>
      </c>
      <c r="G321" s="103" t="s">
        <v>292</v>
      </c>
      <c r="H321" s="107"/>
      <c r="I321" s="110">
        <v>3.6</v>
      </c>
      <c r="J321" s="112">
        <v>135</v>
      </c>
      <c r="K321" s="115" t="s">
        <v>1030</v>
      </c>
      <c r="L321" s="117" t="s">
        <v>573</v>
      </c>
      <c r="M321" s="101">
        <v>1.8</v>
      </c>
      <c r="N321" s="115" t="s">
        <v>223</v>
      </c>
      <c r="O321" s="125">
        <v>0.67300000000000004</v>
      </c>
      <c r="P321" s="127">
        <v>1860</v>
      </c>
      <c r="Q321" s="131"/>
      <c r="R321" s="133" t="str">
        <f t="shared" si="35"/>
        <v>山口</v>
      </c>
      <c r="S321" s="1" t="str">
        <f t="shared" si="33"/>
        <v>一般国道2号　富海拡幅</v>
      </c>
      <c r="T321" s="134">
        <f t="shared" si="28"/>
        <v>135</v>
      </c>
      <c r="U321" s="135">
        <f t="shared" si="29"/>
        <v>1.8</v>
      </c>
      <c r="V321" s="135"/>
      <c r="W321" s="133">
        <f t="shared" si="30"/>
        <v>1860</v>
      </c>
    </row>
    <row r="322" spans="2:23" ht="30" customHeight="1" x14ac:dyDescent="0.15">
      <c r="B322" s="95" t="s">
        <v>1278</v>
      </c>
      <c r="C322" s="95"/>
      <c r="D322" s="99">
        <v>188</v>
      </c>
      <c r="E322" s="100" t="s">
        <v>1320</v>
      </c>
      <c r="F322" s="101" t="s">
        <v>56</v>
      </c>
      <c r="G322" s="103" t="s">
        <v>292</v>
      </c>
      <c r="H322" s="107"/>
      <c r="I322" s="110">
        <v>7.6</v>
      </c>
      <c r="J322" s="112">
        <v>320</v>
      </c>
      <c r="K322" s="115" t="s">
        <v>203</v>
      </c>
      <c r="L322" s="117" t="s">
        <v>406</v>
      </c>
      <c r="M322" s="101">
        <v>1.6</v>
      </c>
      <c r="N322" s="115" t="s">
        <v>223</v>
      </c>
      <c r="O322" s="125">
        <v>0.67300000000000004</v>
      </c>
      <c r="P322" s="127">
        <v>300</v>
      </c>
      <c r="Q322" s="131"/>
      <c r="R322" s="133" t="str">
        <f t="shared" si="35"/>
        <v>山口</v>
      </c>
      <c r="S322" s="1" t="str">
        <f t="shared" si="33"/>
        <v>一般国道188号　藤生長野バイパス</v>
      </c>
      <c r="T322" s="134">
        <f t="shared" si="28"/>
        <v>320</v>
      </c>
      <c r="U322" s="135">
        <f t="shared" si="29"/>
        <v>1.6</v>
      </c>
      <c r="V322" s="135"/>
      <c r="W322" s="133">
        <f t="shared" si="30"/>
        <v>300</v>
      </c>
    </row>
    <row r="323" spans="2:23" ht="30" customHeight="1" x14ac:dyDescent="0.15">
      <c r="B323" s="95" t="s">
        <v>1278</v>
      </c>
      <c r="C323" s="95"/>
      <c r="D323" s="99">
        <v>188</v>
      </c>
      <c r="E323" s="100" t="s">
        <v>1322</v>
      </c>
      <c r="F323" s="101" t="s">
        <v>56</v>
      </c>
      <c r="G323" s="105" t="s">
        <v>292</v>
      </c>
      <c r="H323" s="108"/>
      <c r="I323" s="110">
        <v>2.2000000000000002</v>
      </c>
      <c r="J323" s="112">
        <v>70</v>
      </c>
      <c r="K323" s="115" t="s">
        <v>952</v>
      </c>
      <c r="L323" s="117" t="s">
        <v>406</v>
      </c>
      <c r="M323" s="101">
        <v>1.4</v>
      </c>
      <c r="N323" s="115" t="s">
        <v>931</v>
      </c>
      <c r="O323" s="115">
        <v>0.67300000000000004</v>
      </c>
      <c r="P323" s="128">
        <v>50</v>
      </c>
      <c r="Q323" s="132"/>
      <c r="R323" s="133" t="str">
        <f t="shared" si="35"/>
        <v>山口</v>
      </c>
      <c r="S323" s="1" t="str">
        <f t="shared" si="33"/>
        <v>一般国道188号　柳井・平生バイパス</v>
      </c>
      <c r="T323" s="134">
        <f t="shared" si="28"/>
        <v>70</v>
      </c>
      <c r="U323" s="135">
        <f t="shared" si="29"/>
        <v>1.4</v>
      </c>
      <c r="V323" s="135"/>
      <c r="W323" s="133">
        <f t="shared" si="30"/>
        <v>50</v>
      </c>
    </row>
    <row r="324" spans="2:23" ht="30" customHeight="1" x14ac:dyDescent="0.15">
      <c r="B324" s="95" t="s">
        <v>1278</v>
      </c>
      <c r="C324" s="95" t="s">
        <v>1280</v>
      </c>
      <c r="D324" s="99">
        <v>491</v>
      </c>
      <c r="E324" s="100" t="s">
        <v>642</v>
      </c>
      <c r="F324" s="101" t="s">
        <v>925</v>
      </c>
      <c r="G324" s="103" t="s">
        <v>292</v>
      </c>
      <c r="H324" s="107"/>
      <c r="I324" s="110">
        <v>13.9</v>
      </c>
      <c r="J324" s="112">
        <v>570</v>
      </c>
      <c r="K324" s="115" t="s">
        <v>256</v>
      </c>
      <c r="L324" s="117" t="s">
        <v>406</v>
      </c>
      <c r="M324" s="101" t="s">
        <v>676</v>
      </c>
      <c r="N324" s="115" t="s">
        <v>944</v>
      </c>
      <c r="O324" s="125">
        <v>0.67300000000000004</v>
      </c>
      <c r="P324" s="127">
        <v>2960</v>
      </c>
      <c r="Q324" s="131"/>
      <c r="R324" s="133" t="str">
        <f t="shared" si="35"/>
        <v>山口</v>
      </c>
      <c r="S324" s="1" t="str">
        <f t="shared" si="33"/>
        <v>一般国道491号　俵山・豊田道路</v>
      </c>
      <c r="T324" s="134">
        <f t="shared" si="28"/>
        <v>570</v>
      </c>
      <c r="U324" s="135" t="str">
        <f t="shared" si="29"/>
        <v>1.4（1.2）
※2</v>
      </c>
      <c r="V324" s="135"/>
      <c r="W324" s="133">
        <f t="shared" si="30"/>
        <v>2960</v>
      </c>
    </row>
    <row r="325" spans="2:23" ht="30" customHeight="1" x14ac:dyDescent="0.15">
      <c r="B325" s="95" t="s">
        <v>1323</v>
      </c>
      <c r="C325" s="95" t="s">
        <v>884</v>
      </c>
      <c r="D325" s="99" t="s">
        <v>1456</v>
      </c>
      <c r="E325" s="100" t="s">
        <v>1324</v>
      </c>
      <c r="F325" s="101" t="s">
        <v>995</v>
      </c>
      <c r="G325" s="103" t="s">
        <v>548</v>
      </c>
      <c r="H325" s="107"/>
      <c r="I325" s="110">
        <v>17.7</v>
      </c>
      <c r="J325" s="112">
        <v>1545</v>
      </c>
      <c r="K325" s="115" t="s">
        <v>997</v>
      </c>
      <c r="L325" s="117" t="s">
        <v>817</v>
      </c>
      <c r="M325" s="101">
        <v>1.2</v>
      </c>
      <c r="N325" s="115" t="s">
        <v>931</v>
      </c>
      <c r="O325" s="125">
        <v>0.88</v>
      </c>
      <c r="P325" s="127">
        <v>15000</v>
      </c>
      <c r="Q325" s="131"/>
      <c r="R325" s="133" t="str">
        <f t="shared" si="35"/>
        <v>徳島</v>
      </c>
      <c r="S325" s="1" t="str">
        <f>"四国横断自動車道 阿南四万十線　"&amp;E325</f>
        <v>四国横断自動車道 阿南四万十線　阿南～徳島東</v>
      </c>
      <c r="T325" s="134">
        <f t="shared" si="28"/>
        <v>1545</v>
      </c>
      <c r="U325" s="135">
        <f t="shared" si="29"/>
        <v>1.2</v>
      </c>
      <c r="V325" s="135"/>
      <c r="W325" s="133">
        <f t="shared" si="30"/>
        <v>15000</v>
      </c>
    </row>
    <row r="326" spans="2:23" ht="30" customHeight="1" x14ac:dyDescent="0.15">
      <c r="B326" s="95" t="s">
        <v>1323</v>
      </c>
      <c r="C326" s="95"/>
      <c r="D326" s="99">
        <v>32</v>
      </c>
      <c r="E326" s="100" t="s">
        <v>111</v>
      </c>
      <c r="F326" s="101" t="s">
        <v>56</v>
      </c>
      <c r="G326" s="103" t="s">
        <v>548</v>
      </c>
      <c r="H326" s="107" t="s">
        <v>413</v>
      </c>
      <c r="I326" s="110">
        <v>8.4</v>
      </c>
      <c r="J326" s="112">
        <v>432</v>
      </c>
      <c r="K326" s="115" t="s">
        <v>752</v>
      </c>
      <c r="L326" s="117" t="s">
        <v>1325</v>
      </c>
      <c r="M326" s="101" t="s">
        <v>1073</v>
      </c>
      <c r="N326" s="115" t="s">
        <v>256</v>
      </c>
      <c r="O326" s="125">
        <v>0.78</v>
      </c>
      <c r="P326" s="127">
        <v>7290</v>
      </c>
      <c r="Q326" s="131"/>
      <c r="R326" s="133" t="str">
        <f>G326&amp;"・"&amp;H326</f>
        <v>徳島・香川</v>
      </c>
      <c r="S326" s="1" t="str">
        <f t="shared" ref="S326:S375" si="36">"一般国道"&amp;D326&amp;"号　"&amp;E326</f>
        <v>一般国道32号　猪ノ鼻道路</v>
      </c>
      <c r="T326" s="134">
        <f t="shared" si="28"/>
        <v>432</v>
      </c>
      <c r="U326" s="135" t="str">
        <f t="shared" si="29"/>
        <v>－※3</v>
      </c>
      <c r="V326" s="135"/>
      <c r="W326" s="133">
        <f t="shared" si="30"/>
        <v>7290</v>
      </c>
    </row>
    <row r="327" spans="2:23" ht="30" customHeight="1" x14ac:dyDescent="0.15">
      <c r="B327" s="95" t="s">
        <v>1323</v>
      </c>
      <c r="C327" s="95" t="s">
        <v>440</v>
      </c>
      <c r="D327" s="99">
        <v>55</v>
      </c>
      <c r="E327" s="100" t="s">
        <v>672</v>
      </c>
      <c r="F327" s="101" t="s">
        <v>930</v>
      </c>
      <c r="G327" s="105" t="s">
        <v>548</v>
      </c>
      <c r="H327" s="107"/>
      <c r="I327" s="110">
        <v>9.6</v>
      </c>
      <c r="J327" s="112">
        <v>366</v>
      </c>
      <c r="K327" s="115" t="s">
        <v>485</v>
      </c>
      <c r="L327" s="117" t="s">
        <v>406</v>
      </c>
      <c r="M327" s="101">
        <v>1.1000000000000001</v>
      </c>
      <c r="N327" s="115" t="s">
        <v>935</v>
      </c>
      <c r="O327" s="125">
        <v>0.78</v>
      </c>
      <c r="P327" s="127">
        <v>460</v>
      </c>
      <c r="Q327" s="131"/>
      <c r="R327" s="133" t="str">
        <f>G327</f>
        <v>徳島</v>
      </c>
      <c r="S327" s="1" t="str">
        <f t="shared" si="36"/>
        <v>一般国道55号　福井道路</v>
      </c>
      <c r="T327" s="134">
        <f t="shared" ref="T327:T390" si="37">J327</f>
        <v>366</v>
      </c>
      <c r="U327" s="135">
        <f t="shared" ref="U327:U390" si="38">M327</f>
        <v>1.1000000000000001</v>
      </c>
      <c r="V327" s="135"/>
      <c r="W327" s="133">
        <f t="shared" ref="W327:W390" si="39">P327</f>
        <v>460</v>
      </c>
    </row>
    <row r="328" spans="2:23" ht="30" customHeight="1" x14ac:dyDescent="0.15">
      <c r="B328" s="95" t="s">
        <v>1323</v>
      </c>
      <c r="C328" s="95" t="s">
        <v>440</v>
      </c>
      <c r="D328" s="99">
        <v>55</v>
      </c>
      <c r="E328" s="100" t="s">
        <v>1326</v>
      </c>
      <c r="F328" s="101" t="s">
        <v>930</v>
      </c>
      <c r="G328" s="105" t="s">
        <v>548</v>
      </c>
      <c r="H328" s="108"/>
      <c r="I328" s="110">
        <v>6.5</v>
      </c>
      <c r="J328" s="112">
        <v>340</v>
      </c>
      <c r="K328" s="115" t="s">
        <v>1030</v>
      </c>
      <c r="L328" s="117" t="s">
        <v>406</v>
      </c>
      <c r="M328" s="101">
        <v>1.7</v>
      </c>
      <c r="N328" s="115" t="s">
        <v>256</v>
      </c>
      <c r="O328" s="115">
        <v>0.78</v>
      </c>
      <c r="P328" s="128">
        <v>670</v>
      </c>
      <c r="Q328" s="132"/>
      <c r="R328" s="133" t="str">
        <f>G328</f>
        <v>徳島</v>
      </c>
      <c r="S328" s="1" t="str">
        <f t="shared" si="36"/>
        <v>一般国道55号　桑野道路</v>
      </c>
      <c r="T328" s="134">
        <f t="shared" si="37"/>
        <v>340</v>
      </c>
      <c r="U328" s="135">
        <f t="shared" si="38"/>
        <v>1.7</v>
      </c>
      <c r="V328" s="135"/>
      <c r="W328" s="133">
        <f t="shared" si="39"/>
        <v>670</v>
      </c>
    </row>
    <row r="329" spans="2:23" ht="30" customHeight="1" x14ac:dyDescent="0.15">
      <c r="B329" s="95" t="s">
        <v>1323</v>
      </c>
      <c r="C329" s="95" t="s">
        <v>440</v>
      </c>
      <c r="D329" s="99">
        <v>55</v>
      </c>
      <c r="E329" s="100" t="s">
        <v>1327</v>
      </c>
      <c r="F329" s="101" t="s">
        <v>930</v>
      </c>
      <c r="G329" s="103" t="s">
        <v>548</v>
      </c>
      <c r="H329" s="107" t="s">
        <v>564</v>
      </c>
      <c r="I329" s="110">
        <v>14.3</v>
      </c>
      <c r="J329" s="112">
        <v>730</v>
      </c>
      <c r="K329" s="115" t="s">
        <v>203</v>
      </c>
      <c r="L329" s="117" t="s">
        <v>406</v>
      </c>
      <c r="M329" s="101" t="s">
        <v>1329</v>
      </c>
      <c r="N329" s="115" t="s">
        <v>223</v>
      </c>
      <c r="O329" s="125">
        <v>0.83</v>
      </c>
      <c r="P329" s="127">
        <v>650</v>
      </c>
      <c r="Q329" s="131"/>
      <c r="R329" s="133" t="str">
        <f>G329&amp;"・"&amp;H329</f>
        <v>徳島・高知</v>
      </c>
      <c r="S329" s="1" t="str">
        <f t="shared" si="36"/>
        <v>一般国道55号　海部野根道路</v>
      </c>
      <c r="T329" s="134">
        <f t="shared" si="37"/>
        <v>730</v>
      </c>
      <c r="U329" s="135" t="str">
        <f t="shared" si="38"/>
        <v>1.1（0.1）
※2</v>
      </c>
      <c r="V329" s="135"/>
      <c r="W329" s="133">
        <f t="shared" si="39"/>
        <v>650</v>
      </c>
    </row>
    <row r="330" spans="2:23" ht="30" customHeight="1" x14ac:dyDescent="0.15">
      <c r="B330" s="95" t="s">
        <v>1323</v>
      </c>
      <c r="C330" s="95"/>
      <c r="D330" s="99">
        <v>55</v>
      </c>
      <c r="E330" s="100" t="s">
        <v>1172</v>
      </c>
      <c r="F330" s="101" t="s">
        <v>56</v>
      </c>
      <c r="G330" s="103" t="s">
        <v>548</v>
      </c>
      <c r="H330" s="107"/>
      <c r="I330" s="110">
        <v>18.399999999999999</v>
      </c>
      <c r="J330" s="112">
        <v>846</v>
      </c>
      <c r="K330" s="115" t="s">
        <v>3</v>
      </c>
      <c r="L330" s="117" t="s">
        <v>406</v>
      </c>
      <c r="M330" s="121">
        <v>2</v>
      </c>
      <c r="N330" s="115" t="s">
        <v>935</v>
      </c>
      <c r="O330" s="125">
        <v>0.78</v>
      </c>
      <c r="P330" s="127">
        <v>270</v>
      </c>
      <c r="Q330" s="131"/>
      <c r="R330" s="133" t="str">
        <f t="shared" ref="R330:R354" si="40">G330</f>
        <v>徳島</v>
      </c>
      <c r="S330" s="1" t="str">
        <f t="shared" si="36"/>
        <v>一般国道55号　阿南道路</v>
      </c>
      <c r="T330" s="134">
        <f t="shared" si="37"/>
        <v>846</v>
      </c>
      <c r="U330" s="135">
        <f t="shared" si="38"/>
        <v>2</v>
      </c>
      <c r="V330" s="135"/>
      <c r="W330" s="133">
        <f t="shared" si="39"/>
        <v>270</v>
      </c>
    </row>
    <row r="331" spans="2:23" ht="30" customHeight="1" x14ac:dyDescent="0.15">
      <c r="B331" s="95" t="s">
        <v>1323</v>
      </c>
      <c r="C331" s="95"/>
      <c r="D331" s="99">
        <v>55</v>
      </c>
      <c r="E331" s="100" t="s">
        <v>110</v>
      </c>
      <c r="F331" s="101" t="s">
        <v>56</v>
      </c>
      <c r="G331" s="103" t="s">
        <v>548</v>
      </c>
      <c r="H331" s="107"/>
      <c r="I331" s="110">
        <v>2.4</v>
      </c>
      <c r="J331" s="112">
        <v>81</v>
      </c>
      <c r="K331" s="115" t="s">
        <v>504</v>
      </c>
      <c r="L331" s="117" t="s">
        <v>406</v>
      </c>
      <c r="M331" s="121" t="s">
        <v>1073</v>
      </c>
      <c r="N331" s="115" t="s">
        <v>256</v>
      </c>
      <c r="O331" s="125">
        <v>0.78</v>
      </c>
      <c r="P331" s="127">
        <v>120</v>
      </c>
      <c r="Q331" s="131"/>
      <c r="R331" s="133" t="str">
        <f t="shared" si="40"/>
        <v>徳島</v>
      </c>
      <c r="S331" s="1" t="str">
        <f t="shared" si="36"/>
        <v>一般国道55号　牟岐バイパス</v>
      </c>
      <c r="T331" s="134">
        <f t="shared" si="37"/>
        <v>81</v>
      </c>
      <c r="U331" s="135" t="str">
        <f t="shared" si="38"/>
        <v>－※3</v>
      </c>
      <c r="V331" s="135"/>
      <c r="W331" s="133">
        <f t="shared" si="39"/>
        <v>120</v>
      </c>
    </row>
    <row r="332" spans="2:23" ht="30" customHeight="1" x14ac:dyDescent="0.15">
      <c r="B332" s="95" t="s">
        <v>1323</v>
      </c>
      <c r="C332" s="95" t="s">
        <v>1330</v>
      </c>
      <c r="D332" s="99">
        <v>192</v>
      </c>
      <c r="E332" s="100" t="s">
        <v>78</v>
      </c>
      <c r="F332" s="101" t="s">
        <v>930</v>
      </c>
      <c r="G332" s="103" t="s">
        <v>548</v>
      </c>
      <c r="H332" s="107"/>
      <c r="I332" s="110">
        <v>9.5</v>
      </c>
      <c r="J332" s="112">
        <v>1191</v>
      </c>
      <c r="K332" s="115" t="s">
        <v>769</v>
      </c>
      <c r="L332" s="117" t="s">
        <v>406</v>
      </c>
      <c r="M332" s="101">
        <v>1.2</v>
      </c>
      <c r="N332" s="115" t="s">
        <v>256</v>
      </c>
      <c r="O332" s="125">
        <v>0.78</v>
      </c>
      <c r="P332" s="127">
        <v>310</v>
      </c>
      <c r="Q332" s="131"/>
      <c r="R332" s="133" t="str">
        <f t="shared" si="40"/>
        <v>徳島</v>
      </c>
      <c r="S332" s="1" t="str">
        <f t="shared" si="36"/>
        <v>一般国道192号　徳島南環状道路</v>
      </c>
      <c r="T332" s="134">
        <f t="shared" si="37"/>
        <v>1191</v>
      </c>
      <c r="U332" s="135">
        <f t="shared" si="38"/>
        <v>1.2</v>
      </c>
      <c r="V332" s="135"/>
      <c r="W332" s="133">
        <f t="shared" si="39"/>
        <v>310</v>
      </c>
    </row>
    <row r="333" spans="2:23" ht="30" customHeight="1" x14ac:dyDescent="0.15">
      <c r="B333" s="95" t="s">
        <v>1323</v>
      </c>
      <c r="C333" s="95"/>
      <c r="D333" s="99">
        <v>11</v>
      </c>
      <c r="E333" s="100" t="s">
        <v>864</v>
      </c>
      <c r="F333" s="101" t="s">
        <v>56</v>
      </c>
      <c r="G333" s="103" t="s">
        <v>413</v>
      </c>
      <c r="H333" s="107"/>
      <c r="I333" s="110">
        <v>9.1999999999999993</v>
      </c>
      <c r="J333" s="112">
        <v>309</v>
      </c>
      <c r="K333" s="115" t="s">
        <v>372</v>
      </c>
      <c r="L333" s="117" t="s">
        <v>406</v>
      </c>
      <c r="M333" s="101">
        <v>1.03</v>
      </c>
      <c r="N333" s="115" t="s">
        <v>223</v>
      </c>
      <c r="O333" s="125">
        <v>0.67</v>
      </c>
      <c r="P333" s="127">
        <v>1180</v>
      </c>
      <c r="Q333" s="131"/>
      <c r="R333" s="133" t="str">
        <f t="shared" si="40"/>
        <v>香川</v>
      </c>
      <c r="S333" s="1" t="str">
        <f t="shared" si="36"/>
        <v>一般国道11号　大内白鳥バイパス</v>
      </c>
      <c r="T333" s="134">
        <f t="shared" si="37"/>
        <v>309</v>
      </c>
      <c r="U333" s="135">
        <f t="shared" si="38"/>
        <v>1.03</v>
      </c>
      <c r="V333" s="135"/>
      <c r="W333" s="133">
        <f t="shared" si="39"/>
        <v>1180</v>
      </c>
    </row>
    <row r="334" spans="2:23" ht="30" customHeight="1" x14ac:dyDescent="0.15">
      <c r="B334" s="95" t="s">
        <v>1323</v>
      </c>
      <c r="C334" s="95"/>
      <c r="D334" s="99">
        <v>11</v>
      </c>
      <c r="E334" s="100" t="s">
        <v>128</v>
      </c>
      <c r="F334" s="101" t="s">
        <v>56</v>
      </c>
      <c r="G334" s="103" t="s">
        <v>413</v>
      </c>
      <c r="H334" s="107"/>
      <c r="I334" s="110">
        <v>4.5999999999999996</v>
      </c>
      <c r="J334" s="112">
        <v>203</v>
      </c>
      <c r="K334" s="115" t="s">
        <v>404</v>
      </c>
      <c r="L334" s="118" t="s">
        <v>406</v>
      </c>
      <c r="M334" s="101">
        <v>1.1000000000000001</v>
      </c>
      <c r="N334" s="115" t="s">
        <v>931</v>
      </c>
      <c r="O334" s="125">
        <v>0.67</v>
      </c>
      <c r="P334" s="127">
        <v>1280</v>
      </c>
      <c r="Q334" s="131"/>
      <c r="R334" s="133" t="str">
        <f t="shared" si="40"/>
        <v>香川</v>
      </c>
      <c r="S334" s="1" t="str">
        <f t="shared" si="36"/>
        <v>一般国道11号　豊中観音寺拡幅</v>
      </c>
      <c r="T334" s="134">
        <f t="shared" si="37"/>
        <v>203</v>
      </c>
      <c r="U334" s="135">
        <f t="shared" si="38"/>
        <v>1.1000000000000001</v>
      </c>
      <c r="V334" s="135"/>
      <c r="W334" s="133">
        <f t="shared" si="39"/>
        <v>1280</v>
      </c>
    </row>
    <row r="335" spans="2:23" ht="30" customHeight="1" x14ac:dyDescent="0.15">
      <c r="B335" s="95" t="s">
        <v>1323</v>
      </c>
      <c r="C335" s="95"/>
      <c r="D335" s="99">
        <v>11</v>
      </c>
      <c r="E335" s="100" t="s">
        <v>493</v>
      </c>
      <c r="F335" s="101" t="s">
        <v>56</v>
      </c>
      <c r="G335" s="103" t="s">
        <v>820</v>
      </c>
      <c r="H335" s="107"/>
      <c r="I335" s="110">
        <v>10.1</v>
      </c>
      <c r="J335" s="112">
        <v>700</v>
      </c>
      <c r="K335" s="115" t="s">
        <v>1115</v>
      </c>
      <c r="L335" s="117" t="s">
        <v>406</v>
      </c>
      <c r="M335" s="101">
        <v>2.9</v>
      </c>
      <c r="N335" s="115" t="s">
        <v>931</v>
      </c>
      <c r="O335" s="125">
        <v>0.69</v>
      </c>
      <c r="P335" s="127">
        <v>120</v>
      </c>
      <c r="Q335" s="131"/>
      <c r="R335" s="133" t="str">
        <f t="shared" si="40"/>
        <v>愛媛</v>
      </c>
      <c r="S335" s="1" t="str">
        <f t="shared" si="36"/>
        <v>一般国道11号　川之江三島バイパス</v>
      </c>
      <c r="T335" s="134">
        <f t="shared" si="37"/>
        <v>700</v>
      </c>
      <c r="U335" s="135">
        <f t="shared" si="38"/>
        <v>2.9</v>
      </c>
      <c r="V335" s="135"/>
      <c r="W335" s="133">
        <f t="shared" si="39"/>
        <v>120</v>
      </c>
    </row>
    <row r="336" spans="2:23" ht="30" customHeight="1" x14ac:dyDescent="0.15">
      <c r="B336" s="95" t="s">
        <v>1323</v>
      </c>
      <c r="C336" s="95"/>
      <c r="D336" s="99">
        <v>11</v>
      </c>
      <c r="E336" s="100" t="s">
        <v>1198</v>
      </c>
      <c r="F336" s="101" t="s">
        <v>56</v>
      </c>
      <c r="G336" s="103" t="s">
        <v>820</v>
      </c>
      <c r="H336" s="107"/>
      <c r="I336" s="110">
        <v>9.3000000000000007</v>
      </c>
      <c r="J336" s="112">
        <v>609</v>
      </c>
      <c r="K336" s="115" t="s">
        <v>86</v>
      </c>
      <c r="L336" s="117" t="s">
        <v>406</v>
      </c>
      <c r="M336" s="101">
        <v>1.3</v>
      </c>
      <c r="N336" s="115" t="s">
        <v>935</v>
      </c>
      <c r="O336" s="125">
        <v>0.69</v>
      </c>
      <c r="P336" s="127">
        <v>1100</v>
      </c>
      <c r="Q336" s="131"/>
      <c r="R336" s="133" t="str">
        <f t="shared" si="40"/>
        <v>愛媛</v>
      </c>
      <c r="S336" s="1" t="str">
        <f t="shared" si="36"/>
        <v>一般国道11号　新居浜バイパス</v>
      </c>
      <c r="T336" s="134">
        <f t="shared" si="37"/>
        <v>609</v>
      </c>
      <c r="U336" s="135">
        <f t="shared" si="38"/>
        <v>1.3</v>
      </c>
      <c r="V336" s="135"/>
      <c r="W336" s="133">
        <f t="shared" si="39"/>
        <v>1100</v>
      </c>
    </row>
    <row r="337" spans="2:23" ht="30" customHeight="1" x14ac:dyDescent="0.15">
      <c r="B337" s="95" t="s">
        <v>1323</v>
      </c>
      <c r="C337" s="95"/>
      <c r="D337" s="99">
        <v>11</v>
      </c>
      <c r="E337" s="100" t="s">
        <v>1171</v>
      </c>
      <c r="F337" s="101" t="s">
        <v>56</v>
      </c>
      <c r="G337" s="103" t="s">
        <v>820</v>
      </c>
      <c r="H337" s="107"/>
      <c r="I337" s="110">
        <v>7.5</v>
      </c>
      <c r="J337" s="112">
        <v>183</v>
      </c>
      <c r="K337" s="115" t="s">
        <v>990</v>
      </c>
      <c r="L337" s="117" t="s">
        <v>406</v>
      </c>
      <c r="M337" s="101">
        <v>1.5</v>
      </c>
      <c r="N337" s="115" t="s">
        <v>931</v>
      </c>
      <c r="O337" s="125">
        <v>0.69</v>
      </c>
      <c r="P337" s="127">
        <v>310</v>
      </c>
      <c r="Q337" s="131"/>
      <c r="R337" s="133" t="str">
        <f t="shared" si="40"/>
        <v>愛媛</v>
      </c>
      <c r="S337" s="1" t="str">
        <f t="shared" si="36"/>
        <v>一般国道11号　小松バイパス</v>
      </c>
      <c r="T337" s="134">
        <f t="shared" si="37"/>
        <v>183</v>
      </c>
      <c r="U337" s="135">
        <f t="shared" si="38"/>
        <v>1.5</v>
      </c>
      <c r="V337" s="135"/>
      <c r="W337" s="133">
        <f t="shared" si="39"/>
        <v>310</v>
      </c>
    </row>
    <row r="338" spans="2:23" ht="30" customHeight="1" x14ac:dyDescent="0.15">
      <c r="B338" s="95" t="s">
        <v>1323</v>
      </c>
      <c r="C338" s="95" t="s">
        <v>1332</v>
      </c>
      <c r="D338" s="99">
        <v>33</v>
      </c>
      <c r="E338" s="100" t="s">
        <v>1334</v>
      </c>
      <c r="F338" s="101" t="s">
        <v>930</v>
      </c>
      <c r="G338" s="103" t="s">
        <v>820</v>
      </c>
      <c r="H338" s="107"/>
      <c r="I338" s="110">
        <v>4.8</v>
      </c>
      <c r="J338" s="112">
        <v>532</v>
      </c>
      <c r="K338" s="115" t="s">
        <v>504</v>
      </c>
      <c r="L338" s="117" t="s">
        <v>406</v>
      </c>
      <c r="M338" s="101">
        <v>1.2</v>
      </c>
      <c r="N338" s="115" t="s">
        <v>976</v>
      </c>
      <c r="O338" s="125">
        <v>0.69</v>
      </c>
      <c r="P338" s="127">
        <v>50</v>
      </c>
      <c r="Q338" s="131"/>
      <c r="R338" s="133" t="str">
        <f t="shared" si="40"/>
        <v>愛媛</v>
      </c>
      <c r="S338" s="1" t="str">
        <f t="shared" si="36"/>
        <v>一般国道33号　松山外環状道路インター線</v>
      </c>
      <c r="T338" s="134">
        <f t="shared" si="37"/>
        <v>532</v>
      </c>
      <c r="U338" s="135">
        <f t="shared" si="38"/>
        <v>1.2</v>
      </c>
      <c r="V338" s="135"/>
      <c r="W338" s="133">
        <f t="shared" si="39"/>
        <v>50</v>
      </c>
    </row>
    <row r="339" spans="2:23" ht="30" customHeight="1" x14ac:dyDescent="0.15">
      <c r="B339" s="95" t="s">
        <v>1323</v>
      </c>
      <c r="C339" s="95" t="s">
        <v>1332</v>
      </c>
      <c r="D339" s="99">
        <v>33</v>
      </c>
      <c r="E339" s="100" t="s">
        <v>689</v>
      </c>
      <c r="F339" s="101" t="s">
        <v>930</v>
      </c>
      <c r="G339" s="103" t="s">
        <v>820</v>
      </c>
      <c r="H339" s="107"/>
      <c r="I339" s="110">
        <v>2</v>
      </c>
      <c r="J339" s="112">
        <v>370</v>
      </c>
      <c r="K339" s="115" t="s">
        <v>223</v>
      </c>
      <c r="L339" s="117" t="s">
        <v>406</v>
      </c>
      <c r="M339" s="101" t="s">
        <v>1336</v>
      </c>
      <c r="N339" s="115" t="s">
        <v>931</v>
      </c>
      <c r="O339" s="125">
        <v>0.69</v>
      </c>
      <c r="P339" s="127">
        <v>370</v>
      </c>
      <c r="Q339" s="131"/>
      <c r="R339" s="133" t="str">
        <f t="shared" si="40"/>
        <v>愛媛</v>
      </c>
      <c r="S339" s="1" t="str">
        <f t="shared" si="36"/>
        <v>一般国道33号　松山外環状道路インター東線</v>
      </c>
      <c r="T339" s="134">
        <f t="shared" si="37"/>
        <v>370</v>
      </c>
      <c r="U339" s="135" t="str">
        <f t="shared" si="38"/>
        <v>2.0（2.4）
※2</v>
      </c>
      <c r="V339" s="135"/>
      <c r="W339" s="133">
        <f t="shared" si="39"/>
        <v>370</v>
      </c>
    </row>
    <row r="340" spans="2:23" ht="30" customHeight="1" x14ac:dyDescent="0.15">
      <c r="B340" s="95" t="s">
        <v>1323</v>
      </c>
      <c r="C340" s="95" t="s">
        <v>137</v>
      </c>
      <c r="D340" s="99">
        <v>56</v>
      </c>
      <c r="E340" s="100" t="s">
        <v>1337</v>
      </c>
      <c r="F340" s="101" t="s">
        <v>925</v>
      </c>
      <c r="G340" s="103" t="s">
        <v>820</v>
      </c>
      <c r="H340" s="107"/>
      <c r="I340" s="110">
        <v>10.3</v>
      </c>
      <c r="J340" s="112">
        <v>440</v>
      </c>
      <c r="K340" s="115" t="s">
        <v>485</v>
      </c>
      <c r="L340" s="117" t="s">
        <v>406</v>
      </c>
      <c r="M340" s="101">
        <v>1.02</v>
      </c>
      <c r="N340" s="115" t="s">
        <v>223</v>
      </c>
      <c r="O340" s="125">
        <v>0.69</v>
      </c>
      <c r="P340" s="127">
        <v>1710</v>
      </c>
      <c r="Q340" s="131"/>
      <c r="R340" s="133" t="str">
        <f t="shared" si="40"/>
        <v>愛媛</v>
      </c>
      <c r="S340" s="1" t="str">
        <f t="shared" si="36"/>
        <v>一般国道56号　津島道路</v>
      </c>
      <c r="T340" s="134">
        <f t="shared" si="37"/>
        <v>440</v>
      </c>
      <c r="U340" s="135">
        <f t="shared" si="38"/>
        <v>1.02</v>
      </c>
      <c r="V340" s="135"/>
      <c r="W340" s="133">
        <f t="shared" si="39"/>
        <v>1710</v>
      </c>
    </row>
    <row r="341" spans="2:23" ht="30" customHeight="1" x14ac:dyDescent="0.15">
      <c r="B341" s="95" t="s">
        <v>1323</v>
      </c>
      <c r="C341" s="95" t="s">
        <v>1332</v>
      </c>
      <c r="D341" s="99">
        <v>56</v>
      </c>
      <c r="E341" s="100" t="s">
        <v>735</v>
      </c>
      <c r="F341" s="101" t="s">
        <v>930</v>
      </c>
      <c r="G341" s="103" t="s">
        <v>820</v>
      </c>
      <c r="H341" s="107"/>
      <c r="I341" s="110">
        <v>3.8</v>
      </c>
      <c r="J341" s="112">
        <v>589</v>
      </c>
      <c r="K341" s="115" t="s">
        <v>404</v>
      </c>
      <c r="L341" s="117" t="s">
        <v>406</v>
      </c>
      <c r="M341" s="101" t="s">
        <v>1338</v>
      </c>
      <c r="N341" s="115" t="s">
        <v>931</v>
      </c>
      <c r="O341" s="125">
        <v>0.69</v>
      </c>
      <c r="P341" s="127">
        <v>3612</v>
      </c>
      <c r="Q341" s="131"/>
      <c r="R341" s="133" t="str">
        <f t="shared" si="40"/>
        <v>愛媛</v>
      </c>
      <c r="S341" s="1" t="str">
        <f t="shared" si="36"/>
        <v>一般国道56号　松山外環状道路空港線</v>
      </c>
      <c r="T341" s="134">
        <f t="shared" si="37"/>
        <v>589</v>
      </c>
      <c r="U341" s="135" t="str">
        <f t="shared" si="38"/>
        <v>2.0（1.9）
※2</v>
      </c>
      <c r="V341" s="135"/>
      <c r="W341" s="133">
        <f t="shared" si="39"/>
        <v>3612</v>
      </c>
    </row>
    <row r="342" spans="2:23" ht="30" customHeight="1" x14ac:dyDescent="0.15">
      <c r="B342" s="95" t="s">
        <v>1323</v>
      </c>
      <c r="C342" s="95" t="s">
        <v>209</v>
      </c>
      <c r="D342" s="99">
        <v>196</v>
      </c>
      <c r="E342" s="100" t="s">
        <v>428</v>
      </c>
      <c r="F342" s="101" t="s">
        <v>902</v>
      </c>
      <c r="G342" s="103" t="s">
        <v>820</v>
      </c>
      <c r="H342" s="107"/>
      <c r="I342" s="110">
        <v>10.3</v>
      </c>
      <c r="J342" s="112">
        <v>726</v>
      </c>
      <c r="K342" s="115" t="s">
        <v>396</v>
      </c>
      <c r="L342" s="117" t="s">
        <v>406</v>
      </c>
      <c r="M342" s="101">
        <v>1.01</v>
      </c>
      <c r="N342" s="115" t="s">
        <v>223</v>
      </c>
      <c r="O342" s="125">
        <v>0.72</v>
      </c>
      <c r="P342" s="127">
        <v>2660</v>
      </c>
      <c r="Q342" s="131"/>
      <c r="R342" s="133" t="str">
        <f t="shared" si="40"/>
        <v>愛媛</v>
      </c>
      <c r="S342" s="1" t="str">
        <f t="shared" si="36"/>
        <v>一般国道196号　今治道路</v>
      </c>
      <c r="T342" s="134">
        <f t="shared" si="37"/>
        <v>726</v>
      </c>
      <c r="U342" s="135">
        <f t="shared" si="38"/>
        <v>1.01</v>
      </c>
      <c r="V342" s="135"/>
      <c r="W342" s="133">
        <f t="shared" si="39"/>
        <v>2660</v>
      </c>
    </row>
    <row r="343" spans="2:23" ht="30" customHeight="1" x14ac:dyDescent="0.15">
      <c r="B343" s="95" t="s">
        <v>1323</v>
      </c>
      <c r="C343" s="95" t="s">
        <v>1340</v>
      </c>
      <c r="D343" s="99">
        <v>33</v>
      </c>
      <c r="E343" s="100" t="s">
        <v>1342</v>
      </c>
      <c r="F343" s="101" t="s">
        <v>930</v>
      </c>
      <c r="G343" s="103" t="s">
        <v>564</v>
      </c>
      <c r="H343" s="107"/>
      <c r="I343" s="110">
        <v>9.8000000000000007</v>
      </c>
      <c r="J343" s="112">
        <v>919</v>
      </c>
      <c r="K343" s="115" t="s">
        <v>136</v>
      </c>
      <c r="L343" s="117" t="s">
        <v>1343</v>
      </c>
      <c r="M343" s="101">
        <v>1.6</v>
      </c>
      <c r="N343" s="115" t="s">
        <v>935</v>
      </c>
      <c r="O343" s="125">
        <v>0.83</v>
      </c>
      <c r="P343" s="127">
        <v>2487</v>
      </c>
      <c r="Q343" s="131"/>
      <c r="R343" s="133" t="str">
        <f t="shared" si="40"/>
        <v>高知</v>
      </c>
      <c r="S343" s="1" t="str">
        <f t="shared" si="36"/>
        <v>一般国道33号　高知西バイパス</v>
      </c>
      <c r="T343" s="134">
        <f t="shared" si="37"/>
        <v>919</v>
      </c>
      <c r="U343" s="135">
        <f t="shared" si="38"/>
        <v>1.6</v>
      </c>
      <c r="V343" s="135"/>
      <c r="W343" s="133">
        <f t="shared" si="39"/>
        <v>2487</v>
      </c>
    </row>
    <row r="344" spans="2:23" ht="30" customHeight="1" x14ac:dyDescent="0.15">
      <c r="B344" s="95" t="s">
        <v>1323</v>
      </c>
      <c r="C344" s="95" t="s">
        <v>1340</v>
      </c>
      <c r="D344" s="99">
        <v>33</v>
      </c>
      <c r="E344" s="100" t="s">
        <v>114</v>
      </c>
      <c r="F344" s="101" t="s">
        <v>930</v>
      </c>
      <c r="G344" s="103" t="s">
        <v>564</v>
      </c>
      <c r="H344" s="107"/>
      <c r="I344" s="110">
        <v>3</v>
      </c>
      <c r="J344" s="112">
        <v>170</v>
      </c>
      <c r="K344" s="115" t="s">
        <v>404</v>
      </c>
      <c r="L344" s="117" t="s">
        <v>1239</v>
      </c>
      <c r="M344" s="101" t="s">
        <v>1073</v>
      </c>
      <c r="N344" s="115" t="s">
        <v>931</v>
      </c>
      <c r="O344" s="125">
        <v>0.83</v>
      </c>
      <c r="P344" s="127">
        <v>2840</v>
      </c>
      <c r="Q344" s="131"/>
      <c r="R344" s="133" t="str">
        <f t="shared" si="40"/>
        <v>高知</v>
      </c>
      <c r="S344" s="1" t="str">
        <f t="shared" si="36"/>
        <v>一般国道33号　越知道路(2工区)</v>
      </c>
      <c r="T344" s="134">
        <f t="shared" si="37"/>
        <v>170</v>
      </c>
      <c r="U344" s="135" t="str">
        <f t="shared" si="38"/>
        <v>－※3</v>
      </c>
      <c r="V344" s="135"/>
      <c r="W344" s="133">
        <f t="shared" si="39"/>
        <v>2840</v>
      </c>
    </row>
    <row r="345" spans="2:23" ht="30" customHeight="1" x14ac:dyDescent="0.15">
      <c r="B345" s="95" t="s">
        <v>1323</v>
      </c>
      <c r="C345" s="95" t="s">
        <v>1344</v>
      </c>
      <c r="D345" s="99">
        <v>55</v>
      </c>
      <c r="E345" s="100" t="s">
        <v>1204</v>
      </c>
      <c r="F345" s="101" t="s">
        <v>902</v>
      </c>
      <c r="G345" s="103" t="s">
        <v>564</v>
      </c>
      <c r="H345" s="107"/>
      <c r="I345" s="110">
        <v>15</v>
      </c>
      <c r="J345" s="112">
        <v>1734</v>
      </c>
      <c r="K345" s="115" t="s">
        <v>968</v>
      </c>
      <c r="L345" s="117" t="s">
        <v>624</v>
      </c>
      <c r="M345" s="101" t="s">
        <v>594</v>
      </c>
      <c r="N345" s="115" t="s">
        <v>223</v>
      </c>
      <c r="O345" s="125">
        <v>0.87</v>
      </c>
      <c r="P345" s="127">
        <v>5680</v>
      </c>
      <c r="Q345" s="131"/>
      <c r="R345" s="133" t="str">
        <f t="shared" si="40"/>
        <v>高知</v>
      </c>
      <c r="S345" s="1" t="str">
        <f t="shared" si="36"/>
        <v>一般国道55号　高知南国道路</v>
      </c>
      <c r="T345" s="134">
        <f t="shared" si="37"/>
        <v>1734</v>
      </c>
      <c r="U345" s="135" t="str">
        <f t="shared" si="38"/>
        <v>1.4（0.9）
※2</v>
      </c>
      <c r="V345" s="135"/>
      <c r="W345" s="133">
        <f t="shared" si="39"/>
        <v>5680</v>
      </c>
    </row>
    <row r="346" spans="2:23" ht="30" customHeight="1" x14ac:dyDescent="0.15">
      <c r="B346" s="95" t="s">
        <v>1323</v>
      </c>
      <c r="C346" s="95" t="s">
        <v>1344</v>
      </c>
      <c r="D346" s="99">
        <v>55</v>
      </c>
      <c r="E346" s="100" t="s">
        <v>151</v>
      </c>
      <c r="F346" s="101" t="s">
        <v>902</v>
      </c>
      <c r="G346" s="103" t="s">
        <v>564</v>
      </c>
      <c r="H346" s="107"/>
      <c r="I346" s="110">
        <v>12.5</v>
      </c>
      <c r="J346" s="112">
        <v>597</v>
      </c>
      <c r="K346" s="115" t="s">
        <v>372</v>
      </c>
      <c r="L346" s="117" t="s">
        <v>406</v>
      </c>
      <c r="M346" s="101" t="s">
        <v>1346</v>
      </c>
      <c r="N346" s="115" t="s">
        <v>223</v>
      </c>
      <c r="O346" s="125">
        <v>0.87</v>
      </c>
      <c r="P346" s="127">
        <v>2600</v>
      </c>
      <c r="Q346" s="131"/>
      <c r="R346" s="133" t="str">
        <f t="shared" si="40"/>
        <v>高知</v>
      </c>
      <c r="S346" s="1" t="str">
        <f t="shared" si="36"/>
        <v>一般国道55号　南国安芸道路</v>
      </c>
      <c r="T346" s="134">
        <f t="shared" si="37"/>
        <v>597</v>
      </c>
      <c r="U346" s="135" t="str">
        <f t="shared" si="38"/>
        <v>1.4（2.9）
※2</v>
      </c>
      <c r="V346" s="135"/>
      <c r="W346" s="133">
        <f t="shared" si="39"/>
        <v>2600</v>
      </c>
    </row>
    <row r="347" spans="2:23" ht="30" customHeight="1" x14ac:dyDescent="0.15">
      <c r="B347" s="95" t="s">
        <v>1323</v>
      </c>
      <c r="C347" s="95" t="s">
        <v>1344</v>
      </c>
      <c r="D347" s="99">
        <v>55</v>
      </c>
      <c r="E347" s="100" t="s">
        <v>243</v>
      </c>
      <c r="F347" s="101" t="s">
        <v>902</v>
      </c>
      <c r="G347" s="103" t="s">
        <v>564</v>
      </c>
      <c r="H347" s="107"/>
      <c r="I347" s="110">
        <v>8.5</v>
      </c>
      <c r="J347" s="112">
        <v>365</v>
      </c>
      <c r="K347" s="115" t="s">
        <v>1030</v>
      </c>
      <c r="L347" s="117" t="s">
        <v>406</v>
      </c>
      <c r="M347" s="121" t="s">
        <v>185</v>
      </c>
      <c r="N347" s="115" t="s">
        <v>223</v>
      </c>
      <c r="O347" s="125">
        <v>0.87</v>
      </c>
      <c r="P347" s="127">
        <v>2736</v>
      </c>
      <c r="Q347" s="131"/>
      <c r="R347" s="133" t="str">
        <f t="shared" si="40"/>
        <v>高知</v>
      </c>
      <c r="S347" s="1" t="str">
        <f t="shared" si="36"/>
        <v>一般国道55号　南国安芸道路（芸西西～安芸西）</v>
      </c>
      <c r="T347" s="134">
        <f t="shared" si="37"/>
        <v>365</v>
      </c>
      <c r="U347" s="135" t="str">
        <f t="shared" si="38"/>
        <v>1.4（2.5）
※2</v>
      </c>
      <c r="V347" s="135"/>
      <c r="W347" s="133">
        <f t="shared" si="39"/>
        <v>2736</v>
      </c>
    </row>
    <row r="348" spans="2:23" ht="30" customHeight="1" x14ac:dyDescent="0.15">
      <c r="B348" s="95" t="s">
        <v>1323</v>
      </c>
      <c r="C348" s="95" t="s">
        <v>440</v>
      </c>
      <c r="D348" s="99">
        <v>55</v>
      </c>
      <c r="E348" s="100" t="s">
        <v>1347</v>
      </c>
      <c r="F348" s="101" t="s">
        <v>930</v>
      </c>
      <c r="G348" s="103" t="s">
        <v>564</v>
      </c>
      <c r="H348" s="107"/>
      <c r="I348" s="110">
        <v>5.8</v>
      </c>
      <c r="J348" s="112">
        <v>279</v>
      </c>
      <c r="K348" s="115" t="s">
        <v>485</v>
      </c>
      <c r="L348" s="117" t="s">
        <v>406</v>
      </c>
      <c r="M348" s="101">
        <v>1.4</v>
      </c>
      <c r="N348" s="115" t="s">
        <v>931</v>
      </c>
      <c r="O348" s="125">
        <v>0.83</v>
      </c>
      <c r="P348" s="127">
        <v>1000</v>
      </c>
      <c r="Q348" s="131"/>
      <c r="R348" s="133" t="str">
        <f t="shared" si="40"/>
        <v>高知</v>
      </c>
      <c r="S348" s="1" t="str">
        <f t="shared" si="36"/>
        <v>一般国道55号　安芸道路</v>
      </c>
      <c r="T348" s="134">
        <f t="shared" si="37"/>
        <v>279</v>
      </c>
      <c r="U348" s="135">
        <f t="shared" si="38"/>
        <v>1.4</v>
      </c>
      <c r="V348" s="135"/>
      <c r="W348" s="133">
        <f t="shared" si="39"/>
        <v>1000</v>
      </c>
    </row>
    <row r="349" spans="2:23" ht="30" customHeight="1" x14ac:dyDescent="0.15">
      <c r="B349" s="95" t="s">
        <v>1323</v>
      </c>
      <c r="C349" s="95" t="s">
        <v>1349</v>
      </c>
      <c r="D349" s="99">
        <v>56</v>
      </c>
      <c r="E349" s="100" t="s">
        <v>158</v>
      </c>
      <c r="F349" s="101" t="s">
        <v>925</v>
      </c>
      <c r="G349" s="103" t="s">
        <v>564</v>
      </c>
      <c r="H349" s="107"/>
      <c r="I349" s="110">
        <v>11.2</v>
      </c>
      <c r="J349" s="112">
        <v>416</v>
      </c>
      <c r="K349" s="115" t="s">
        <v>485</v>
      </c>
      <c r="L349" s="117" t="s">
        <v>406</v>
      </c>
      <c r="M349" s="101" t="s">
        <v>987</v>
      </c>
      <c r="N349" s="115" t="s">
        <v>223</v>
      </c>
      <c r="O349" s="125">
        <v>0.83</v>
      </c>
      <c r="P349" s="127">
        <v>4970</v>
      </c>
      <c r="Q349" s="131"/>
      <c r="R349" s="133" t="str">
        <f t="shared" si="40"/>
        <v>高知</v>
      </c>
      <c r="S349" s="1" t="str">
        <f t="shared" si="36"/>
        <v>一般国道56号　窪川佐賀道路</v>
      </c>
      <c r="T349" s="134">
        <f t="shared" si="37"/>
        <v>416</v>
      </c>
      <c r="U349" s="135" t="str">
        <f t="shared" si="38"/>
        <v>1.2（1.1）
※2</v>
      </c>
      <c r="V349" s="135"/>
      <c r="W349" s="133">
        <f t="shared" si="39"/>
        <v>4970</v>
      </c>
    </row>
    <row r="350" spans="2:23" ht="30" customHeight="1" x14ac:dyDescent="0.15">
      <c r="B350" s="95" t="s">
        <v>1323</v>
      </c>
      <c r="C350" s="95" t="s">
        <v>1349</v>
      </c>
      <c r="D350" s="99">
        <v>56</v>
      </c>
      <c r="E350" s="100" t="s">
        <v>839</v>
      </c>
      <c r="F350" s="101" t="s">
        <v>925</v>
      </c>
      <c r="G350" s="103" t="s">
        <v>564</v>
      </c>
      <c r="H350" s="107"/>
      <c r="I350" s="110">
        <v>14</v>
      </c>
      <c r="J350" s="112">
        <v>580</v>
      </c>
      <c r="K350" s="115" t="s">
        <v>935</v>
      </c>
      <c r="L350" s="117" t="s">
        <v>406</v>
      </c>
      <c r="M350" s="101" t="s">
        <v>1184</v>
      </c>
      <c r="N350" s="115" t="s">
        <v>223</v>
      </c>
      <c r="O350" s="125">
        <v>0.83</v>
      </c>
      <c r="P350" s="127">
        <v>1500</v>
      </c>
      <c r="Q350" s="131"/>
      <c r="R350" s="133" t="str">
        <f t="shared" si="40"/>
        <v>高知</v>
      </c>
      <c r="S350" s="1" t="str">
        <f t="shared" si="36"/>
        <v>一般国道56号　佐賀大方道路</v>
      </c>
      <c r="T350" s="134">
        <f t="shared" si="37"/>
        <v>580</v>
      </c>
      <c r="U350" s="135" t="str">
        <f t="shared" si="38"/>
        <v>1.2（1.2）
※2</v>
      </c>
      <c r="V350" s="135"/>
      <c r="W350" s="133">
        <f t="shared" si="39"/>
        <v>1500</v>
      </c>
    </row>
    <row r="351" spans="2:23" ht="30" customHeight="1" x14ac:dyDescent="0.15">
      <c r="B351" s="95" t="s">
        <v>1323</v>
      </c>
      <c r="C351" s="95" t="s">
        <v>1349</v>
      </c>
      <c r="D351" s="99">
        <v>56</v>
      </c>
      <c r="E351" s="100" t="s">
        <v>881</v>
      </c>
      <c r="F351" s="101" t="s">
        <v>925</v>
      </c>
      <c r="G351" s="103" t="s">
        <v>564</v>
      </c>
      <c r="H351" s="107"/>
      <c r="I351" s="110">
        <v>7.9</v>
      </c>
      <c r="J351" s="112">
        <v>380</v>
      </c>
      <c r="K351" s="115" t="s">
        <v>203</v>
      </c>
      <c r="L351" s="117" t="s">
        <v>406</v>
      </c>
      <c r="M351" s="101" t="s">
        <v>601</v>
      </c>
      <c r="N351" s="115" t="s">
        <v>223</v>
      </c>
      <c r="O351" s="125">
        <v>0.83</v>
      </c>
      <c r="P351" s="127">
        <v>600</v>
      </c>
      <c r="Q351" s="131"/>
      <c r="R351" s="133" t="str">
        <f t="shared" si="40"/>
        <v>高知</v>
      </c>
      <c r="S351" s="1" t="str">
        <f t="shared" si="36"/>
        <v>一般国道56号　大方四万十道路</v>
      </c>
      <c r="T351" s="134">
        <f t="shared" si="37"/>
        <v>380</v>
      </c>
      <c r="U351" s="135" t="str">
        <f t="shared" si="38"/>
        <v>1.3（1.00）
※2</v>
      </c>
      <c r="V351" s="135"/>
      <c r="W351" s="133">
        <f t="shared" si="39"/>
        <v>600</v>
      </c>
    </row>
    <row r="352" spans="2:23" ht="30" customHeight="1" x14ac:dyDescent="0.15">
      <c r="B352" s="95" t="s">
        <v>1323</v>
      </c>
      <c r="C352" s="95" t="s">
        <v>1349</v>
      </c>
      <c r="D352" s="99">
        <v>56</v>
      </c>
      <c r="E352" s="100" t="s">
        <v>962</v>
      </c>
      <c r="F352" s="101" t="s">
        <v>925</v>
      </c>
      <c r="G352" s="103" t="s">
        <v>564</v>
      </c>
      <c r="H352" s="107"/>
      <c r="I352" s="110">
        <v>23.2</v>
      </c>
      <c r="J352" s="112">
        <v>1330</v>
      </c>
      <c r="K352" s="115" t="s">
        <v>726</v>
      </c>
      <c r="L352" s="117" t="s">
        <v>508</v>
      </c>
      <c r="M352" s="101">
        <v>1.1000000000000001</v>
      </c>
      <c r="N352" s="115" t="s">
        <v>223</v>
      </c>
      <c r="O352" s="125">
        <v>0.83</v>
      </c>
      <c r="P352" s="127">
        <v>127</v>
      </c>
      <c r="Q352" s="131"/>
      <c r="R352" s="133" t="str">
        <f t="shared" si="40"/>
        <v>高知</v>
      </c>
      <c r="S352" s="1" t="str">
        <f t="shared" si="36"/>
        <v>一般国道56号　中村宿毛道路</v>
      </c>
      <c r="T352" s="134">
        <f t="shared" si="37"/>
        <v>1330</v>
      </c>
      <c r="U352" s="135">
        <f t="shared" si="38"/>
        <v>1.1000000000000001</v>
      </c>
      <c r="V352" s="135"/>
      <c r="W352" s="133">
        <f t="shared" si="39"/>
        <v>127</v>
      </c>
    </row>
    <row r="353" spans="2:23" ht="30" customHeight="1" x14ac:dyDescent="0.15">
      <c r="B353" s="95" t="s">
        <v>1323</v>
      </c>
      <c r="C353" s="95" t="s">
        <v>440</v>
      </c>
      <c r="D353" s="99">
        <v>493</v>
      </c>
      <c r="E353" s="100" t="s">
        <v>1165</v>
      </c>
      <c r="F353" s="101" t="s">
        <v>930</v>
      </c>
      <c r="G353" s="105" t="s">
        <v>564</v>
      </c>
      <c r="H353" s="108"/>
      <c r="I353" s="110">
        <v>8.5</v>
      </c>
      <c r="J353" s="112">
        <v>450</v>
      </c>
      <c r="K353" s="115" t="s">
        <v>952</v>
      </c>
      <c r="L353" s="117" t="s">
        <v>406</v>
      </c>
      <c r="M353" s="101" t="s">
        <v>1350</v>
      </c>
      <c r="N353" s="115" t="s">
        <v>931</v>
      </c>
      <c r="O353" s="115">
        <v>0.83</v>
      </c>
      <c r="P353" s="128">
        <v>50</v>
      </c>
      <c r="Q353" s="132"/>
      <c r="R353" s="133" t="str">
        <f t="shared" si="40"/>
        <v>高知</v>
      </c>
      <c r="S353" s="1" t="str">
        <f t="shared" si="36"/>
        <v>一般国道493号　野根安倉道路</v>
      </c>
      <c r="T353" s="134">
        <f t="shared" si="37"/>
        <v>450</v>
      </c>
      <c r="U353" s="135" t="str">
        <f t="shared" si="38"/>
        <v>1.3（0.4）
※2</v>
      </c>
      <c r="V353" s="135"/>
      <c r="W353" s="133">
        <f t="shared" si="39"/>
        <v>50</v>
      </c>
    </row>
    <row r="354" spans="2:23" ht="30" customHeight="1" x14ac:dyDescent="0.15">
      <c r="B354" s="95" t="s">
        <v>343</v>
      </c>
      <c r="C354" s="95" t="s">
        <v>1223</v>
      </c>
      <c r="D354" s="99">
        <v>3</v>
      </c>
      <c r="E354" s="100" t="s">
        <v>778</v>
      </c>
      <c r="F354" s="101" t="s">
        <v>930</v>
      </c>
      <c r="G354" s="103" t="s">
        <v>724</v>
      </c>
      <c r="H354" s="107"/>
      <c r="I354" s="110">
        <v>5.8</v>
      </c>
      <c r="J354" s="112">
        <v>875</v>
      </c>
      <c r="K354" s="115" t="s">
        <v>990</v>
      </c>
      <c r="L354" s="117" t="s">
        <v>406</v>
      </c>
      <c r="M354" s="121">
        <v>1.2</v>
      </c>
      <c r="N354" s="115" t="s">
        <v>931</v>
      </c>
      <c r="O354" s="125">
        <v>0.67</v>
      </c>
      <c r="P354" s="127">
        <v>2050</v>
      </c>
      <c r="Q354" s="131"/>
      <c r="R354" s="133" t="str">
        <f t="shared" si="40"/>
        <v>福岡</v>
      </c>
      <c r="S354" s="1" t="str">
        <f t="shared" si="36"/>
        <v>一般国道3号　黒崎バイパス</v>
      </c>
      <c r="T354" s="134">
        <f t="shared" si="37"/>
        <v>875</v>
      </c>
      <c r="U354" s="135">
        <f t="shared" si="38"/>
        <v>1.2</v>
      </c>
      <c r="V354" s="135"/>
      <c r="W354" s="133">
        <f t="shared" si="39"/>
        <v>2050</v>
      </c>
    </row>
    <row r="355" spans="2:23" ht="30" customHeight="1" x14ac:dyDescent="0.15">
      <c r="B355" s="95" t="s">
        <v>343</v>
      </c>
      <c r="C355" s="95"/>
      <c r="D355" s="99">
        <v>3</v>
      </c>
      <c r="E355" s="100" t="s">
        <v>1351</v>
      </c>
      <c r="F355" s="101" t="s">
        <v>56</v>
      </c>
      <c r="G355" s="103" t="s">
        <v>724</v>
      </c>
      <c r="H355" s="107" t="s">
        <v>315</v>
      </c>
      <c r="I355" s="110">
        <v>4.5</v>
      </c>
      <c r="J355" s="112">
        <v>304</v>
      </c>
      <c r="K355" s="115" t="s">
        <v>974</v>
      </c>
      <c r="L355" s="117" t="s">
        <v>406</v>
      </c>
      <c r="M355" s="121">
        <v>1.8</v>
      </c>
      <c r="N355" s="115" t="s">
        <v>935</v>
      </c>
      <c r="O355" s="125">
        <v>0.76</v>
      </c>
      <c r="P355" s="127">
        <v>1100</v>
      </c>
      <c r="Q355" s="131"/>
      <c r="R355" s="133" t="str">
        <f>G355&amp;"・"&amp;H355</f>
        <v>福岡・佐賀</v>
      </c>
      <c r="S355" s="1" t="str">
        <f t="shared" si="36"/>
        <v>一般国道3号　鳥栖久留米道路</v>
      </c>
      <c r="T355" s="134">
        <f t="shared" si="37"/>
        <v>304</v>
      </c>
      <c r="U355" s="135">
        <f t="shared" si="38"/>
        <v>1.8</v>
      </c>
      <c r="V355" s="135"/>
      <c r="W355" s="133">
        <f t="shared" si="39"/>
        <v>1100</v>
      </c>
    </row>
    <row r="356" spans="2:23" ht="30" customHeight="1" x14ac:dyDescent="0.15">
      <c r="B356" s="95" t="s">
        <v>343</v>
      </c>
      <c r="C356" s="95"/>
      <c r="D356" s="99">
        <v>3</v>
      </c>
      <c r="E356" s="100" t="s">
        <v>1352</v>
      </c>
      <c r="F356" s="101" t="s">
        <v>56</v>
      </c>
      <c r="G356" s="103" t="s">
        <v>724</v>
      </c>
      <c r="H356" s="107"/>
      <c r="I356" s="110">
        <v>7.7</v>
      </c>
      <c r="J356" s="112">
        <v>481</v>
      </c>
      <c r="K356" s="115" t="s">
        <v>1121</v>
      </c>
      <c r="L356" s="117" t="s">
        <v>406</v>
      </c>
      <c r="M356" s="121">
        <v>5.8</v>
      </c>
      <c r="N356" s="115" t="s">
        <v>256</v>
      </c>
      <c r="O356" s="125">
        <v>0.67</v>
      </c>
      <c r="P356" s="127">
        <v>5</v>
      </c>
      <c r="Q356" s="131"/>
      <c r="R356" s="133" t="str">
        <f>G356</f>
        <v>福岡</v>
      </c>
      <c r="S356" s="1" t="str">
        <f t="shared" si="36"/>
        <v>一般国道3号　博多バイパス</v>
      </c>
      <c r="T356" s="134">
        <f t="shared" si="37"/>
        <v>481</v>
      </c>
      <c r="U356" s="135">
        <f t="shared" si="38"/>
        <v>5.8</v>
      </c>
      <c r="V356" s="135"/>
      <c r="W356" s="133">
        <f t="shared" si="39"/>
        <v>5</v>
      </c>
    </row>
    <row r="357" spans="2:23" ht="30" customHeight="1" x14ac:dyDescent="0.15">
      <c r="B357" s="95" t="s">
        <v>343</v>
      </c>
      <c r="C357" s="95"/>
      <c r="D357" s="99">
        <v>3</v>
      </c>
      <c r="E357" s="100" t="s">
        <v>1195</v>
      </c>
      <c r="F357" s="101" t="s">
        <v>56</v>
      </c>
      <c r="G357" s="105" t="s">
        <v>724</v>
      </c>
      <c r="H357" s="107"/>
      <c r="I357" s="110">
        <v>4</v>
      </c>
      <c r="J357" s="112">
        <v>67</v>
      </c>
      <c r="K357" s="115" t="s">
        <v>223</v>
      </c>
      <c r="L357" s="117" t="s">
        <v>406</v>
      </c>
      <c r="M357" s="121">
        <v>1.8</v>
      </c>
      <c r="N357" s="115" t="s">
        <v>931</v>
      </c>
      <c r="O357" s="125">
        <v>0.67</v>
      </c>
      <c r="P357" s="127">
        <v>1390</v>
      </c>
      <c r="Q357" s="131"/>
      <c r="R357" s="133" t="str">
        <f>G357</f>
        <v>福岡</v>
      </c>
      <c r="S357" s="1" t="str">
        <f t="shared" si="36"/>
        <v>一般国道3号　岡垣バイパス</v>
      </c>
      <c r="T357" s="134">
        <f t="shared" si="37"/>
        <v>67</v>
      </c>
      <c r="U357" s="135">
        <f t="shared" si="38"/>
        <v>1.8</v>
      </c>
      <c r="V357" s="135"/>
      <c r="W357" s="133">
        <f t="shared" si="39"/>
        <v>1390</v>
      </c>
    </row>
    <row r="358" spans="2:23" ht="30" customHeight="1" x14ac:dyDescent="0.15">
      <c r="B358" s="95" t="s">
        <v>343</v>
      </c>
      <c r="C358" s="95"/>
      <c r="D358" s="99">
        <v>201</v>
      </c>
      <c r="E358" s="100" t="s">
        <v>1353</v>
      </c>
      <c r="F358" s="101" t="s">
        <v>56</v>
      </c>
      <c r="G358" s="105" t="s">
        <v>724</v>
      </c>
      <c r="H358" s="107"/>
      <c r="I358" s="110">
        <v>2.1</v>
      </c>
      <c r="J358" s="112">
        <v>61</v>
      </c>
      <c r="K358" s="115" t="s">
        <v>404</v>
      </c>
      <c r="L358" s="117" t="s">
        <v>406</v>
      </c>
      <c r="M358" s="121">
        <v>1.1000000000000001</v>
      </c>
      <c r="N358" s="115" t="s">
        <v>935</v>
      </c>
      <c r="O358" s="125">
        <v>0.67</v>
      </c>
      <c r="P358" s="127">
        <v>800</v>
      </c>
      <c r="Q358" s="131"/>
      <c r="R358" s="133" t="str">
        <f>G358</f>
        <v>福岡</v>
      </c>
      <c r="S358" s="1" t="str">
        <f t="shared" si="36"/>
        <v>一般国道201号　香春拡幅</v>
      </c>
      <c r="T358" s="134">
        <f t="shared" si="37"/>
        <v>61</v>
      </c>
      <c r="U358" s="135">
        <f t="shared" si="38"/>
        <v>1.1000000000000001</v>
      </c>
      <c r="V358" s="135"/>
      <c r="W358" s="133">
        <f t="shared" si="39"/>
        <v>800</v>
      </c>
    </row>
    <row r="359" spans="2:23" ht="30" customHeight="1" x14ac:dyDescent="0.15">
      <c r="B359" s="95" t="s">
        <v>1354</v>
      </c>
      <c r="C359" s="95"/>
      <c r="D359" s="99">
        <v>201</v>
      </c>
      <c r="E359" s="100" t="s">
        <v>555</v>
      </c>
      <c r="F359" s="101" t="s">
        <v>56</v>
      </c>
      <c r="G359" s="105" t="s">
        <v>724</v>
      </c>
      <c r="H359" s="108"/>
      <c r="I359" s="110">
        <v>13.3</v>
      </c>
      <c r="J359" s="112">
        <v>360</v>
      </c>
      <c r="K359" s="115" t="s">
        <v>203</v>
      </c>
      <c r="L359" s="117" t="s">
        <v>1355</v>
      </c>
      <c r="M359" s="121">
        <v>1.4</v>
      </c>
      <c r="N359" s="115" t="s">
        <v>223</v>
      </c>
      <c r="O359" s="115">
        <v>0.67</v>
      </c>
      <c r="P359" s="128">
        <v>2000</v>
      </c>
      <c r="Q359" s="132"/>
      <c r="R359" s="133" t="str">
        <f>G359</f>
        <v>福岡</v>
      </c>
      <c r="S359" s="1" t="str">
        <f t="shared" si="36"/>
        <v>一般国道201号　八木山バイパス</v>
      </c>
      <c r="T359" s="134">
        <f t="shared" si="37"/>
        <v>360</v>
      </c>
      <c r="U359" s="135">
        <f t="shared" si="38"/>
        <v>1.4</v>
      </c>
      <c r="V359" s="135"/>
      <c r="W359" s="133">
        <f t="shared" si="39"/>
        <v>2000</v>
      </c>
    </row>
    <row r="360" spans="2:23" ht="30" customHeight="1" x14ac:dyDescent="0.15">
      <c r="B360" s="95" t="s">
        <v>343</v>
      </c>
      <c r="C360" s="95" t="s">
        <v>1356</v>
      </c>
      <c r="D360" s="99">
        <v>208</v>
      </c>
      <c r="E360" s="100" t="s">
        <v>1357</v>
      </c>
      <c r="F360" s="101" t="s">
        <v>930</v>
      </c>
      <c r="G360" s="103" t="s">
        <v>724</v>
      </c>
      <c r="H360" s="107" t="s">
        <v>832</v>
      </c>
      <c r="I360" s="110">
        <v>27.5</v>
      </c>
      <c r="J360" s="112">
        <v>2555</v>
      </c>
      <c r="K360" s="115" t="s">
        <v>200</v>
      </c>
      <c r="L360" s="117" t="s">
        <v>1358</v>
      </c>
      <c r="M360" s="121">
        <v>1.8</v>
      </c>
      <c r="N360" s="115" t="s">
        <v>223</v>
      </c>
      <c r="O360" s="125">
        <v>0.71</v>
      </c>
      <c r="P360" s="127">
        <v>1672</v>
      </c>
      <c r="Q360" s="131"/>
      <c r="R360" s="133" t="str">
        <f>G360&amp;"・"&amp;H360</f>
        <v>福岡・熊本</v>
      </c>
      <c r="S360" s="1" t="str">
        <f t="shared" si="36"/>
        <v>一般国道208号　有明海沿岸道路（大牟田～大川）</v>
      </c>
      <c r="T360" s="134">
        <f t="shared" si="37"/>
        <v>2555</v>
      </c>
      <c r="U360" s="135">
        <f t="shared" si="38"/>
        <v>1.8</v>
      </c>
      <c r="V360" s="135"/>
      <c r="W360" s="133">
        <f t="shared" si="39"/>
        <v>1672</v>
      </c>
    </row>
    <row r="361" spans="2:23" ht="30" customHeight="1" x14ac:dyDescent="0.15">
      <c r="B361" s="95" t="s">
        <v>343</v>
      </c>
      <c r="C361" s="95" t="s">
        <v>1356</v>
      </c>
      <c r="D361" s="99">
        <v>208</v>
      </c>
      <c r="E361" s="100" t="s">
        <v>1321</v>
      </c>
      <c r="F361" s="101" t="s">
        <v>930</v>
      </c>
      <c r="G361" s="105" t="s">
        <v>724</v>
      </c>
      <c r="H361" s="107" t="s">
        <v>315</v>
      </c>
      <c r="I361" s="110">
        <v>9</v>
      </c>
      <c r="J361" s="112">
        <v>898</v>
      </c>
      <c r="K361" s="115" t="s">
        <v>396</v>
      </c>
      <c r="L361" s="117" t="s">
        <v>1359</v>
      </c>
      <c r="M361" s="121">
        <v>2.1</v>
      </c>
      <c r="N361" s="115" t="s">
        <v>931</v>
      </c>
      <c r="O361" s="125">
        <v>0.76</v>
      </c>
      <c r="P361" s="127">
        <v>7278</v>
      </c>
      <c r="Q361" s="131"/>
      <c r="R361" s="133" t="str">
        <f>G361&amp;"・"&amp;H361</f>
        <v>福岡・佐賀</v>
      </c>
      <c r="S361" s="1" t="str">
        <f t="shared" si="36"/>
        <v>一般国道208号　大川佐賀道路</v>
      </c>
      <c r="T361" s="134">
        <f t="shared" si="37"/>
        <v>898</v>
      </c>
      <c r="U361" s="135">
        <f t="shared" si="38"/>
        <v>2.1</v>
      </c>
      <c r="V361" s="135"/>
      <c r="W361" s="133">
        <f t="shared" si="39"/>
        <v>7278</v>
      </c>
    </row>
    <row r="362" spans="2:23" ht="30" customHeight="1" x14ac:dyDescent="0.15">
      <c r="B362" s="95" t="s">
        <v>343</v>
      </c>
      <c r="C362" s="95"/>
      <c r="D362" s="99">
        <v>210</v>
      </c>
      <c r="E362" s="100" t="s">
        <v>146</v>
      </c>
      <c r="F362" s="101" t="s">
        <v>56</v>
      </c>
      <c r="G362" s="105" t="s">
        <v>724</v>
      </c>
      <c r="H362" s="108"/>
      <c r="I362" s="110">
        <v>14</v>
      </c>
      <c r="J362" s="112">
        <v>276</v>
      </c>
      <c r="K362" s="115" t="s">
        <v>3</v>
      </c>
      <c r="L362" s="117" t="s">
        <v>406</v>
      </c>
      <c r="M362" s="121">
        <v>1.4</v>
      </c>
      <c r="N362" s="115" t="s">
        <v>935</v>
      </c>
      <c r="O362" s="125">
        <v>0.67</v>
      </c>
      <c r="P362" s="127">
        <v>210</v>
      </c>
      <c r="Q362" s="131"/>
      <c r="R362" s="133" t="str">
        <f t="shared" ref="R362:R368" si="41">G362</f>
        <v>福岡</v>
      </c>
      <c r="S362" s="1" t="str">
        <f t="shared" si="36"/>
        <v>一般国道210号　浮羽バイパス</v>
      </c>
      <c r="T362" s="134">
        <f t="shared" si="37"/>
        <v>276</v>
      </c>
      <c r="U362" s="135">
        <f t="shared" si="38"/>
        <v>1.4</v>
      </c>
      <c r="V362" s="135"/>
      <c r="W362" s="133">
        <f t="shared" si="39"/>
        <v>210</v>
      </c>
    </row>
    <row r="363" spans="2:23" ht="30" customHeight="1" x14ac:dyDescent="0.15">
      <c r="B363" s="95" t="s">
        <v>552</v>
      </c>
      <c r="C363" s="95" t="s">
        <v>1361</v>
      </c>
      <c r="D363" s="99">
        <v>497</v>
      </c>
      <c r="E363" s="100" t="s">
        <v>1194</v>
      </c>
      <c r="F363" s="101" t="s">
        <v>902</v>
      </c>
      <c r="G363" s="103" t="s">
        <v>724</v>
      </c>
      <c r="H363" s="107"/>
      <c r="I363" s="110">
        <v>23.3</v>
      </c>
      <c r="J363" s="112">
        <v>2746</v>
      </c>
      <c r="K363" s="115" t="s">
        <v>1066</v>
      </c>
      <c r="L363" s="117" t="s">
        <v>406</v>
      </c>
      <c r="M363" s="121">
        <v>3.8</v>
      </c>
      <c r="N363" s="115" t="s">
        <v>935</v>
      </c>
      <c r="O363" s="125">
        <v>0.67</v>
      </c>
      <c r="P363" s="127">
        <v>500</v>
      </c>
      <c r="Q363" s="131"/>
      <c r="R363" s="133" t="str">
        <f t="shared" si="41"/>
        <v>福岡</v>
      </c>
      <c r="S363" s="1" t="str">
        <f t="shared" si="36"/>
        <v>一般国道497号　今宿道路</v>
      </c>
      <c r="T363" s="134">
        <f t="shared" si="37"/>
        <v>2746</v>
      </c>
      <c r="U363" s="135">
        <f t="shared" si="38"/>
        <v>3.8</v>
      </c>
      <c r="V363" s="135"/>
      <c r="W363" s="133">
        <f t="shared" si="39"/>
        <v>500</v>
      </c>
    </row>
    <row r="364" spans="2:23" ht="30" customHeight="1" x14ac:dyDescent="0.15">
      <c r="B364" s="95" t="s">
        <v>343</v>
      </c>
      <c r="C364" s="95"/>
      <c r="D364" s="99">
        <v>3</v>
      </c>
      <c r="E364" s="100" t="s">
        <v>1363</v>
      </c>
      <c r="F364" s="101" t="s">
        <v>56</v>
      </c>
      <c r="G364" s="103" t="s">
        <v>315</v>
      </c>
      <c r="H364" s="107"/>
      <c r="I364" s="110">
        <v>2.4</v>
      </c>
      <c r="J364" s="112">
        <v>77</v>
      </c>
      <c r="K364" s="115" t="s">
        <v>404</v>
      </c>
      <c r="L364" s="117" t="s">
        <v>406</v>
      </c>
      <c r="M364" s="121">
        <v>3.3</v>
      </c>
      <c r="N364" s="115" t="s">
        <v>935</v>
      </c>
      <c r="O364" s="125">
        <v>0.76</v>
      </c>
      <c r="P364" s="127">
        <v>750</v>
      </c>
      <c r="Q364" s="131"/>
      <c r="R364" s="133" t="str">
        <f t="shared" si="41"/>
        <v>佐賀</v>
      </c>
      <c r="S364" s="1" t="str">
        <f t="shared" si="36"/>
        <v>一般国道3号　鳥栖拡幅</v>
      </c>
      <c r="T364" s="134">
        <f t="shared" si="37"/>
        <v>77</v>
      </c>
      <c r="U364" s="135">
        <f t="shared" si="38"/>
        <v>3.3</v>
      </c>
      <c r="V364" s="135"/>
      <c r="W364" s="133">
        <f t="shared" si="39"/>
        <v>750</v>
      </c>
    </row>
    <row r="365" spans="2:23" ht="30" customHeight="1" x14ac:dyDescent="0.15">
      <c r="B365" s="95" t="s">
        <v>343</v>
      </c>
      <c r="C365" s="95"/>
      <c r="D365" s="99">
        <v>34</v>
      </c>
      <c r="E365" s="100" t="s">
        <v>1364</v>
      </c>
      <c r="F365" s="101" t="s">
        <v>56</v>
      </c>
      <c r="G365" s="103" t="s">
        <v>315</v>
      </c>
      <c r="H365" s="107"/>
      <c r="I365" s="110">
        <v>5.2</v>
      </c>
      <c r="J365" s="112">
        <v>153</v>
      </c>
      <c r="K365" s="115" t="s">
        <v>1044</v>
      </c>
      <c r="L365" s="117" t="s">
        <v>406</v>
      </c>
      <c r="M365" s="121">
        <v>1.6</v>
      </c>
      <c r="N365" s="115" t="s">
        <v>256</v>
      </c>
      <c r="O365" s="125">
        <v>0.76</v>
      </c>
      <c r="P365" s="127">
        <v>100</v>
      </c>
      <c r="Q365" s="131"/>
      <c r="R365" s="133" t="str">
        <f t="shared" si="41"/>
        <v>佐賀</v>
      </c>
      <c r="S365" s="1" t="str">
        <f t="shared" si="36"/>
        <v>一般国道34号　神埼佐賀拡幅</v>
      </c>
      <c r="T365" s="134">
        <f t="shared" si="37"/>
        <v>153</v>
      </c>
      <c r="U365" s="135">
        <f t="shared" si="38"/>
        <v>1.6</v>
      </c>
      <c r="V365" s="135"/>
      <c r="W365" s="133">
        <f t="shared" si="39"/>
        <v>100</v>
      </c>
    </row>
    <row r="366" spans="2:23" ht="30" customHeight="1" x14ac:dyDescent="0.15">
      <c r="B366" s="95" t="s">
        <v>343</v>
      </c>
      <c r="C366" s="95"/>
      <c r="D366" s="99">
        <v>34</v>
      </c>
      <c r="E366" s="100" t="s">
        <v>1365</v>
      </c>
      <c r="F366" s="101" t="s">
        <v>56</v>
      </c>
      <c r="G366" s="103" t="s">
        <v>315</v>
      </c>
      <c r="H366" s="107"/>
      <c r="I366" s="110">
        <v>7.6</v>
      </c>
      <c r="J366" s="112">
        <v>250</v>
      </c>
      <c r="K366" s="115" t="s">
        <v>136</v>
      </c>
      <c r="L366" s="117" t="s">
        <v>406</v>
      </c>
      <c r="M366" s="121">
        <v>2.2999999999999998</v>
      </c>
      <c r="N366" s="115" t="s">
        <v>935</v>
      </c>
      <c r="O366" s="125">
        <v>0.76</v>
      </c>
      <c r="P366" s="127">
        <v>100</v>
      </c>
      <c r="Q366" s="131"/>
      <c r="R366" s="133" t="str">
        <f t="shared" si="41"/>
        <v>佐賀</v>
      </c>
      <c r="S366" s="1" t="str">
        <f t="shared" si="36"/>
        <v>一般国道34号　武雄バイパス</v>
      </c>
      <c r="T366" s="134">
        <f t="shared" si="37"/>
        <v>250</v>
      </c>
      <c r="U366" s="135">
        <f t="shared" si="38"/>
        <v>2.2999999999999998</v>
      </c>
      <c r="V366" s="135"/>
      <c r="W366" s="133">
        <f t="shared" si="39"/>
        <v>100</v>
      </c>
    </row>
    <row r="367" spans="2:23" ht="30" customHeight="1" x14ac:dyDescent="0.15">
      <c r="B367" s="95" t="s">
        <v>343</v>
      </c>
      <c r="C367" s="95" t="s">
        <v>1080</v>
      </c>
      <c r="D367" s="99">
        <v>203</v>
      </c>
      <c r="E367" s="100" t="s">
        <v>235</v>
      </c>
      <c r="F367" s="101" t="s">
        <v>930</v>
      </c>
      <c r="G367" s="103" t="s">
        <v>315</v>
      </c>
      <c r="H367" s="107"/>
      <c r="I367" s="110">
        <v>5.3</v>
      </c>
      <c r="J367" s="112">
        <v>280</v>
      </c>
      <c r="K367" s="115" t="s">
        <v>752</v>
      </c>
      <c r="L367" s="117" t="s">
        <v>406</v>
      </c>
      <c r="M367" s="121">
        <v>1.6</v>
      </c>
      <c r="N367" s="115" t="s">
        <v>935</v>
      </c>
      <c r="O367" s="125">
        <v>0.76</v>
      </c>
      <c r="P367" s="127">
        <v>120</v>
      </c>
      <c r="Q367" s="131"/>
      <c r="R367" s="133" t="str">
        <f t="shared" si="41"/>
        <v>佐賀</v>
      </c>
      <c r="S367" s="1" t="str">
        <f t="shared" si="36"/>
        <v>一般国道203号　多久佐賀道路(Ⅰ期)</v>
      </c>
      <c r="T367" s="134">
        <f t="shared" si="37"/>
        <v>280</v>
      </c>
      <c r="U367" s="135">
        <f t="shared" si="38"/>
        <v>1.6</v>
      </c>
      <c r="V367" s="135"/>
      <c r="W367" s="133">
        <f t="shared" si="39"/>
        <v>120</v>
      </c>
    </row>
    <row r="368" spans="2:23" ht="30" customHeight="1" x14ac:dyDescent="0.15">
      <c r="B368" s="95" t="s">
        <v>343</v>
      </c>
      <c r="C368" s="95" t="s">
        <v>1361</v>
      </c>
      <c r="D368" s="99">
        <v>497</v>
      </c>
      <c r="E368" s="100" t="s">
        <v>45</v>
      </c>
      <c r="F368" s="101" t="s">
        <v>902</v>
      </c>
      <c r="G368" s="103" t="s">
        <v>315</v>
      </c>
      <c r="H368" s="107"/>
      <c r="I368" s="110">
        <v>6.6</v>
      </c>
      <c r="J368" s="112">
        <v>339</v>
      </c>
      <c r="K368" s="115" t="s">
        <v>1039</v>
      </c>
      <c r="L368" s="117" t="s">
        <v>406</v>
      </c>
      <c r="M368" s="121">
        <v>1.6</v>
      </c>
      <c r="N368" s="115" t="s">
        <v>931</v>
      </c>
      <c r="O368" s="125">
        <v>0.76</v>
      </c>
      <c r="P368" s="127">
        <v>1590</v>
      </c>
      <c r="Q368" s="131"/>
      <c r="R368" s="133" t="str">
        <f t="shared" si="41"/>
        <v>佐賀</v>
      </c>
      <c r="S368" s="1" t="str">
        <f t="shared" si="36"/>
        <v>一般国道497号　伊万里道路</v>
      </c>
      <c r="T368" s="134">
        <f t="shared" si="37"/>
        <v>339</v>
      </c>
      <c r="U368" s="135">
        <f t="shared" si="38"/>
        <v>1.6</v>
      </c>
      <c r="V368" s="135"/>
      <c r="W368" s="133">
        <f t="shared" si="39"/>
        <v>1590</v>
      </c>
    </row>
    <row r="369" spans="2:23" ht="30" customHeight="1" x14ac:dyDescent="0.15">
      <c r="B369" s="95" t="s">
        <v>343</v>
      </c>
      <c r="C369" s="95" t="s">
        <v>1361</v>
      </c>
      <c r="D369" s="99">
        <v>497</v>
      </c>
      <c r="E369" s="100" t="s">
        <v>610</v>
      </c>
      <c r="F369" s="101" t="s">
        <v>902</v>
      </c>
      <c r="G369" s="103" t="s">
        <v>315</v>
      </c>
      <c r="H369" s="107" t="s">
        <v>766</v>
      </c>
      <c r="I369" s="110">
        <v>17.2</v>
      </c>
      <c r="J369" s="112">
        <v>712</v>
      </c>
      <c r="K369" s="115" t="s">
        <v>1117</v>
      </c>
      <c r="L369" s="117" t="s">
        <v>406</v>
      </c>
      <c r="M369" s="121">
        <v>1.3</v>
      </c>
      <c r="N369" s="115" t="s">
        <v>944</v>
      </c>
      <c r="O369" s="125">
        <v>0.77</v>
      </c>
      <c r="P369" s="127">
        <v>550</v>
      </c>
      <c r="Q369" s="131"/>
      <c r="R369" s="133" t="str">
        <f>G369&amp;"・"&amp;H369</f>
        <v>佐賀・長崎</v>
      </c>
      <c r="S369" s="1" t="str">
        <f t="shared" si="36"/>
        <v>一般国道497号　伊万里松浦道路</v>
      </c>
      <c r="T369" s="134">
        <f t="shared" si="37"/>
        <v>712</v>
      </c>
      <c r="U369" s="135">
        <f t="shared" si="38"/>
        <v>1.3</v>
      </c>
      <c r="V369" s="135"/>
      <c r="W369" s="133">
        <f t="shared" si="39"/>
        <v>550</v>
      </c>
    </row>
    <row r="370" spans="2:23" ht="30" customHeight="1" x14ac:dyDescent="0.15">
      <c r="B370" s="95" t="s">
        <v>343</v>
      </c>
      <c r="C370" s="95"/>
      <c r="D370" s="99">
        <v>34</v>
      </c>
      <c r="E370" s="100" t="s">
        <v>113</v>
      </c>
      <c r="F370" s="101" t="s">
        <v>56</v>
      </c>
      <c r="G370" s="103" t="s">
        <v>766</v>
      </c>
      <c r="H370" s="107"/>
      <c r="I370" s="110">
        <v>1.6</v>
      </c>
      <c r="J370" s="112">
        <v>47</v>
      </c>
      <c r="K370" s="115" t="s">
        <v>256</v>
      </c>
      <c r="L370" s="117" t="s">
        <v>1348</v>
      </c>
      <c r="M370" s="121">
        <v>1.4</v>
      </c>
      <c r="N370" s="115" t="s">
        <v>931</v>
      </c>
      <c r="O370" s="125">
        <v>0.77</v>
      </c>
      <c r="P370" s="127">
        <v>1110</v>
      </c>
      <c r="Q370" s="131"/>
      <c r="R370" s="133" t="str">
        <f t="shared" ref="R370:R376" si="42">G370</f>
        <v>長崎</v>
      </c>
      <c r="S370" s="1" t="str">
        <f t="shared" si="36"/>
        <v>一般国道34号　新日見トンネル</v>
      </c>
      <c r="T370" s="134">
        <f t="shared" si="37"/>
        <v>47</v>
      </c>
      <c r="U370" s="135">
        <f t="shared" si="38"/>
        <v>1.4</v>
      </c>
      <c r="V370" s="135"/>
      <c r="W370" s="133">
        <f t="shared" si="39"/>
        <v>1110</v>
      </c>
    </row>
    <row r="371" spans="2:23" ht="30" customHeight="1" x14ac:dyDescent="0.15">
      <c r="B371" s="95" t="s">
        <v>343</v>
      </c>
      <c r="C371" s="95"/>
      <c r="D371" s="99">
        <v>34</v>
      </c>
      <c r="E371" s="100" t="s">
        <v>978</v>
      </c>
      <c r="F371" s="101" t="s">
        <v>56</v>
      </c>
      <c r="G371" s="105" t="s">
        <v>766</v>
      </c>
      <c r="H371" s="107"/>
      <c r="I371" s="110">
        <v>3.7</v>
      </c>
      <c r="J371" s="112">
        <v>147</v>
      </c>
      <c r="K371" s="115" t="s">
        <v>990</v>
      </c>
      <c r="L371" s="117" t="s">
        <v>406</v>
      </c>
      <c r="M371" s="121">
        <v>1.8</v>
      </c>
      <c r="N371" s="115" t="s">
        <v>931</v>
      </c>
      <c r="O371" s="125">
        <v>0.77</v>
      </c>
      <c r="P371" s="127">
        <v>100</v>
      </c>
      <c r="Q371" s="131"/>
      <c r="R371" s="133" t="str">
        <f t="shared" si="42"/>
        <v>長崎</v>
      </c>
      <c r="S371" s="1" t="str">
        <f t="shared" si="36"/>
        <v>一般国道34号　大村拡幅</v>
      </c>
      <c r="T371" s="134">
        <f t="shared" si="37"/>
        <v>147</v>
      </c>
      <c r="U371" s="135">
        <f t="shared" si="38"/>
        <v>1.8</v>
      </c>
      <c r="V371" s="135"/>
      <c r="W371" s="133">
        <f t="shared" si="39"/>
        <v>100</v>
      </c>
    </row>
    <row r="372" spans="2:23" ht="30" customHeight="1" x14ac:dyDescent="0.15">
      <c r="B372" s="95" t="s">
        <v>343</v>
      </c>
      <c r="C372" s="95"/>
      <c r="D372" s="99">
        <v>34</v>
      </c>
      <c r="E372" s="100" t="s">
        <v>1367</v>
      </c>
      <c r="F372" s="101" t="s">
        <v>56</v>
      </c>
      <c r="G372" s="103" t="s">
        <v>766</v>
      </c>
      <c r="H372" s="107"/>
      <c r="I372" s="110">
        <v>4.4000000000000004</v>
      </c>
      <c r="J372" s="112">
        <v>160</v>
      </c>
      <c r="K372" s="115" t="s">
        <v>223</v>
      </c>
      <c r="L372" s="117" t="s">
        <v>406</v>
      </c>
      <c r="M372" s="121">
        <v>2.5</v>
      </c>
      <c r="N372" s="115" t="s">
        <v>935</v>
      </c>
      <c r="O372" s="125">
        <v>0.77</v>
      </c>
      <c r="P372" s="127">
        <v>250</v>
      </c>
      <c r="Q372" s="131"/>
      <c r="R372" s="133" t="str">
        <f t="shared" si="42"/>
        <v>長崎</v>
      </c>
      <c r="S372" s="1" t="str">
        <f t="shared" si="36"/>
        <v>一般国道34号　大村諫早拡幅</v>
      </c>
      <c r="T372" s="134">
        <f t="shared" si="37"/>
        <v>160</v>
      </c>
      <c r="U372" s="135">
        <f t="shared" si="38"/>
        <v>2.5</v>
      </c>
      <c r="V372" s="135"/>
      <c r="W372" s="133">
        <f t="shared" si="39"/>
        <v>250</v>
      </c>
    </row>
    <row r="373" spans="2:23" ht="30" customHeight="1" x14ac:dyDescent="0.15">
      <c r="B373" s="95" t="s">
        <v>343</v>
      </c>
      <c r="C373" s="95" t="s">
        <v>1227</v>
      </c>
      <c r="D373" s="99">
        <v>57</v>
      </c>
      <c r="E373" s="100" t="s">
        <v>39</v>
      </c>
      <c r="F373" s="101" t="s">
        <v>930</v>
      </c>
      <c r="G373" s="103" t="s">
        <v>766</v>
      </c>
      <c r="H373" s="107"/>
      <c r="I373" s="110">
        <v>7.6</v>
      </c>
      <c r="J373" s="112">
        <v>549</v>
      </c>
      <c r="K373" s="115" t="s">
        <v>162</v>
      </c>
      <c r="L373" s="117" t="s">
        <v>406</v>
      </c>
      <c r="M373" s="121">
        <v>1.4</v>
      </c>
      <c r="N373" s="115" t="s">
        <v>931</v>
      </c>
      <c r="O373" s="125">
        <v>0.77</v>
      </c>
      <c r="P373" s="127">
        <v>2500</v>
      </c>
      <c r="Q373" s="131"/>
      <c r="R373" s="133" t="str">
        <f t="shared" si="42"/>
        <v>長崎</v>
      </c>
      <c r="S373" s="1" t="str">
        <f t="shared" si="36"/>
        <v>一般国道57号　森山拡幅</v>
      </c>
      <c r="T373" s="134">
        <f t="shared" si="37"/>
        <v>549</v>
      </c>
      <c r="U373" s="135">
        <f t="shared" si="38"/>
        <v>1.4</v>
      </c>
      <c r="V373" s="135"/>
      <c r="W373" s="133">
        <f t="shared" si="39"/>
        <v>2500</v>
      </c>
    </row>
    <row r="374" spans="2:23" ht="30" customHeight="1" x14ac:dyDescent="0.15">
      <c r="B374" s="95" t="s">
        <v>343</v>
      </c>
      <c r="C374" s="95"/>
      <c r="D374" s="99">
        <v>205</v>
      </c>
      <c r="E374" s="100" t="s">
        <v>1369</v>
      </c>
      <c r="F374" s="101" t="s">
        <v>56</v>
      </c>
      <c r="G374" s="103" t="s">
        <v>766</v>
      </c>
      <c r="H374" s="107"/>
      <c r="I374" s="110">
        <v>4.5999999999999996</v>
      </c>
      <c r="J374" s="112">
        <v>96</v>
      </c>
      <c r="K374" s="115" t="s">
        <v>974</v>
      </c>
      <c r="L374" s="117" t="s">
        <v>406</v>
      </c>
      <c r="M374" s="121">
        <v>2.2999999999999998</v>
      </c>
      <c r="N374" s="115" t="s">
        <v>935</v>
      </c>
      <c r="O374" s="125">
        <v>0.77</v>
      </c>
      <c r="P374" s="127">
        <v>244</v>
      </c>
      <c r="Q374" s="131"/>
      <c r="R374" s="133" t="str">
        <f t="shared" si="42"/>
        <v>長崎</v>
      </c>
      <c r="S374" s="1" t="str">
        <f t="shared" si="36"/>
        <v>一般国道205号　針尾バイパス</v>
      </c>
      <c r="T374" s="134">
        <f t="shared" si="37"/>
        <v>96</v>
      </c>
      <c r="U374" s="135">
        <f t="shared" si="38"/>
        <v>2.2999999999999998</v>
      </c>
      <c r="V374" s="135"/>
      <c r="W374" s="133">
        <f t="shared" si="39"/>
        <v>244</v>
      </c>
    </row>
    <row r="375" spans="2:23" ht="30" customHeight="1" x14ac:dyDescent="0.15">
      <c r="B375" s="95" t="s">
        <v>343</v>
      </c>
      <c r="C375" s="95" t="s">
        <v>1361</v>
      </c>
      <c r="D375" s="99">
        <v>497</v>
      </c>
      <c r="E375" s="100" t="s">
        <v>1370</v>
      </c>
      <c r="F375" s="101" t="s">
        <v>902</v>
      </c>
      <c r="G375" s="103" t="s">
        <v>766</v>
      </c>
      <c r="H375" s="107"/>
      <c r="I375" s="110">
        <v>19.100000000000001</v>
      </c>
      <c r="J375" s="112">
        <v>907</v>
      </c>
      <c r="K375" s="115" t="s">
        <v>1048</v>
      </c>
      <c r="L375" s="117" t="s">
        <v>406</v>
      </c>
      <c r="M375" s="122">
        <v>1.04</v>
      </c>
      <c r="N375" s="115" t="s">
        <v>931</v>
      </c>
      <c r="O375" s="125">
        <v>0.77</v>
      </c>
      <c r="P375" s="127">
        <v>8000</v>
      </c>
      <c r="Q375" s="131"/>
      <c r="R375" s="133" t="str">
        <f t="shared" si="42"/>
        <v>長崎</v>
      </c>
      <c r="S375" s="1" t="str">
        <f t="shared" si="36"/>
        <v>一般国道497号　松浦佐々道路</v>
      </c>
      <c r="T375" s="134">
        <f t="shared" si="37"/>
        <v>907</v>
      </c>
      <c r="U375" s="135">
        <f t="shared" si="38"/>
        <v>1.04</v>
      </c>
      <c r="V375" s="135"/>
      <c r="W375" s="133">
        <f t="shared" si="39"/>
        <v>8000</v>
      </c>
    </row>
    <row r="376" spans="2:23" ht="30" customHeight="1" x14ac:dyDescent="0.15">
      <c r="B376" s="95" t="s">
        <v>343</v>
      </c>
      <c r="C376" s="95" t="s">
        <v>1371</v>
      </c>
      <c r="D376" s="99" t="s">
        <v>1458</v>
      </c>
      <c r="E376" s="100" t="s">
        <v>1372</v>
      </c>
      <c r="F376" s="101" t="s">
        <v>995</v>
      </c>
      <c r="G376" s="103" t="s">
        <v>832</v>
      </c>
      <c r="H376" s="107"/>
      <c r="I376" s="110">
        <v>23</v>
      </c>
      <c r="J376" s="112">
        <v>1002</v>
      </c>
      <c r="K376" s="115" t="s">
        <v>997</v>
      </c>
      <c r="L376" s="117" t="s">
        <v>406</v>
      </c>
      <c r="M376" s="122">
        <v>1.01</v>
      </c>
      <c r="N376" s="115" t="s">
        <v>931</v>
      </c>
      <c r="O376" s="125">
        <v>0.8</v>
      </c>
      <c r="P376" s="127">
        <v>5710</v>
      </c>
      <c r="Q376" s="131"/>
      <c r="R376" s="133" t="str">
        <f t="shared" si="42"/>
        <v>熊本</v>
      </c>
      <c r="S376" s="1" t="str">
        <f>"九州横断自動車道 延岡線　"&amp;E376</f>
        <v>九州横断自動車道 延岡線　嘉島JCT～矢部</v>
      </c>
      <c r="T376" s="134">
        <f t="shared" si="37"/>
        <v>1002</v>
      </c>
      <c r="U376" s="135">
        <f t="shared" si="38"/>
        <v>1.01</v>
      </c>
      <c r="V376" s="135"/>
      <c r="W376" s="133">
        <f t="shared" si="39"/>
        <v>5710</v>
      </c>
    </row>
    <row r="377" spans="2:23" ht="30" customHeight="1" x14ac:dyDescent="0.15">
      <c r="B377" s="95" t="s">
        <v>343</v>
      </c>
      <c r="C377" s="95" t="s">
        <v>907</v>
      </c>
      <c r="D377" s="99">
        <v>3</v>
      </c>
      <c r="E377" s="100" t="s">
        <v>1006</v>
      </c>
      <c r="F377" s="101" t="s">
        <v>902</v>
      </c>
      <c r="G377" s="103" t="s">
        <v>832</v>
      </c>
      <c r="H377" s="107" t="s">
        <v>670</v>
      </c>
      <c r="I377" s="110">
        <v>29.6</v>
      </c>
      <c r="J377" s="112">
        <v>1665</v>
      </c>
      <c r="K377" s="115" t="s">
        <v>342</v>
      </c>
      <c r="L377" s="117" t="s">
        <v>406</v>
      </c>
      <c r="M377" s="121">
        <v>1.2</v>
      </c>
      <c r="N377" s="115" t="s">
        <v>223</v>
      </c>
      <c r="O377" s="125">
        <v>0.8</v>
      </c>
      <c r="P377" s="127">
        <v>9700</v>
      </c>
      <c r="Q377" s="131"/>
      <c r="R377" s="133" t="str">
        <f>G377&amp;"・"&amp;H377</f>
        <v>熊本・鹿児島</v>
      </c>
      <c r="S377" s="1" t="str">
        <f t="shared" ref="S377:S389" si="43">"一般国道"&amp;D377&amp;"号　"&amp;E377</f>
        <v>一般国道3号　芦北出水道路</v>
      </c>
      <c r="T377" s="134">
        <f t="shared" si="37"/>
        <v>1665</v>
      </c>
      <c r="U377" s="135">
        <f t="shared" si="38"/>
        <v>1.2</v>
      </c>
      <c r="V377" s="135"/>
      <c r="W377" s="133">
        <f t="shared" si="39"/>
        <v>9700</v>
      </c>
    </row>
    <row r="378" spans="2:23" ht="30" customHeight="1" x14ac:dyDescent="0.15">
      <c r="B378" s="95" t="s">
        <v>343</v>
      </c>
      <c r="C378" s="95" t="s">
        <v>544</v>
      </c>
      <c r="D378" s="99">
        <v>3</v>
      </c>
      <c r="E378" s="100" t="s">
        <v>541</v>
      </c>
      <c r="F378" s="101" t="s">
        <v>56</v>
      </c>
      <c r="G378" s="103" t="s">
        <v>832</v>
      </c>
      <c r="H378" s="107"/>
      <c r="I378" s="110">
        <v>5.6</v>
      </c>
      <c r="J378" s="112">
        <v>308</v>
      </c>
      <c r="K378" s="115" t="s">
        <v>200</v>
      </c>
      <c r="L378" s="117" t="s">
        <v>406</v>
      </c>
      <c r="M378" s="121">
        <v>1.8</v>
      </c>
      <c r="N378" s="115" t="s">
        <v>931</v>
      </c>
      <c r="O378" s="125">
        <v>0.67</v>
      </c>
      <c r="P378" s="127">
        <v>2000</v>
      </c>
      <c r="Q378" s="131"/>
      <c r="R378" s="133" t="str">
        <f t="shared" ref="R378:R383" si="44">G378</f>
        <v>熊本</v>
      </c>
      <c r="S378" s="1" t="str">
        <f t="shared" si="43"/>
        <v>一般国道3号　植木バイパス</v>
      </c>
      <c r="T378" s="134">
        <f t="shared" si="37"/>
        <v>308</v>
      </c>
      <c r="U378" s="135">
        <f t="shared" si="38"/>
        <v>1.8</v>
      </c>
      <c r="V378" s="135"/>
      <c r="W378" s="133">
        <f t="shared" si="39"/>
        <v>2000</v>
      </c>
    </row>
    <row r="379" spans="2:23" ht="30" customHeight="1" x14ac:dyDescent="0.15">
      <c r="B379" s="95" t="s">
        <v>343</v>
      </c>
      <c r="C379" s="95" t="s">
        <v>544</v>
      </c>
      <c r="D379" s="99">
        <v>3</v>
      </c>
      <c r="E379" s="100" t="s">
        <v>1373</v>
      </c>
      <c r="F379" s="101" t="s">
        <v>56</v>
      </c>
      <c r="G379" s="103" t="s">
        <v>832</v>
      </c>
      <c r="H379" s="107"/>
      <c r="I379" s="110">
        <v>7.6</v>
      </c>
      <c r="J379" s="112">
        <v>814</v>
      </c>
      <c r="K379" s="115" t="s">
        <v>3</v>
      </c>
      <c r="L379" s="117" t="s">
        <v>406</v>
      </c>
      <c r="M379" s="121">
        <v>4.7</v>
      </c>
      <c r="N379" s="115" t="s">
        <v>256</v>
      </c>
      <c r="O379" s="125">
        <v>0.71</v>
      </c>
      <c r="P379" s="127">
        <v>448</v>
      </c>
      <c r="Q379" s="131"/>
      <c r="R379" s="133" t="str">
        <f t="shared" si="44"/>
        <v>熊本</v>
      </c>
      <c r="S379" s="1" t="str">
        <f t="shared" si="43"/>
        <v>一般国道3号　熊本北バイパス</v>
      </c>
      <c r="T379" s="134">
        <f t="shared" si="37"/>
        <v>814</v>
      </c>
      <c r="U379" s="135">
        <f t="shared" si="38"/>
        <v>4.7</v>
      </c>
      <c r="V379" s="135"/>
      <c r="W379" s="133">
        <f t="shared" si="39"/>
        <v>448</v>
      </c>
    </row>
    <row r="380" spans="2:23" ht="30" customHeight="1" x14ac:dyDescent="0.15">
      <c r="B380" s="95" t="s">
        <v>343</v>
      </c>
      <c r="C380" s="95" t="s">
        <v>1374</v>
      </c>
      <c r="D380" s="99">
        <v>57</v>
      </c>
      <c r="E380" s="100" t="s">
        <v>1375</v>
      </c>
      <c r="F380" s="101" t="s">
        <v>930</v>
      </c>
      <c r="G380" s="103" t="s">
        <v>832</v>
      </c>
      <c r="H380" s="107"/>
      <c r="I380" s="110">
        <v>3.8</v>
      </c>
      <c r="J380" s="112">
        <v>404</v>
      </c>
      <c r="K380" s="115" t="s">
        <v>1117</v>
      </c>
      <c r="L380" s="117" t="s">
        <v>406</v>
      </c>
      <c r="M380" s="121">
        <v>1.7</v>
      </c>
      <c r="N380" s="115" t="s">
        <v>256</v>
      </c>
      <c r="O380" s="125">
        <v>0.71</v>
      </c>
      <c r="P380" s="127">
        <v>100</v>
      </c>
      <c r="Q380" s="131"/>
      <c r="R380" s="133" t="str">
        <f t="shared" si="44"/>
        <v>熊本</v>
      </c>
      <c r="S380" s="1" t="str">
        <f t="shared" si="43"/>
        <v>一般国道57号　熊本宇土道路</v>
      </c>
      <c r="T380" s="134">
        <f t="shared" si="37"/>
        <v>404</v>
      </c>
      <c r="U380" s="135">
        <f t="shared" si="38"/>
        <v>1.7</v>
      </c>
      <c r="V380" s="135"/>
      <c r="W380" s="133">
        <f t="shared" si="39"/>
        <v>100</v>
      </c>
    </row>
    <row r="381" spans="2:23" ht="30" customHeight="1" x14ac:dyDescent="0.15">
      <c r="B381" s="95" t="s">
        <v>343</v>
      </c>
      <c r="C381" s="95" t="s">
        <v>1374</v>
      </c>
      <c r="D381" s="99">
        <v>57</v>
      </c>
      <c r="E381" s="100" t="s">
        <v>1376</v>
      </c>
      <c r="F381" s="101" t="s">
        <v>930</v>
      </c>
      <c r="G381" s="104" t="s">
        <v>832</v>
      </c>
      <c r="H381" s="107"/>
      <c r="I381" s="110">
        <v>6.7</v>
      </c>
      <c r="J381" s="112">
        <v>257</v>
      </c>
      <c r="K381" s="115" t="s">
        <v>1000</v>
      </c>
      <c r="L381" s="117" t="s">
        <v>406</v>
      </c>
      <c r="M381" s="121">
        <v>1.3</v>
      </c>
      <c r="N381" s="115" t="s">
        <v>935</v>
      </c>
      <c r="O381" s="125">
        <v>0.71</v>
      </c>
      <c r="P381" s="127">
        <v>1140</v>
      </c>
      <c r="Q381" s="131"/>
      <c r="R381" s="133" t="str">
        <f t="shared" si="44"/>
        <v>熊本</v>
      </c>
      <c r="S381" s="1" t="str">
        <f t="shared" si="43"/>
        <v>一般国道57号　宇土道路</v>
      </c>
      <c r="T381" s="134">
        <f t="shared" si="37"/>
        <v>257</v>
      </c>
      <c r="U381" s="135">
        <f t="shared" si="38"/>
        <v>1.3</v>
      </c>
      <c r="V381" s="135"/>
      <c r="W381" s="133">
        <f t="shared" si="39"/>
        <v>1140</v>
      </c>
    </row>
    <row r="382" spans="2:23" ht="30" customHeight="1" x14ac:dyDescent="0.15">
      <c r="B382" s="95" t="s">
        <v>343</v>
      </c>
      <c r="C382" s="95" t="s">
        <v>1378</v>
      </c>
      <c r="D382" s="99">
        <v>57</v>
      </c>
      <c r="E382" s="100" t="s">
        <v>872</v>
      </c>
      <c r="F382" s="101" t="s">
        <v>930</v>
      </c>
      <c r="G382" s="105" t="s">
        <v>832</v>
      </c>
      <c r="H382" s="108"/>
      <c r="I382" s="110">
        <v>6.3</v>
      </c>
      <c r="J382" s="112">
        <v>347</v>
      </c>
      <c r="K382" s="115" t="s">
        <v>976</v>
      </c>
      <c r="L382" s="117" t="s">
        <v>406</v>
      </c>
      <c r="M382" s="101">
        <v>1.2</v>
      </c>
      <c r="N382" s="115" t="s">
        <v>256</v>
      </c>
      <c r="O382" s="115">
        <v>0.71</v>
      </c>
      <c r="P382" s="128">
        <v>5700</v>
      </c>
      <c r="Q382" s="132"/>
      <c r="R382" s="133" t="str">
        <f t="shared" si="44"/>
        <v>熊本</v>
      </c>
      <c r="S382" s="1" t="str">
        <f t="shared" si="43"/>
        <v>一般国道57号　滝室坂道路</v>
      </c>
      <c r="T382" s="134">
        <f t="shared" si="37"/>
        <v>347</v>
      </c>
      <c r="U382" s="135">
        <f t="shared" si="38"/>
        <v>1.2</v>
      </c>
      <c r="V382" s="135"/>
      <c r="W382" s="133">
        <f t="shared" si="39"/>
        <v>5700</v>
      </c>
    </row>
    <row r="383" spans="2:23" ht="30" customHeight="1" x14ac:dyDescent="0.15">
      <c r="B383" s="95" t="s">
        <v>343</v>
      </c>
      <c r="C383" s="95" t="s">
        <v>1378</v>
      </c>
      <c r="D383" s="99">
        <v>57</v>
      </c>
      <c r="E383" s="100" t="s">
        <v>909</v>
      </c>
      <c r="F383" s="101" t="s">
        <v>930</v>
      </c>
      <c r="G383" s="103" t="s">
        <v>832</v>
      </c>
      <c r="H383" s="107"/>
      <c r="I383" s="110">
        <v>9.1</v>
      </c>
      <c r="J383" s="112">
        <v>530</v>
      </c>
      <c r="K383" s="115" t="s">
        <v>952</v>
      </c>
      <c r="L383" s="117" t="s">
        <v>406</v>
      </c>
      <c r="M383" s="121" t="s">
        <v>1379</v>
      </c>
      <c r="N383" s="115" t="s">
        <v>931</v>
      </c>
      <c r="O383" s="125">
        <v>0.71</v>
      </c>
      <c r="P383" s="127">
        <v>50</v>
      </c>
      <c r="Q383" s="131"/>
      <c r="R383" s="133" t="str">
        <f t="shared" si="44"/>
        <v>熊本</v>
      </c>
      <c r="S383" s="1" t="str">
        <f t="shared" si="43"/>
        <v>一般国道57号　大津熊本道路（合志～熊本）</v>
      </c>
      <c r="T383" s="134">
        <f t="shared" si="37"/>
        <v>530</v>
      </c>
      <c r="U383" s="135" t="str">
        <f t="shared" si="38"/>
        <v>1.4（0.8）
※2</v>
      </c>
      <c r="V383" s="135"/>
      <c r="W383" s="133">
        <f t="shared" si="39"/>
        <v>50</v>
      </c>
    </row>
    <row r="384" spans="2:23" ht="30" customHeight="1" x14ac:dyDescent="0.15">
      <c r="B384" s="95" t="s">
        <v>343</v>
      </c>
      <c r="C384" s="95" t="s">
        <v>1380</v>
      </c>
      <c r="D384" s="99">
        <v>218</v>
      </c>
      <c r="E384" s="100" t="s">
        <v>1381</v>
      </c>
      <c r="F384" s="101" t="s">
        <v>925</v>
      </c>
      <c r="G384" s="103" t="s">
        <v>622</v>
      </c>
      <c r="H384" s="107" t="s">
        <v>832</v>
      </c>
      <c r="I384" s="110">
        <v>7.9</v>
      </c>
      <c r="J384" s="112">
        <v>320</v>
      </c>
      <c r="K384" s="115" t="s">
        <v>952</v>
      </c>
      <c r="L384" s="117" t="s">
        <v>406</v>
      </c>
      <c r="M384" s="121" t="s">
        <v>196</v>
      </c>
      <c r="N384" s="115" t="s">
        <v>931</v>
      </c>
      <c r="O384" s="125">
        <v>0.76</v>
      </c>
      <c r="P384" s="127">
        <v>50</v>
      </c>
      <c r="Q384" s="131"/>
      <c r="R384" s="133" t="str">
        <f>G384&amp;"・"&amp;H384</f>
        <v>宮崎・熊本</v>
      </c>
      <c r="S384" s="1" t="str">
        <f t="shared" si="43"/>
        <v>一般国道218号　蘇陽五ヶ瀬道路</v>
      </c>
      <c r="T384" s="134">
        <f t="shared" si="37"/>
        <v>320</v>
      </c>
      <c r="U384" s="135" t="str">
        <f t="shared" si="38"/>
        <v>1.7（1.2）
※2</v>
      </c>
      <c r="V384" s="135"/>
      <c r="W384" s="133">
        <f t="shared" si="39"/>
        <v>50</v>
      </c>
    </row>
    <row r="385" spans="2:23" ht="30" customHeight="1" x14ac:dyDescent="0.15">
      <c r="B385" s="95" t="s">
        <v>343</v>
      </c>
      <c r="C385" s="95" t="s">
        <v>1378</v>
      </c>
      <c r="D385" s="99">
        <v>57</v>
      </c>
      <c r="E385" s="100" t="s">
        <v>145</v>
      </c>
      <c r="F385" s="101" t="s">
        <v>930</v>
      </c>
      <c r="G385" s="103" t="s">
        <v>832</v>
      </c>
      <c r="H385" s="107" t="s">
        <v>834</v>
      </c>
      <c r="I385" s="110">
        <v>22.5</v>
      </c>
      <c r="J385" s="112">
        <v>688</v>
      </c>
      <c r="K385" s="115" t="s">
        <v>203</v>
      </c>
      <c r="L385" s="117" t="s">
        <v>406</v>
      </c>
      <c r="M385" s="121" t="s">
        <v>1382</v>
      </c>
      <c r="N385" s="115" t="s">
        <v>223</v>
      </c>
      <c r="O385" s="125">
        <v>0.73</v>
      </c>
      <c r="P385" s="127">
        <v>608</v>
      </c>
      <c r="Q385" s="131"/>
      <c r="R385" s="133" t="str">
        <f>G385&amp;"・"&amp;H385</f>
        <v>熊本・大分</v>
      </c>
      <c r="S385" s="1" t="str">
        <f t="shared" si="43"/>
        <v>一般国道57号　竹田阿蘇道路</v>
      </c>
      <c r="T385" s="134">
        <f t="shared" si="37"/>
        <v>688</v>
      </c>
      <c r="U385" s="135" t="str">
        <f t="shared" si="38"/>
        <v>1.7（1.3）
※2</v>
      </c>
      <c r="V385" s="135"/>
      <c r="W385" s="133">
        <f t="shared" si="39"/>
        <v>608</v>
      </c>
    </row>
    <row r="386" spans="2:23" ht="30" customHeight="1" x14ac:dyDescent="0.15">
      <c r="B386" s="95" t="s">
        <v>343</v>
      </c>
      <c r="C386" s="95"/>
      <c r="D386" s="99">
        <v>57</v>
      </c>
      <c r="E386" s="100" t="s">
        <v>1383</v>
      </c>
      <c r="F386" s="101" t="s">
        <v>56</v>
      </c>
      <c r="G386" s="103" t="s">
        <v>832</v>
      </c>
      <c r="H386" s="107"/>
      <c r="I386" s="110">
        <v>3.1</v>
      </c>
      <c r="J386" s="112">
        <v>49</v>
      </c>
      <c r="K386" s="115" t="s">
        <v>974</v>
      </c>
      <c r="L386" s="117" t="s">
        <v>406</v>
      </c>
      <c r="M386" s="121">
        <v>2.8</v>
      </c>
      <c r="N386" s="115" t="s">
        <v>935</v>
      </c>
      <c r="O386" s="125">
        <v>0.71</v>
      </c>
      <c r="P386" s="127">
        <v>50</v>
      </c>
      <c r="Q386" s="131"/>
      <c r="R386" s="133" t="str">
        <f t="shared" ref="R386:R396" si="45">G386</f>
        <v>熊本</v>
      </c>
      <c r="S386" s="1" t="str">
        <f t="shared" si="43"/>
        <v>一般国道57号　瀬田拡幅</v>
      </c>
      <c r="T386" s="134">
        <f t="shared" si="37"/>
        <v>49</v>
      </c>
      <c r="U386" s="135">
        <f t="shared" si="38"/>
        <v>2.8</v>
      </c>
      <c r="V386" s="135"/>
      <c r="W386" s="133">
        <f t="shared" si="39"/>
        <v>50</v>
      </c>
    </row>
    <row r="387" spans="2:23" ht="30" customHeight="1" x14ac:dyDescent="0.15">
      <c r="B387" s="95" t="s">
        <v>343</v>
      </c>
      <c r="C387" s="95"/>
      <c r="D387" s="99">
        <v>10</v>
      </c>
      <c r="E387" s="100" t="s">
        <v>314</v>
      </c>
      <c r="F387" s="101" t="s">
        <v>56</v>
      </c>
      <c r="G387" s="103" t="s">
        <v>834</v>
      </c>
      <c r="H387" s="107"/>
      <c r="I387" s="110">
        <v>2.8</v>
      </c>
      <c r="J387" s="112">
        <v>110</v>
      </c>
      <c r="K387" s="115" t="s">
        <v>1048</v>
      </c>
      <c r="L387" s="117" t="s">
        <v>406</v>
      </c>
      <c r="M387" s="121">
        <v>2.2999999999999998</v>
      </c>
      <c r="N387" s="115" t="s">
        <v>931</v>
      </c>
      <c r="O387" s="125">
        <v>0.73</v>
      </c>
      <c r="P387" s="127">
        <v>1000</v>
      </c>
      <c r="Q387" s="131"/>
      <c r="R387" s="133" t="str">
        <f t="shared" si="45"/>
        <v>大分</v>
      </c>
      <c r="S387" s="1" t="str">
        <f t="shared" si="43"/>
        <v>一般国道10号　高江拡幅</v>
      </c>
      <c r="T387" s="134">
        <f t="shared" si="37"/>
        <v>110</v>
      </c>
      <c r="U387" s="135">
        <f t="shared" si="38"/>
        <v>2.2999999999999998</v>
      </c>
      <c r="V387" s="135"/>
      <c r="W387" s="133">
        <f t="shared" si="39"/>
        <v>1000</v>
      </c>
    </row>
    <row r="388" spans="2:23" ht="30" customHeight="1" x14ac:dyDescent="0.15">
      <c r="B388" s="95" t="s">
        <v>343</v>
      </c>
      <c r="C388" s="95"/>
      <c r="D388" s="99">
        <v>210</v>
      </c>
      <c r="E388" s="100" t="s">
        <v>789</v>
      </c>
      <c r="F388" s="101" t="s">
        <v>56</v>
      </c>
      <c r="G388" s="103" t="s">
        <v>834</v>
      </c>
      <c r="H388" s="107"/>
      <c r="I388" s="110">
        <v>1.5</v>
      </c>
      <c r="J388" s="112">
        <v>46</v>
      </c>
      <c r="K388" s="115" t="s">
        <v>256</v>
      </c>
      <c r="L388" s="117" t="s">
        <v>406</v>
      </c>
      <c r="M388" s="121">
        <v>2</v>
      </c>
      <c r="N388" s="115" t="s">
        <v>944</v>
      </c>
      <c r="O388" s="125">
        <v>0.73</v>
      </c>
      <c r="P388" s="127">
        <v>200</v>
      </c>
      <c r="Q388" s="131"/>
      <c r="R388" s="133" t="str">
        <f t="shared" si="45"/>
        <v>大分</v>
      </c>
      <c r="S388" s="1" t="str">
        <f t="shared" si="43"/>
        <v>一般国道210号　横瀬拡幅</v>
      </c>
      <c r="T388" s="134">
        <f t="shared" si="37"/>
        <v>46</v>
      </c>
      <c r="U388" s="135">
        <f t="shared" si="38"/>
        <v>2</v>
      </c>
      <c r="V388" s="135"/>
      <c r="W388" s="133">
        <f t="shared" si="39"/>
        <v>200</v>
      </c>
    </row>
    <row r="389" spans="2:23" ht="30" customHeight="1" x14ac:dyDescent="0.15">
      <c r="B389" s="95" t="s">
        <v>343</v>
      </c>
      <c r="C389" s="95" t="s">
        <v>1384</v>
      </c>
      <c r="D389" s="99">
        <v>212</v>
      </c>
      <c r="E389" s="100" t="s">
        <v>1385</v>
      </c>
      <c r="F389" s="101" t="s">
        <v>930</v>
      </c>
      <c r="G389" s="103" t="s">
        <v>834</v>
      </c>
      <c r="H389" s="107"/>
      <c r="I389" s="110">
        <v>12.8</v>
      </c>
      <c r="J389" s="112">
        <v>556</v>
      </c>
      <c r="K389" s="115" t="s">
        <v>974</v>
      </c>
      <c r="L389" s="117" t="s">
        <v>406</v>
      </c>
      <c r="M389" s="121">
        <v>1.1000000000000001</v>
      </c>
      <c r="N389" s="115" t="s">
        <v>931</v>
      </c>
      <c r="O389" s="125">
        <v>0.73</v>
      </c>
      <c r="P389" s="127">
        <v>5245</v>
      </c>
      <c r="Q389" s="131"/>
      <c r="R389" s="133" t="str">
        <f t="shared" si="45"/>
        <v>大分</v>
      </c>
      <c r="S389" s="1" t="str">
        <f t="shared" si="43"/>
        <v>一般国道212号　三光本耶馬渓道路</v>
      </c>
      <c r="T389" s="134">
        <f t="shared" si="37"/>
        <v>556</v>
      </c>
      <c r="U389" s="135">
        <f t="shared" si="38"/>
        <v>1.1000000000000001</v>
      </c>
      <c r="V389" s="135"/>
      <c r="W389" s="133">
        <f t="shared" si="39"/>
        <v>5245</v>
      </c>
    </row>
    <row r="390" spans="2:23" ht="30" customHeight="1" x14ac:dyDescent="0.15">
      <c r="B390" s="95" t="s">
        <v>343</v>
      </c>
      <c r="C390" s="95" t="s">
        <v>1386</v>
      </c>
      <c r="D390" s="99" t="s">
        <v>1386</v>
      </c>
      <c r="E390" s="100" t="s">
        <v>1387</v>
      </c>
      <c r="F390" s="101" t="s">
        <v>995</v>
      </c>
      <c r="G390" s="103" t="s">
        <v>622</v>
      </c>
      <c r="H390" s="107"/>
      <c r="I390" s="110">
        <v>19</v>
      </c>
      <c r="J390" s="112">
        <v>1622</v>
      </c>
      <c r="K390" s="115" t="s">
        <v>997</v>
      </c>
      <c r="L390" s="117" t="s">
        <v>1100</v>
      </c>
      <c r="M390" s="121">
        <v>1.1000000000000001</v>
      </c>
      <c r="N390" s="115" t="s">
        <v>931</v>
      </c>
      <c r="O390" s="125">
        <v>0.86</v>
      </c>
      <c r="P390" s="127">
        <v>5436</v>
      </c>
      <c r="Q390" s="131"/>
      <c r="R390" s="133" t="str">
        <f t="shared" si="45"/>
        <v>宮崎</v>
      </c>
      <c r="S390" s="1" t="str">
        <f>"東九州自動車道　"&amp;E390</f>
        <v>東九州自動車道　清武JCT～北郷</v>
      </c>
      <c r="T390" s="134">
        <f t="shared" si="37"/>
        <v>1622</v>
      </c>
      <c r="U390" s="135">
        <f t="shared" si="38"/>
        <v>1.1000000000000001</v>
      </c>
      <c r="V390" s="135"/>
      <c r="W390" s="133">
        <f t="shared" si="39"/>
        <v>5436</v>
      </c>
    </row>
    <row r="391" spans="2:23" ht="30" customHeight="1" x14ac:dyDescent="0.15">
      <c r="B391" s="95" t="s">
        <v>343</v>
      </c>
      <c r="C391" s="95" t="s">
        <v>1388</v>
      </c>
      <c r="D391" s="99">
        <v>10</v>
      </c>
      <c r="E391" s="100" t="s">
        <v>1032</v>
      </c>
      <c r="F391" s="101" t="s">
        <v>930</v>
      </c>
      <c r="G391" s="103" t="s">
        <v>622</v>
      </c>
      <c r="H391" s="107"/>
      <c r="I391" s="110">
        <v>5.7</v>
      </c>
      <c r="J391" s="112">
        <v>160</v>
      </c>
      <c r="K391" s="115" t="s">
        <v>974</v>
      </c>
      <c r="L391" s="117" t="s">
        <v>406</v>
      </c>
      <c r="M391" s="121">
        <v>2.6</v>
      </c>
      <c r="N391" s="115" t="s">
        <v>935</v>
      </c>
      <c r="O391" s="125">
        <v>0.76</v>
      </c>
      <c r="P391" s="127">
        <v>4006</v>
      </c>
      <c r="Q391" s="131"/>
      <c r="R391" s="133" t="str">
        <f t="shared" si="45"/>
        <v>宮崎</v>
      </c>
      <c r="S391" s="1" t="str">
        <f t="shared" ref="S391:S398" si="46">"一般国道"&amp;D391&amp;"号　"&amp;E391</f>
        <v>一般国道10号　都城道路(Ⅱ期)</v>
      </c>
      <c r="T391" s="134">
        <f t="shared" ref="T391:T417" si="47">J391</f>
        <v>160</v>
      </c>
      <c r="U391" s="135">
        <f t="shared" ref="U391:U417" si="48">M391</f>
        <v>2.6</v>
      </c>
      <c r="V391" s="135"/>
      <c r="W391" s="133">
        <f t="shared" ref="W391:W417" si="49">P391</f>
        <v>4006</v>
      </c>
    </row>
    <row r="392" spans="2:23" ht="30" customHeight="1" x14ac:dyDescent="0.15">
      <c r="B392" s="95" t="s">
        <v>343</v>
      </c>
      <c r="C392" s="95" t="s">
        <v>1388</v>
      </c>
      <c r="D392" s="99">
        <v>10</v>
      </c>
      <c r="E392" s="100" t="s">
        <v>651</v>
      </c>
      <c r="F392" s="101" t="s">
        <v>930</v>
      </c>
      <c r="G392" s="103" t="s">
        <v>622</v>
      </c>
      <c r="H392" s="107"/>
      <c r="I392" s="110">
        <v>7.7</v>
      </c>
      <c r="J392" s="112">
        <v>404</v>
      </c>
      <c r="K392" s="115" t="s">
        <v>372</v>
      </c>
      <c r="L392" s="117" t="s">
        <v>100</v>
      </c>
      <c r="M392" s="121">
        <v>2.5</v>
      </c>
      <c r="N392" s="115" t="s">
        <v>223</v>
      </c>
      <c r="O392" s="125">
        <v>0.76</v>
      </c>
      <c r="P392" s="127">
        <v>1800</v>
      </c>
      <c r="Q392" s="131"/>
      <c r="R392" s="133" t="str">
        <f t="shared" si="45"/>
        <v>宮崎</v>
      </c>
      <c r="S392" s="1" t="str">
        <f t="shared" si="46"/>
        <v>一般国道10号　都城道路</v>
      </c>
      <c r="T392" s="134">
        <f t="shared" si="47"/>
        <v>404</v>
      </c>
      <c r="U392" s="135">
        <f t="shared" si="48"/>
        <v>2.5</v>
      </c>
      <c r="V392" s="135"/>
      <c r="W392" s="133">
        <f t="shared" si="49"/>
        <v>1800</v>
      </c>
    </row>
    <row r="393" spans="2:23" ht="30" customHeight="1" x14ac:dyDescent="0.15">
      <c r="B393" s="95" t="s">
        <v>343</v>
      </c>
      <c r="C393" s="95"/>
      <c r="D393" s="99">
        <v>10</v>
      </c>
      <c r="E393" s="100" t="s">
        <v>890</v>
      </c>
      <c r="F393" s="101" t="s">
        <v>56</v>
      </c>
      <c r="G393" s="103" t="s">
        <v>622</v>
      </c>
      <c r="H393" s="107"/>
      <c r="I393" s="110">
        <v>12.8</v>
      </c>
      <c r="J393" s="112">
        <v>314</v>
      </c>
      <c r="K393" s="115" t="s">
        <v>1066</v>
      </c>
      <c r="L393" s="117" t="s">
        <v>406</v>
      </c>
      <c r="M393" s="121">
        <v>4.2</v>
      </c>
      <c r="N393" s="115" t="s">
        <v>256</v>
      </c>
      <c r="O393" s="125">
        <v>0.76</v>
      </c>
      <c r="P393" s="127">
        <v>245</v>
      </c>
      <c r="Q393" s="131"/>
      <c r="R393" s="133" t="str">
        <f t="shared" si="45"/>
        <v>宮崎</v>
      </c>
      <c r="S393" s="1" t="str">
        <f t="shared" si="46"/>
        <v>一般国道10号　門川日向拡幅</v>
      </c>
      <c r="T393" s="134">
        <f t="shared" si="47"/>
        <v>314</v>
      </c>
      <c r="U393" s="135">
        <f t="shared" si="48"/>
        <v>4.2</v>
      </c>
      <c r="V393" s="135"/>
      <c r="W393" s="133">
        <f t="shared" si="49"/>
        <v>245</v>
      </c>
    </row>
    <row r="394" spans="2:23" ht="30" customHeight="1" x14ac:dyDescent="0.15">
      <c r="B394" s="95" t="s">
        <v>343</v>
      </c>
      <c r="C394" s="95"/>
      <c r="D394" s="99">
        <v>10</v>
      </c>
      <c r="E394" s="100" t="s">
        <v>1390</v>
      </c>
      <c r="F394" s="101" t="s">
        <v>56</v>
      </c>
      <c r="G394" s="103" t="s">
        <v>622</v>
      </c>
      <c r="H394" s="107"/>
      <c r="I394" s="110">
        <v>4.8</v>
      </c>
      <c r="J394" s="112">
        <v>177</v>
      </c>
      <c r="K394" s="115" t="s">
        <v>583</v>
      </c>
      <c r="L394" s="117" t="s">
        <v>406</v>
      </c>
      <c r="M394" s="121">
        <v>4.7</v>
      </c>
      <c r="N394" s="115" t="s">
        <v>935</v>
      </c>
      <c r="O394" s="125">
        <v>0.76</v>
      </c>
      <c r="P394" s="127">
        <v>10</v>
      </c>
      <c r="Q394" s="131"/>
      <c r="R394" s="133" t="str">
        <f t="shared" si="45"/>
        <v>宮崎</v>
      </c>
      <c r="S394" s="1" t="str">
        <f t="shared" si="46"/>
        <v>一般国道10号　新富バイパス</v>
      </c>
      <c r="T394" s="134">
        <f t="shared" si="47"/>
        <v>177</v>
      </c>
      <c r="U394" s="135">
        <f t="shared" si="48"/>
        <v>4.7</v>
      </c>
      <c r="V394" s="135"/>
      <c r="W394" s="133">
        <f t="shared" si="49"/>
        <v>10</v>
      </c>
    </row>
    <row r="395" spans="2:23" ht="30" customHeight="1" x14ac:dyDescent="0.15">
      <c r="B395" s="95" t="s">
        <v>343</v>
      </c>
      <c r="C395" s="95" t="s">
        <v>1380</v>
      </c>
      <c r="D395" s="99">
        <v>218</v>
      </c>
      <c r="E395" s="100" t="s">
        <v>1391</v>
      </c>
      <c r="F395" s="101" t="s">
        <v>925</v>
      </c>
      <c r="G395" s="103" t="s">
        <v>622</v>
      </c>
      <c r="H395" s="107"/>
      <c r="I395" s="110">
        <v>5.0999999999999996</v>
      </c>
      <c r="J395" s="112">
        <v>268</v>
      </c>
      <c r="K395" s="115" t="s">
        <v>404</v>
      </c>
      <c r="L395" s="117" t="s">
        <v>1392</v>
      </c>
      <c r="M395" s="121">
        <v>1.4</v>
      </c>
      <c r="N395" s="115" t="s">
        <v>931</v>
      </c>
      <c r="O395" s="125">
        <v>0.76</v>
      </c>
      <c r="P395" s="127">
        <v>1490</v>
      </c>
      <c r="Q395" s="131"/>
      <c r="R395" s="133" t="str">
        <f t="shared" si="45"/>
        <v>宮崎</v>
      </c>
      <c r="S395" s="1" t="str">
        <f t="shared" si="46"/>
        <v>一般国道218号　高千穂日之影道路</v>
      </c>
      <c r="T395" s="134">
        <f t="shared" si="47"/>
        <v>268</v>
      </c>
      <c r="U395" s="135">
        <f t="shared" si="48"/>
        <v>1.4</v>
      </c>
      <c r="V395" s="135"/>
      <c r="W395" s="133">
        <f t="shared" si="49"/>
        <v>1490</v>
      </c>
    </row>
    <row r="396" spans="2:23" ht="30" customHeight="1" x14ac:dyDescent="0.15">
      <c r="B396" s="95" t="s">
        <v>343</v>
      </c>
      <c r="C396" s="95" t="s">
        <v>1380</v>
      </c>
      <c r="D396" s="99">
        <v>218</v>
      </c>
      <c r="E396" s="100" t="s">
        <v>1393</v>
      </c>
      <c r="F396" s="101" t="s">
        <v>925</v>
      </c>
      <c r="G396" s="103" t="s">
        <v>622</v>
      </c>
      <c r="H396" s="107"/>
      <c r="I396" s="110">
        <v>9.1999999999999993</v>
      </c>
      <c r="J396" s="112">
        <v>470</v>
      </c>
      <c r="K396" s="115" t="s">
        <v>223</v>
      </c>
      <c r="L396" s="117" t="s">
        <v>406</v>
      </c>
      <c r="M396" s="121" t="s">
        <v>1394</v>
      </c>
      <c r="N396" s="115" t="s">
        <v>935</v>
      </c>
      <c r="O396" s="125">
        <v>0.76</v>
      </c>
      <c r="P396" s="127">
        <v>680</v>
      </c>
      <c r="Q396" s="131"/>
      <c r="R396" s="133" t="str">
        <f t="shared" si="45"/>
        <v>宮崎</v>
      </c>
      <c r="S396" s="1" t="str">
        <f t="shared" si="46"/>
        <v>一般国道218号　五ヶ瀬高千穂道路</v>
      </c>
      <c r="T396" s="134">
        <f t="shared" si="47"/>
        <v>470</v>
      </c>
      <c r="U396" s="135" t="str">
        <f t="shared" si="48"/>
        <v>2.4（1.1）
※2</v>
      </c>
      <c r="V396" s="135"/>
      <c r="W396" s="133">
        <f t="shared" si="49"/>
        <v>680</v>
      </c>
    </row>
    <row r="397" spans="2:23" ht="30" customHeight="1" x14ac:dyDescent="0.15">
      <c r="B397" s="95" t="s">
        <v>343</v>
      </c>
      <c r="C397" s="95" t="s">
        <v>1108</v>
      </c>
      <c r="D397" s="99">
        <v>220</v>
      </c>
      <c r="E397" s="100" t="s">
        <v>1139</v>
      </c>
      <c r="F397" s="101" t="s">
        <v>925</v>
      </c>
      <c r="G397" s="103" t="s">
        <v>622</v>
      </c>
      <c r="H397" s="107" t="s">
        <v>670</v>
      </c>
      <c r="I397" s="110">
        <v>6.9</v>
      </c>
      <c r="J397" s="112">
        <v>222</v>
      </c>
      <c r="K397" s="115" t="s">
        <v>256</v>
      </c>
      <c r="L397" s="117" t="s">
        <v>406</v>
      </c>
      <c r="M397" s="121" t="s">
        <v>294</v>
      </c>
      <c r="N397" s="115" t="s">
        <v>944</v>
      </c>
      <c r="O397" s="125">
        <v>0.76</v>
      </c>
      <c r="P397" s="127">
        <v>1700</v>
      </c>
      <c r="Q397" s="131"/>
      <c r="R397" s="133" t="str">
        <f>G397&amp;"・"&amp;H397</f>
        <v>宮崎・鹿児島</v>
      </c>
      <c r="S397" s="1" t="str">
        <f t="shared" si="46"/>
        <v>一般国道220号　日南・志布志道路</v>
      </c>
      <c r="T397" s="134">
        <f t="shared" si="47"/>
        <v>222</v>
      </c>
      <c r="U397" s="135" t="str">
        <f t="shared" si="48"/>
        <v>1.2（1.5）
※2</v>
      </c>
      <c r="V397" s="135"/>
      <c r="W397" s="133">
        <f t="shared" si="49"/>
        <v>1700</v>
      </c>
    </row>
    <row r="398" spans="2:23" ht="30" customHeight="1" x14ac:dyDescent="0.15">
      <c r="B398" s="95" t="s">
        <v>343</v>
      </c>
      <c r="C398" s="95" t="s">
        <v>1108</v>
      </c>
      <c r="D398" s="99">
        <v>220</v>
      </c>
      <c r="E398" s="100" t="s">
        <v>852</v>
      </c>
      <c r="F398" s="101" t="s">
        <v>925</v>
      </c>
      <c r="G398" s="105" t="s">
        <v>622</v>
      </c>
      <c r="H398" s="107" t="s">
        <v>670</v>
      </c>
      <c r="I398" s="110">
        <v>20.5</v>
      </c>
      <c r="J398" s="112">
        <v>750</v>
      </c>
      <c r="K398" s="115" t="s">
        <v>203</v>
      </c>
      <c r="L398" s="117" t="s">
        <v>406</v>
      </c>
      <c r="M398" s="121" t="s">
        <v>1394</v>
      </c>
      <c r="N398" s="115" t="s">
        <v>223</v>
      </c>
      <c r="O398" s="125">
        <v>0.76</v>
      </c>
      <c r="P398" s="127">
        <v>454</v>
      </c>
      <c r="Q398" s="131"/>
      <c r="R398" s="133" t="str">
        <f>G398&amp;"・"&amp;H398</f>
        <v>宮崎・鹿児島</v>
      </c>
      <c r="S398" s="1" t="str">
        <f t="shared" si="46"/>
        <v>一般国道220号　油津夏井道路</v>
      </c>
      <c r="T398" s="134">
        <f t="shared" si="47"/>
        <v>750</v>
      </c>
      <c r="U398" s="135" t="str">
        <f t="shared" si="48"/>
        <v>2.4（1.1）
※2</v>
      </c>
      <c r="V398" s="135"/>
      <c r="W398" s="133">
        <f t="shared" si="49"/>
        <v>454</v>
      </c>
    </row>
    <row r="399" spans="2:23" ht="30" customHeight="1" x14ac:dyDescent="0.15">
      <c r="B399" s="95" t="s">
        <v>343</v>
      </c>
      <c r="C399" s="95" t="s">
        <v>1386</v>
      </c>
      <c r="D399" s="99" t="s">
        <v>1386</v>
      </c>
      <c r="E399" s="100" t="s">
        <v>1395</v>
      </c>
      <c r="F399" s="101" t="s">
        <v>995</v>
      </c>
      <c r="G399" s="105" t="s">
        <v>670</v>
      </c>
      <c r="H399" s="108"/>
      <c r="I399" s="110">
        <v>48</v>
      </c>
      <c r="J399" s="112">
        <v>1676</v>
      </c>
      <c r="K399" s="115" t="s">
        <v>1117</v>
      </c>
      <c r="L399" s="117" t="s">
        <v>1397</v>
      </c>
      <c r="M399" s="101">
        <v>1.2</v>
      </c>
      <c r="N399" s="115" t="s">
        <v>931</v>
      </c>
      <c r="O399" s="115">
        <v>0.86</v>
      </c>
      <c r="P399" s="128">
        <v>10830</v>
      </c>
      <c r="Q399" s="132"/>
      <c r="R399" s="133" t="str">
        <f t="shared" ref="R399:R417" si="50">G399</f>
        <v>鹿児島</v>
      </c>
      <c r="S399" s="1" t="str">
        <f>"東九州自動車道　"&amp;E399</f>
        <v>東九州自動車道　志布志～末吉財部</v>
      </c>
      <c r="T399" s="134">
        <f t="shared" si="47"/>
        <v>1676</v>
      </c>
      <c r="U399" s="135">
        <f t="shared" si="48"/>
        <v>1.2</v>
      </c>
      <c r="V399" s="135"/>
      <c r="W399" s="133">
        <f t="shared" si="49"/>
        <v>10830</v>
      </c>
    </row>
    <row r="400" spans="2:23" ht="30" customHeight="1" x14ac:dyDescent="0.15">
      <c r="B400" s="95" t="s">
        <v>343</v>
      </c>
      <c r="C400" s="95" t="s">
        <v>907</v>
      </c>
      <c r="D400" s="99">
        <v>3</v>
      </c>
      <c r="E400" s="100" t="s">
        <v>449</v>
      </c>
      <c r="F400" s="101" t="s">
        <v>902</v>
      </c>
      <c r="G400" s="103" t="s">
        <v>670</v>
      </c>
      <c r="H400" s="107"/>
      <c r="I400" s="110">
        <v>22.4</v>
      </c>
      <c r="J400" s="112">
        <v>1050</v>
      </c>
      <c r="K400" s="115" t="s">
        <v>944</v>
      </c>
      <c r="L400" s="117" t="s">
        <v>406</v>
      </c>
      <c r="M400" s="121">
        <v>1.5</v>
      </c>
      <c r="N400" s="115" t="s">
        <v>931</v>
      </c>
      <c r="O400" s="125">
        <v>0.8</v>
      </c>
      <c r="P400" s="127">
        <v>1480</v>
      </c>
      <c r="Q400" s="131"/>
      <c r="R400" s="133" t="str">
        <f t="shared" si="50"/>
        <v>鹿児島</v>
      </c>
      <c r="S400" s="1" t="str">
        <f t="shared" ref="S400:S417" si="51">"一般国道"&amp;D400&amp;"号　"&amp;E400</f>
        <v>一般国道3号　阿久根川内道路</v>
      </c>
      <c r="T400" s="134">
        <f t="shared" si="47"/>
        <v>1050</v>
      </c>
      <c r="U400" s="135">
        <f t="shared" si="48"/>
        <v>1.5</v>
      </c>
      <c r="V400" s="135"/>
      <c r="W400" s="133">
        <f t="shared" si="49"/>
        <v>1480</v>
      </c>
    </row>
    <row r="401" spans="2:23" ht="30" customHeight="1" x14ac:dyDescent="0.15">
      <c r="B401" s="95" t="s">
        <v>343</v>
      </c>
      <c r="C401" s="95" t="s">
        <v>1399</v>
      </c>
      <c r="D401" s="99">
        <v>3</v>
      </c>
      <c r="E401" s="100" t="s">
        <v>1400</v>
      </c>
      <c r="F401" s="101" t="s">
        <v>930</v>
      </c>
      <c r="G401" s="103" t="s">
        <v>670</v>
      </c>
      <c r="H401" s="107"/>
      <c r="I401" s="110">
        <v>3.4</v>
      </c>
      <c r="J401" s="112">
        <v>938</v>
      </c>
      <c r="K401" s="115" t="s">
        <v>396</v>
      </c>
      <c r="L401" s="117" t="s">
        <v>406</v>
      </c>
      <c r="M401" s="121">
        <v>1.2</v>
      </c>
      <c r="N401" s="115" t="s">
        <v>223</v>
      </c>
      <c r="O401" s="125">
        <v>0.76</v>
      </c>
      <c r="P401" s="127">
        <v>11700</v>
      </c>
      <c r="Q401" s="131"/>
      <c r="R401" s="133" t="str">
        <f t="shared" si="50"/>
        <v>鹿児島</v>
      </c>
      <c r="S401" s="1" t="str">
        <f t="shared" si="51"/>
        <v>一般国道3号　鹿児島東西道路</v>
      </c>
      <c r="T401" s="134">
        <f t="shared" si="47"/>
        <v>938</v>
      </c>
      <c r="U401" s="135">
        <f t="shared" si="48"/>
        <v>1.2</v>
      </c>
      <c r="V401" s="135"/>
      <c r="W401" s="133">
        <f t="shared" si="49"/>
        <v>11700</v>
      </c>
    </row>
    <row r="402" spans="2:23" ht="30" customHeight="1" x14ac:dyDescent="0.15">
      <c r="B402" s="95" t="s">
        <v>343</v>
      </c>
      <c r="C402" s="95"/>
      <c r="D402" s="99">
        <v>10</v>
      </c>
      <c r="E402" s="100" t="s">
        <v>1401</v>
      </c>
      <c r="F402" s="101" t="s">
        <v>56</v>
      </c>
      <c r="G402" s="103" t="s">
        <v>670</v>
      </c>
      <c r="H402" s="107"/>
      <c r="I402" s="110">
        <v>7.3</v>
      </c>
      <c r="J402" s="112">
        <v>120</v>
      </c>
      <c r="K402" s="115" t="s">
        <v>974</v>
      </c>
      <c r="L402" s="117" t="s">
        <v>406</v>
      </c>
      <c r="M402" s="121">
        <v>1.9</v>
      </c>
      <c r="N402" s="115" t="s">
        <v>944</v>
      </c>
      <c r="O402" s="125">
        <v>0.76</v>
      </c>
      <c r="P402" s="127">
        <v>400</v>
      </c>
      <c r="Q402" s="131"/>
      <c r="R402" s="133" t="str">
        <f t="shared" si="50"/>
        <v>鹿児島</v>
      </c>
      <c r="S402" s="1" t="str">
        <f t="shared" si="51"/>
        <v>一般国道10号　白浜拡幅</v>
      </c>
      <c r="T402" s="134">
        <f t="shared" si="47"/>
        <v>120</v>
      </c>
      <c r="U402" s="135">
        <f t="shared" si="48"/>
        <v>1.9</v>
      </c>
      <c r="V402" s="135"/>
      <c r="W402" s="133">
        <f t="shared" si="49"/>
        <v>400</v>
      </c>
    </row>
    <row r="403" spans="2:23" ht="30" customHeight="1" x14ac:dyDescent="0.15">
      <c r="B403" s="95" t="s">
        <v>343</v>
      </c>
      <c r="C403" s="95"/>
      <c r="D403" s="99">
        <v>10</v>
      </c>
      <c r="E403" s="100" t="s">
        <v>1402</v>
      </c>
      <c r="F403" s="101" t="s">
        <v>56</v>
      </c>
      <c r="G403" s="103" t="s">
        <v>670</v>
      </c>
      <c r="H403" s="107"/>
      <c r="I403" s="110">
        <v>5.3</v>
      </c>
      <c r="J403" s="112">
        <v>475</v>
      </c>
      <c r="K403" s="115" t="s">
        <v>1120</v>
      </c>
      <c r="L403" s="117" t="s">
        <v>406</v>
      </c>
      <c r="M403" s="121">
        <v>2.7</v>
      </c>
      <c r="N403" s="115" t="s">
        <v>944</v>
      </c>
      <c r="O403" s="125">
        <v>0.76</v>
      </c>
      <c r="P403" s="127">
        <v>600</v>
      </c>
      <c r="Q403" s="131"/>
      <c r="R403" s="133" t="str">
        <f t="shared" si="50"/>
        <v>鹿児島</v>
      </c>
      <c r="S403" s="1" t="str">
        <f t="shared" si="51"/>
        <v>一般国道10号　鹿児島北バイパス</v>
      </c>
      <c r="T403" s="134">
        <f t="shared" si="47"/>
        <v>475</v>
      </c>
      <c r="U403" s="135">
        <f t="shared" si="48"/>
        <v>2.7</v>
      </c>
      <c r="V403" s="135"/>
      <c r="W403" s="133">
        <f t="shared" si="49"/>
        <v>600</v>
      </c>
    </row>
    <row r="404" spans="2:23" ht="30" customHeight="1" x14ac:dyDescent="0.15">
      <c r="B404" s="95" t="s">
        <v>343</v>
      </c>
      <c r="C404" s="95"/>
      <c r="D404" s="99">
        <v>220</v>
      </c>
      <c r="E404" s="100" t="s">
        <v>1403</v>
      </c>
      <c r="F404" s="101" t="s">
        <v>56</v>
      </c>
      <c r="G404" s="103" t="s">
        <v>670</v>
      </c>
      <c r="H404" s="107"/>
      <c r="I404" s="110">
        <v>7.5</v>
      </c>
      <c r="J404" s="112">
        <v>170</v>
      </c>
      <c r="K404" s="115" t="s">
        <v>965</v>
      </c>
      <c r="L404" s="117" t="s">
        <v>406</v>
      </c>
      <c r="M404" s="121">
        <v>1.2</v>
      </c>
      <c r="N404" s="115" t="s">
        <v>935</v>
      </c>
      <c r="O404" s="125">
        <v>0.76</v>
      </c>
      <c r="P404" s="127">
        <v>205</v>
      </c>
      <c r="Q404" s="131"/>
      <c r="R404" s="133" t="str">
        <f t="shared" si="50"/>
        <v>鹿児島</v>
      </c>
      <c r="S404" s="1" t="str">
        <f t="shared" si="51"/>
        <v>一般国道220号　古江バイパス</v>
      </c>
      <c r="T404" s="134">
        <f t="shared" si="47"/>
        <v>170</v>
      </c>
      <c r="U404" s="135">
        <f t="shared" si="48"/>
        <v>1.2</v>
      </c>
      <c r="V404" s="135"/>
      <c r="W404" s="133">
        <f t="shared" si="49"/>
        <v>205</v>
      </c>
    </row>
    <row r="405" spans="2:23" ht="30" customHeight="1" x14ac:dyDescent="0.15">
      <c r="B405" s="95" t="s">
        <v>1029</v>
      </c>
      <c r="C405" s="95" t="s">
        <v>1438</v>
      </c>
      <c r="D405" s="99">
        <v>58</v>
      </c>
      <c r="E405" s="100" t="s">
        <v>1440</v>
      </c>
      <c r="F405" s="101" t="s">
        <v>930</v>
      </c>
      <c r="G405" s="103" t="s">
        <v>840</v>
      </c>
      <c r="H405" s="107"/>
      <c r="I405" s="110">
        <v>6</v>
      </c>
      <c r="J405" s="112">
        <v>620</v>
      </c>
      <c r="K405" s="115" t="s">
        <v>396</v>
      </c>
      <c r="L405" s="117" t="s">
        <v>406</v>
      </c>
      <c r="M405" s="121">
        <v>3.2</v>
      </c>
      <c r="N405" s="115" t="s">
        <v>256</v>
      </c>
      <c r="O405" s="125">
        <v>0.95</v>
      </c>
      <c r="P405" s="127">
        <v>820</v>
      </c>
      <c r="Q405" s="131"/>
      <c r="R405" s="133" t="str">
        <f t="shared" si="50"/>
        <v>沖縄</v>
      </c>
      <c r="S405" s="1" t="str">
        <f t="shared" si="51"/>
        <v>一般国道58号　読谷道路</v>
      </c>
      <c r="T405" s="134">
        <f t="shared" si="47"/>
        <v>620</v>
      </c>
      <c r="U405" s="135">
        <f t="shared" si="48"/>
        <v>3.2</v>
      </c>
      <c r="V405" s="135"/>
      <c r="W405" s="133">
        <f t="shared" si="49"/>
        <v>820</v>
      </c>
    </row>
    <row r="406" spans="2:23" ht="30" customHeight="1" x14ac:dyDescent="0.15">
      <c r="B406" s="95" t="s">
        <v>1029</v>
      </c>
      <c r="C406" s="95" t="s">
        <v>1438</v>
      </c>
      <c r="D406" s="99">
        <v>58</v>
      </c>
      <c r="E406" s="100" t="s">
        <v>1441</v>
      </c>
      <c r="F406" s="101" t="s">
        <v>930</v>
      </c>
      <c r="G406" s="103" t="s">
        <v>840</v>
      </c>
      <c r="H406" s="107"/>
      <c r="I406" s="110">
        <v>2</v>
      </c>
      <c r="J406" s="112">
        <v>280</v>
      </c>
      <c r="K406" s="115" t="s">
        <v>203</v>
      </c>
      <c r="L406" s="117" t="s">
        <v>406</v>
      </c>
      <c r="M406" s="101">
        <v>1.9</v>
      </c>
      <c r="N406" s="115" t="s">
        <v>223</v>
      </c>
      <c r="O406" s="125">
        <v>0.95</v>
      </c>
      <c r="P406" s="127">
        <v>300</v>
      </c>
      <c r="Q406" s="131"/>
      <c r="R406" s="133" t="str">
        <f t="shared" si="50"/>
        <v>沖縄</v>
      </c>
      <c r="S406" s="1" t="str">
        <f t="shared" si="51"/>
        <v>一般国道58号　浦添北道路Ⅱ期線</v>
      </c>
      <c r="T406" s="134">
        <f t="shared" si="47"/>
        <v>280</v>
      </c>
      <c r="U406" s="135">
        <f t="shared" si="48"/>
        <v>1.9</v>
      </c>
      <c r="V406" s="135"/>
      <c r="W406" s="133">
        <f t="shared" si="49"/>
        <v>300</v>
      </c>
    </row>
    <row r="407" spans="2:23" ht="30" customHeight="1" x14ac:dyDescent="0.15">
      <c r="B407" s="95" t="s">
        <v>1029</v>
      </c>
      <c r="C407" s="95" t="s">
        <v>1442</v>
      </c>
      <c r="D407" s="99">
        <v>58</v>
      </c>
      <c r="E407" s="100" t="s">
        <v>1442</v>
      </c>
      <c r="F407" s="101" t="s">
        <v>930</v>
      </c>
      <c r="G407" s="103" t="s">
        <v>840</v>
      </c>
      <c r="H407" s="107"/>
      <c r="I407" s="110">
        <v>6.8</v>
      </c>
      <c r="J407" s="112">
        <v>962</v>
      </c>
      <c r="K407" s="115" t="s">
        <v>1117</v>
      </c>
      <c r="L407" s="117" t="s">
        <v>339</v>
      </c>
      <c r="M407" s="121">
        <v>1.1000000000000001</v>
      </c>
      <c r="N407" s="115" t="s">
        <v>935</v>
      </c>
      <c r="O407" s="125">
        <v>0.95</v>
      </c>
      <c r="P407" s="127">
        <v>7920</v>
      </c>
      <c r="Q407" s="131"/>
      <c r="R407" s="133" t="str">
        <f t="shared" si="50"/>
        <v>沖縄</v>
      </c>
      <c r="S407" s="1" t="str">
        <f t="shared" si="51"/>
        <v>一般国道58号　名護東道路</v>
      </c>
      <c r="T407" s="134">
        <f t="shared" si="47"/>
        <v>962</v>
      </c>
      <c r="U407" s="135">
        <f t="shared" si="48"/>
        <v>1.1000000000000001</v>
      </c>
      <c r="V407" s="135"/>
      <c r="W407" s="133">
        <f t="shared" si="49"/>
        <v>7920</v>
      </c>
    </row>
    <row r="408" spans="2:23" ht="30" customHeight="1" x14ac:dyDescent="0.15">
      <c r="B408" s="95" t="s">
        <v>1029</v>
      </c>
      <c r="C408" s="95" t="s">
        <v>1438</v>
      </c>
      <c r="D408" s="99">
        <v>58</v>
      </c>
      <c r="E408" s="100" t="s">
        <v>1443</v>
      </c>
      <c r="F408" s="101" t="s">
        <v>930</v>
      </c>
      <c r="G408" s="103" t="s">
        <v>840</v>
      </c>
      <c r="H408" s="107"/>
      <c r="I408" s="110">
        <v>2.2000000000000002</v>
      </c>
      <c r="J408" s="112">
        <v>731</v>
      </c>
      <c r="K408" s="115" t="s">
        <v>1048</v>
      </c>
      <c r="L408" s="117" t="s">
        <v>406</v>
      </c>
      <c r="M408" s="101">
        <v>1.7</v>
      </c>
      <c r="N408" s="115" t="s">
        <v>223</v>
      </c>
      <c r="O408" s="125">
        <v>0.95</v>
      </c>
      <c r="P408" s="127">
        <v>140</v>
      </c>
      <c r="Q408" s="131"/>
      <c r="R408" s="133" t="str">
        <f t="shared" si="50"/>
        <v>沖縄</v>
      </c>
      <c r="S408" s="1" t="str">
        <f t="shared" si="51"/>
        <v>一般国道58号　那覇北道路</v>
      </c>
      <c r="T408" s="134">
        <f t="shared" si="47"/>
        <v>731</v>
      </c>
      <c r="U408" s="135">
        <f t="shared" si="48"/>
        <v>1.7</v>
      </c>
      <c r="V408" s="135"/>
      <c r="W408" s="133">
        <f t="shared" si="49"/>
        <v>140</v>
      </c>
    </row>
    <row r="409" spans="2:23" ht="30" customHeight="1" x14ac:dyDescent="0.15">
      <c r="B409" s="95" t="s">
        <v>1029</v>
      </c>
      <c r="C409" s="95"/>
      <c r="D409" s="99">
        <v>58</v>
      </c>
      <c r="E409" s="100" t="s">
        <v>804</v>
      </c>
      <c r="F409" s="101" t="s">
        <v>56</v>
      </c>
      <c r="G409" s="103" t="s">
        <v>840</v>
      </c>
      <c r="H409" s="107"/>
      <c r="I409" s="110">
        <v>5.0999999999999996</v>
      </c>
      <c r="J409" s="112">
        <v>395</v>
      </c>
      <c r="K409" s="115" t="s">
        <v>965</v>
      </c>
      <c r="L409" s="117" t="s">
        <v>406</v>
      </c>
      <c r="M409" s="101" t="s">
        <v>66</v>
      </c>
      <c r="N409" s="115" t="s">
        <v>931</v>
      </c>
      <c r="O409" s="125">
        <v>0.95</v>
      </c>
      <c r="P409" s="127">
        <v>380</v>
      </c>
      <c r="Q409" s="131"/>
      <c r="R409" s="133" t="str">
        <f t="shared" si="50"/>
        <v>沖縄</v>
      </c>
      <c r="S409" s="1" t="str">
        <f t="shared" si="51"/>
        <v>一般国道58号　恩納バイパス</v>
      </c>
      <c r="T409" s="134">
        <f t="shared" si="47"/>
        <v>395</v>
      </c>
      <c r="U409" s="135" t="str">
        <f t="shared" si="48"/>
        <v>2.0（2.0）
※2</v>
      </c>
      <c r="V409" s="135"/>
      <c r="W409" s="133">
        <f t="shared" si="49"/>
        <v>380</v>
      </c>
    </row>
    <row r="410" spans="2:23" ht="30" customHeight="1" x14ac:dyDescent="0.15">
      <c r="B410" s="95" t="s">
        <v>1029</v>
      </c>
      <c r="C410" s="95"/>
      <c r="D410" s="99">
        <v>58</v>
      </c>
      <c r="E410" s="100" t="s">
        <v>1444</v>
      </c>
      <c r="F410" s="101" t="s">
        <v>56</v>
      </c>
      <c r="G410" s="103" t="s">
        <v>840</v>
      </c>
      <c r="H410" s="107"/>
      <c r="I410" s="110">
        <v>6.5</v>
      </c>
      <c r="J410" s="112">
        <v>392</v>
      </c>
      <c r="K410" s="115" t="s">
        <v>968</v>
      </c>
      <c r="L410" s="117" t="s">
        <v>406</v>
      </c>
      <c r="M410" s="101" t="s">
        <v>1215</v>
      </c>
      <c r="N410" s="115" t="s">
        <v>931</v>
      </c>
      <c r="O410" s="125">
        <v>0.95</v>
      </c>
      <c r="P410" s="127">
        <v>620</v>
      </c>
      <c r="Q410" s="131"/>
      <c r="R410" s="133" t="str">
        <f t="shared" si="50"/>
        <v>沖縄</v>
      </c>
      <c r="S410" s="1" t="str">
        <f t="shared" si="51"/>
        <v>一般国道58号　恩納南バイパス</v>
      </c>
      <c r="T410" s="134">
        <f t="shared" si="47"/>
        <v>392</v>
      </c>
      <c r="U410" s="135" t="str">
        <f t="shared" si="48"/>
        <v>2.0（2.3）
※2</v>
      </c>
      <c r="V410" s="135"/>
      <c r="W410" s="133">
        <f t="shared" si="49"/>
        <v>620</v>
      </c>
    </row>
    <row r="411" spans="2:23" ht="30" customHeight="1" x14ac:dyDescent="0.15">
      <c r="B411" s="95" t="s">
        <v>1029</v>
      </c>
      <c r="C411" s="95"/>
      <c r="D411" s="99">
        <v>58</v>
      </c>
      <c r="E411" s="100" t="s">
        <v>1445</v>
      </c>
      <c r="F411" s="101" t="s">
        <v>56</v>
      </c>
      <c r="G411" s="103" t="s">
        <v>840</v>
      </c>
      <c r="H411" s="107"/>
      <c r="I411" s="110">
        <v>3.2</v>
      </c>
      <c r="J411" s="112">
        <v>286</v>
      </c>
      <c r="K411" s="115" t="s">
        <v>86</v>
      </c>
      <c r="L411" s="117" t="s">
        <v>406</v>
      </c>
      <c r="M411" s="121">
        <v>2</v>
      </c>
      <c r="N411" s="115" t="s">
        <v>935</v>
      </c>
      <c r="O411" s="125">
        <v>0.95</v>
      </c>
      <c r="P411" s="127">
        <v>20</v>
      </c>
      <c r="Q411" s="131"/>
      <c r="R411" s="133" t="str">
        <f t="shared" si="50"/>
        <v>沖縄</v>
      </c>
      <c r="S411" s="1" t="str">
        <f t="shared" si="51"/>
        <v>一般国道58号　嘉手納バイパス</v>
      </c>
      <c r="T411" s="134">
        <f t="shared" si="47"/>
        <v>286</v>
      </c>
      <c r="U411" s="135">
        <f t="shared" si="48"/>
        <v>2</v>
      </c>
      <c r="V411" s="135"/>
      <c r="W411" s="133">
        <f t="shared" si="49"/>
        <v>20</v>
      </c>
    </row>
    <row r="412" spans="2:23" ht="30" customHeight="1" x14ac:dyDescent="0.15">
      <c r="B412" s="95" t="s">
        <v>1029</v>
      </c>
      <c r="C412" s="95"/>
      <c r="D412" s="99">
        <v>58</v>
      </c>
      <c r="E412" s="100" t="s">
        <v>1446</v>
      </c>
      <c r="F412" s="101" t="s">
        <v>56</v>
      </c>
      <c r="G412" s="103" t="s">
        <v>840</v>
      </c>
      <c r="H412" s="107"/>
      <c r="I412" s="110">
        <v>4.3</v>
      </c>
      <c r="J412" s="112">
        <v>230</v>
      </c>
      <c r="K412" s="115" t="s">
        <v>485</v>
      </c>
      <c r="L412" s="117" t="s">
        <v>406</v>
      </c>
      <c r="M412" s="121">
        <v>4</v>
      </c>
      <c r="N412" s="115" t="s">
        <v>256</v>
      </c>
      <c r="O412" s="125">
        <v>0.95</v>
      </c>
      <c r="P412" s="127">
        <v>40</v>
      </c>
      <c r="Q412" s="131"/>
      <c r="R412" s="133" t="str">
        <f t="shared" si="50"/>
        <v>沖縄</v>
      </c>
      <c r="S412" s="1" t="str">
        <f t="shared" si="51"/>
        <v>一般国道58号　北谷拡幅</v>
      </c>
      <c r="T412" s="134">
        <f t="shared" si="47"/>
        <v>230</v>
      </c>
      <c r="U412" s="135">
        <f t="shared" si="48"/>
        <v>4</v>
      </c>
      <c r="V412" s="135"/>
      <c r="W412" s="133">
        <f t="shared" si="49"/>
        <v>40</v>
      </c>
    </row>
    <row r="413" spans="2:23" ht="30" customHeight="1" x14ac:dyDescent="0.15">
      <c r="B413" s="95" t="s">
        <v>1029</v>
      </c>
      <c r="C413" s="95"/>
      <c r="D413" s="99">
        <v>58</v>
      </c>
      <c r="E413" s="100" t="s">
        <v>1447</v>
      </c>
      <c r="F413" s="101" t="s">
        <v>56</v>
      </c>
      <c r="G413" s="103" t="s">
        <v>840</v>
      </c>
      <c r="H413" s="107"/>
      <c r="I413" s="110">
        <v>2.9</v>
      </c>
      <c r="J413" s="112">
        <v>150</v>
      </c>
      <c r="K413" s="115" t="s">
        <v>223</v>
      </c>
      <c r="L413" s="117" t="s">
        <v>406</v>
      </c>
      <c r="M413" s="101">
        <v>2.1</v>
      </c>
      <c r="N413" s="115" t="s">
        <v>935</v>
      </c>
      <c r="O413" s="125">
        <v>0.95</v>
      </c>
      <c r="P413" s="127">
        <v>4140</v>
      </c>
      <c r="Q413" s="131"/>
      <c r="R413" s="133" t="str">
        <f t="shared" si="50"/>
        <v>沖縄</v>
      </c>
      <c r="S413" s="1" t="str">
        <f t="shared" si="51"/>
        <v>一般国道58号　浦添拡幅</v>
      </c>
      <c r="T413" s="134">
        <f t="shared" si="47"/>
        <v>150</v>
      </c>
      <c r="U413" s="135">
        <f t="shared" si="48"/>
        <v>2.1</v>
      </c>
      <c r="V413" s="135"/>
      <c r="W413" s="133">
        <f t="shared" si="49"/>
        <v>4140</v>
      </c>
    </row>
    <row r="414" spans="2:23" ht="30" customHeight="1" x14ac:dyDescent="0.15">
      <c r="B414" s="95" t="s">
        <v>1029</v>
      </c>
      <c r="C414" s="95"/>
      <c r="D414" s="99">
        <v>329</v>
      </c>
      <c r="E414" s="100" t="s">
        <v>1449</v>
      </c>
      <c r="F414" s="101" t="s">
        <v>56</v>
      </c>
      <c r="G414" s="103" t="s">
        <v>840</v>
      </c>
      <c r="H414" s="107"/>
      <c r="I414" s="110">
        <v>4.2</v>
      </c>
      <c r="J414" s="112">
        <v>470</v>
      </c>
      <c r="K414" s="115" t="s">
        <v>1044</v>
      </c>
      <c r="L414" s="117" t="s">
        <v>230</v>
      </c>
      <c r="M414" s="101">
        <v>2.9</v>
      </c>
      <c r="N414" s="115" t="s">
        <v>944</v>
      </c>
      <c r="O414" s="125">
        <v>0.95</v>
      </c>
      <c r="P414" s="127">
        <v>1740</v>
      </c>
      <c r="Q414" s="131"/>
      <c r="R414" s="133" t="str">
        <f t="shared" si="50"/>
        <v>沖縄</v>
      </c>
      <c r="S414" s="1" t="str">
        <f t="shared" si="51"/>
        <v>一般国道329号　与那原バイパス</v>
      </c>
      <c r="T414" s="134">
        <f t="shared" si="47"/>
        <v>470</v>
      </c>
      <c r="U414" s="135">
        <f t="shared" si="48"/>
        <v>2.9</v>
      </c>
      <c r="V414" s="135"/>
      <c r="W414" s="133">
        <f t="shared" si="49"/>
        <v>1740</v>
      </c>
    </row>
    <row r="415" spans="2:23" ht="30" customHeight="1" x14ac:dyDescent="0.15">
      <c r="B415" s="95" t="s">
        <v>1029</v>
      </c>
      <c r="C415" s="95"/>
      <c r="D415" s="99">
        <v>329</v>
      </c>
      <c r="E415" s="100" t="s">
        <v>1450</v>
      </c>
      <c r="F415" s="101" t="s">
        <v>56</v>
      </c>
      <c r="G415" s="103" t="s">
        <v>840</v>
      </c>
      <c r="H415" s="107"/>
      <c r="I415" s="110">
        <v>2.8</v>
      </c>
      <c r="J415" s="112">
        <v>450</v>
      </c>
      <c r="K415" s="115" t="s">
        <v>1039</v>
      </c>
      <c r="L415" s="117" t="s">
        <v>406</v>
      </c>
      <c r="M415" s="101">
        <v>1.3</v>
      </c>
      <c r="N415" s="115" t="s">
        <v>944</v>
      </c>
      <c r="O415" s="125">
        <v>0.95</v>
      </c>
      <c r="P415" s="127">
        <v>1420</v>
      </c>
      <c r="Q415" s="131"/>
      <c r="R415" s="133" t="str">
        <f t="shared" si="50"/>
        <v>沖縄</v>
      </c>
      <c r="S415" s="1" t="str">
        <f t="shared" si="51"/>
        <v>一般国道329号　南風原バイパス</v>
      </c>
      <c r="T415" s="134">
        <f t="shared" si="47"/>
        <v>450</v>
      </c>
      <c r="U415" s="135">
        <f t="shared" si="48"/>
        <v>1.3</v>
      </c>
      <c r="V415" s="135"/>
      <c r="W415" s="133">
        <f t="shared" si="49"/>
        <v>1420</v>
      </c>
    </row>
    <row r="416" spans="2:23" ht="30" customHeight="1" x14ac:dyDescent="0.15">
      <c r="B416" s="95" t="s">
        <v>1029</v>
      </c>
      <c r="C416" s="95" t="s">
        <v>1451</v>
      </c>
      <c r="D416" s="99">
        <v>506</v>
      </c>
      <c r="E416" s="100" t="s">
        <v>1452</v>
      </c>
      <c r="F416" s="101" t="s">
        <v>902</v>
      </c>
      <c r="G416" s="103" t="s">
        <v>840</v>
      </c>
      <c r="H416" s="107"/>
      <c r="I416" s="110">
        <v>6.2</v>
      </c>
      <c r="J416" s="112">
        <v>1230</v>
      </c>
      <c r="K416" s="115" t="s">
        <v>990</v>
      </c>
      <c r="L416" s="117" t="s">
        <v>406</v>
      </c>
      <c r="M416" s="101" t="s">
        <v>1410</v>
      </c>
      <c r="N416" s="115" t="s">
        <v>931</v>
      </c>
      <c r="O416" s="125">
        <v>0.95</v>
      </c>
      <c r="P416" s="127">
        <v>20</v>
      </c>
      <c r="Q416" s="131"/>
      <c r="R416" s="133" t="str">
        <f t="shared" si="50"/>
        <v>沖縄</v>
      </c>
      <c r="S416" s="1" t="str">
        <f t="shared" si="51"/>
        <v>一般国道506号　豊見城東道路</v>
      </c>
      <c r="T416" s="134">
        <f t="shared" si="47"/>
        <v>1230</v>
      </c>
      <c r="U416" s="135" t="str">
        <f t="shared" si="48"/>
        <v>1.4（1.3）
※2</v>
      </c>
      <c r="V416" s="135"/>
      <c r="W416" s="133">
        <f t="shared" si="49"/>
        <v>20</v>
      </c>
    </row>
    <row r="417" spans="2:23" ht="30" customHeight="1" x14ac:dyDescent="0.15">
      <c r="B417" s="95" t="s">
        <v>1029</v>
      </c>
      <c r="C417" s="95" t="s">
        <v>1451</v>
      </c>
      <c r="D417" s="99">
        <v>506</v>
      </c>
      <c r="E417" s="100" t="s">
        <v>1453</v>
      </c>
      <c r="F417" s="101" t="s">
        <v>902</v>
      </c>
      <c r="G417" s="103" t="s">
        <v>840</v>
      </c>
      <c r="H417" s="107"/>
      <c r="I417" s="110">
        <v>5.7</v>
      </c>
      <c r="J417" s="112">
        <v>970</v>
      </c>
      <c r="K417" s="115" t="s">
        <v>1030</v>
      </c>
      <c r="L417" s="117" t="s">
        <v>406</v>
      </c>
      <c r="M417" s="101" t="s">
        <v>1410</v>
      </c>
      <c r="N417" s="115" t="s">
        <v>931</v>
      </c>
      <c r="O417" s="125">
        <v>0.95</v>
      </c>
      <c r="P417" s="127">
        <v>12200</v>
      </c>
      <c r="Q417" s="131"/>
      <c r="R417" s="133" t="str">
        <f t="shared" si="50"/>
        <v>沖縄</v>
      </c>
      <c r="S417" s="1" t="str">
        <f t="shared" si="51"/>
        <v>一般国道506号　小禄道路</v>
      </c>
      <c r="T417" s="134">
        <f t="shared" si="47"/>
        <v>970</v>
      </c>
      <c r="U417" s="135" t="str">
        <f t="shared" si="48"/>
        <v>1.4（1.3）
※2</v>
      </c>
      <c r="V417" s="135"/>
      <c r="W417" s="133">
        <f t="shared" si="49"/>
        <v>12200</v>
      </c>
    </row>
  </sheetData>
  <mergeCells count="1">
    <mergeCell ref="G4:H4"/>
  </mergeCells>
  <phoneticPr fontId="10"/>
  <conditionalFormatting sqref="E75">
    <cfRule type="duplicateValues" dxfId="31" priority="31"/>
  </conditionalFormatting>
  <conditionalFormatting sqref="E90">
    <cfRule type="duplicateValues" dxfId="30" priority="30"/>
  </conditionalFormatting>
  <conditionalFormatting sqref="E84">
    <cfRule type="duplicateValues" dxfId="29" priority="29"/>
  </conditionalFormatting>
  <conditionalFormatting sqref="E131">
    <cfRule type="duplicateValues" dxfId="28" priority="28"/>
  </conditionalFormatting>
  <conditionalFormatting sqref="E116">
    <cfRule type="duplicateValues" dxfId="27" priority="27"/>
  </conditionalFormatting>
  <conditionalFormatting sqref="E92">
    <cfRule type="duplicateValues" dxfId="26" priority="26"/>
  </conditionalFormatting>
  <conditionalFormatting sqref="E93">
    <cfRule type="duplicateValues" dxfId="25" priority="25"/>
  </conditionalFormatting>
  <conditionalFormatting sqref="E108">
    <cfRule type="duplicateValues" dxfId="24" priority="24"/>
  </conditionalFormatting>
  <conditionalFormatting sqref="E117">
    <cfRule type="duplicateValues" dxfId="23" priority="23"/>
  </conditionalFormatting>
  <conditionalFormatting sqref="E119">
    <cfRule type="duplicateValues" dxfId="22" priority="22"/>
  </conditionalFormatting>
  <conditionalFormatting sqref="E78">
    <cfRule type="duplicateValues" dxfId="21" priority="21"/>
  </conditionalFormatting>
  <conditionalFormatting sqref="E88">
    <cfRule type="duplicateValues" dxfId="20" priority="20"/>
  </conditionalFormatting>
  <conditionalFormatting sqref="E89">
    <cfRule type="duplicateValues" dxfId="19" priority="19"/>
  </conditionalFormatting>
  <conditionalFormatting sqref="E81">
    <cfRule type="duplicateValues" dxfId="18" priority="18"/>
  </conditionalFormatting>
  <conditionalFormatting sqref="E112">
    <cfRule type="duplicateValues" dxfId="17" priority="17"/>
  </conditionalFormatting>
  <conditionalFormatting sqref="E113">
    <cfRule type="duplicateValues" dxfId="16" priority="16"/>
  </conditionalFormatting>
  <conditionalFormatting sqref="E111">
    <cfRule type="duplicateValues" dxfId="15" priority="15"/>
  </conditionalFormatting>
  <conditionalFormatting sqref="E120">
    <cfRule type="duplicateValues" dxfId="14" priority="14"/>
  </conditionalFormatting>
  <conditionalFormatting sqref="E126">
    <cfRule type="duplicateValues" dxfId="13" priority="13"/>
  </conditionalFormatting>
  <conditionalFormatting sqref="E121">
    <cfRule type="duplicateValues" dxfId="12" priority="12"/>
  </conditionalFormatting>
  <conditionalFormatting sqref="E123">
    <cfRule type="duplicateValues" dxfId="11" priority="11"/>
  </conditionalFormatting>
  <conditionalFormatting sqref="E97">
    <cfRule type="duplicateValues" dxfId="10" priority="10"/>
  </conditionalFormatting>
  <conditionalFormatting sqref="E102">
    <cfRule type="duplicateValues" dxfId="9" priority="9"/>
  </conditionalFormatting>
  <conditionalFormatting sqref="E143">
    <cfRule type="duplicateValues" dxfId="8" priority="8"/>
  </conditionalFormatting>
  <conditionalFormatting sqref="E146">
    <cfRule type="duplicateValues" dxfId="7" priority="7"/>
  </conditionalFormatting>
  <conditionalFormatting sqref="E147">
    <cfRule type="duplicateValues" dxfId="6" priority="6"/>
  </conditionalFormatting>
  <conditionalFormatting sqref="E151">
    <cfRule type="duplicateValues" dxfId="5" priority="5"/>
  </conditionalFormatting>
  <conditionalFormatting sqref="E118">
    <cfRule type="duplicateValues" dxfId="4" priority="4"/>
  </conditionalFormatting>
  <conditionalFormatting sqref="E100">
    <cfRule type="duplicateValues" dxfId="3" priority="3"/>
  </conditionalFormatting>
  <conditionalFormatting sqref="E135">
    <cfRule type="duplicateValues" dxfId="2" priority="2"/>
  </conditionalFormatting>
  <conditionalFormatting sqref="E136">
    <cfRule type="duplicateValues" dxfId="1" priority="1"/>
  </conditionalFormatting>
  <conditionalFormatting sqref="E144:E145 E77 E74 E91 E85:E87 E132:E134 E94:E96 E98:E99 E109:E110 E79:E80 E82 E114:E115 E127:E130 E122 E124:E125 E103:E107 E148:E150 E101 E137:E142">
    <cfRule type="duplicateValues" dxfId="0" priority="32"/>
  </conditionalFormatting>
  <printOptions horizontalCentered="1"/>
  <pageMargins left="0.19685039370078741" right="0.19685039370078741" top="0.39370078740157483" bottom="0.19685039370078741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V110"/>
  <sheetViews>
    <sheetView view="pageBreakPreview" zoomScale="60" workbookViewId="0">
      <pane ySplit="8" topLeftCell="A9" activePane="bottomLeft" state="frozen"/>
      <selection pane="bottomLeft" activeCell="S11" sqref="S11"/>
    </sheetView>
  </sheetViews>
  <sheetFormatPr defaultRowHeight="18.75" outlineLevelCol="1" x14ac:dyDescent="0.15"/>
  <cols>
    <col min="1" max="1" width="9.5" style="149" customWidth="1" collapsed="1"/>
    <col min="2" max="2" width="6.5" style="150" customWidth="1"/>
    <col min="3" max="3" width="6.5" style="150" hidden="1" customWidth="1"/>
    <col min="4" max="4" width="6.5" style="150" customWidth="1"/>
    <col min="5" max="5" width="6.5" style="150" hidden="1" customWidth="1"/>
    <col min="6" max="6" width="6.5" style="150" customWidth="1"/>
    <col min="7" max="7" width="18.625" style="150" customWidth="1"/>
    <col min="8" max="8" width="22.875" style="150" hidden="1" customWidth="1"/>
    <col min="9" max="9" width="5.375" style="150" customWidth="1"/>
    <col min="10" max="10" width="35.625" style="151" customWidth="1"/>
    <col min="11" max="11" width="3.625" style="152" customWidth="1"/>
    <col min="12" max="12" width="2" style="152" customWidth="1"/>
    <col min="13" max="13" width="3.625" style="152" customWidth="1"/>
    <col min="14" max="19" width="5.625" style="152" hidden="1" customWidth="1" outlineLevel="1"/>
    <col min="20" max="20" width="5.625" style="152" customWidth="1" collapsed="1"/>
    <col min="21" max="23" width="5.625" style="152" customWidth="1"/>
    <col min="24" max="25" width="8.875" style="150" hidden="1" customWidth="1" outlineLevel="1"/>
    <col min="26" max="26" width="6" style="150" hidden="1" customWidth="1" collapsed="1"/>
    <col min="27" max="29" width="6" style="150" hidden="1" customWidth="1"/>
    <col min="30" max="30" width="6" style="150" customWidth="1"/>
    <col min="31" max="31" width="6" style="150" hidden="1" customWidth="1"/>
    <col min="32" max="32" width="7.875" style="150" hidden="1" customWidth="1"/>
    <col min="33" max="33" width="4.5" hidden="1" customWidth="1" outlineLevel="1"/>
    <col min="34" max="34" width="2.625" hidden="1" customWidth="1" outlineLevel="1" collapsed="1"/>
    <col min="35" max="35" width="16.125" hidden="1" customWidth="1" outlineLevel="1"/>
    <col min="36" max="36" width="17.375" hidden="1" customWidth="1" outlineLevel="1"/>
    <col min="37" max="37" width="17.375" hidden="1" customWidth="1" collapsed="1"/>
    <col min="38" max="39" width="17.375" hidden="1" customWidth="1" outlineLevel="1"/>
    <col min="40" max="40" width="17.375" hidden="1" customWidth="1" collapsed="1"/>
    <col min="41" max="41" width="17.375" hidden="1" customWidth="1" outlineLevel="1"/>
    <col min="42" max="42" width="16.125" hidden="1" customWidth="1" outlineLevel="1"/>
    <col min="43" max="43" width="2.625" hidden="1" customWidth="1" collapsed="1"/>
    <col min="44" max="45" width="16.125" hidden="1" customWidth="1" outlineLevel="1"/>
    <col min="46" max="46" width="2.625" hidden="1" customWidth="1" collapsed="1"/>
    <col min="47" max="48" width="16.125" hidden="1" customWidth="1" outlineLevel="1"/>
    <col min="49" max="49" width="2.625" hidden="1" customWidth="1" collapsed="1"/>
    <col min="50" max="51" width="16.125" hidden="1" customWidth="1"/>
    <col min="52" max="52" width="2" hidden="1" customWidth="1"/>
    <col min="53" max="54" width="16.125" hidden="1" customWidth="1" outlineLevel="1"/>
    <col min="55" max="55" width="2" hidden="1" customWidth="1" outlineLevel="1"/>
    <col min="56" max="56" width="16.125" hidden="1" customWidth="1" collapsed="1"/>
    <col min="57" max="57" width="16.125" hidden="1" customWidth="1"/>
    <col min="58" max="58" width="2" hidden="1" customWidth="1"/>
    <col min="59" max="60" width="16.125" hidden="1" customWidth="1" outlineLevel="1"/>
    <col min="61" max="61" width="2" hidden="1" customWidth="1" outlineLevel="1"/>
    <col min="62" max="62" width="2" hidden="1" customWidth="1" collapsed="1"/>
    <col min="63" max="64" width="16.125" hidden="1" customWidth="1" outlineLevel="1"/>
    <col min="65" max="65" width="2" hidden="1" customWidth="1" outlineLevel="1"/>
    <col min="66" max="66" width="16.125" hidden="1" customWidth="1" collapsed="1"/>
    <col min="67" max="69" width="16.125" hidden="1" customWidth="1"/>
    <col min="70" max="70" width="2" hidden="1" customWidth="1"/>
    <col min="71" max="71" width="16.125" hidden="1" customWidth="1" outlineLevel="1"/>
    <col min="72" max="72" width="17.625" hidden="1" customWidth="1" outlineLevel="1"/>
    <col min="73" max="75" width="16.125" hidden="1" customWidth="1" outlineLevel="1"/>
    <col min="76" max="76" width="2" hidden="1" customWidth="1" outlineLevel="1"/>
    <col min="77" max="77" width="16.125" hidden="1" customWidth="1" outlineLevel="1"/>
    <col min="78" max="78" width="19.875" hidden="1" customWidth="1" outlineLevel="1"/>
    <col min="79" max="81" width="16.125" hidden="1" customWidth="1" outlineLevel="1"/>
    <col min="82" max="82" width="2" customWidth="1" collapsed="1"/>
    <col min="83" max="83" width="16.125" customWidth="1"/>
    <col min="84" max="84" width="18.125" hidden="1" customWidth="1"/>
    <col min="85" max="85" width="16.125" customWidth="1"/>
    <col min="86" max="86" width="16.625" bestFit="1" customWidth="1"/>
    <col min="87" max="87" width="20.5" customWidth="1"/>
    <col min="88" max="88" width="2.375" customWidth="1"/>
    <col min="89" max="89" width="16.125" customWidth="1"/>
    <col min="90" max="90" width="18.125" hidden="1" customWidth="1"/>
    <col min="91" max="91" width="16.125" customWidth="1"/>
    <col min="92" max="92" width="16.625" bestFit="1" customWidth="1"/>
    <col min="93" max="93" width="20.5" customWidth="1"/>
    <col min="94" max="94" width="2.375" customWidth="1"/>
    <col min="95" max="95" width="16.125" customWidth="1" collapsed="1"/>
    <col min="96" max="96" width="16.125" customWidth="1"/>
    <col min="97" max="100" width="16.125" hidden="1" customWidth="1"/>
    <col min="101" max="102" width="16.125" customWidth="1"/>
    <col min="103" max="103" width="2" customWidth="1"/>
    <col min="104" max="104" width="16.125" customWidth="1"/>
    <col min="105" max="105" width="2" customWidth="1"/>
    <col min="106" max="109" width="16.125" customWidth="1" outlineLevel="1"/>
    <col min="110" max="110" width="2" customWidth="1" outlineLevel="1"/>
    <col min="111" max="114" width="16.125" hidden="1" customWidth="1"/>
    <col min="115" max="115" width="2.375" hidden="1" customWidth="1"/>
    <col min="116" max="116" width="16.125" hidden="1" customWidth="1" collapsed="1"/>
    <col min="117" max="118" width="16.125" hidden="1" customWidth="1"/>
    <col min="119" max="119" width="18.5" hidden="1" customWidth="1"/>
    <col min="120" max="120" width="2.375" hidden="1" customWidth="1"/>
    <col min="121" max="121" width="16.125" customWidth="1"/>
    <col min="122" max="122" width="18.125" hidden="1" customWidth="1"/>
    <col min="123" max="123" width="16.125" customWidth="1"/>
    <col min="124" max="124" width="16.625" bestFit="1" customWidth="1"/>
    <col min="125" max="125" width="20.5" customWidth="1"/>
    <col min="126" max="126" width="2.375" customWidth="1"/>
    <col min="127" max="127" width="16.125" customWidth="1" collapsed="1"/>
    <col min="128" max="128" width="16.125" customWidth="1"/>
    <col min="129" max="132" width="16.125" hidden="1" customWidth="1"/>
    <col min="133" max="134" width="16.125" customWidth="1"/>
    <col min="135" max="135" width="2.375" customWidth="1"/>
    <col min="136" max="136" width="12.75" customWidth="1"/>
    <col min="137" max="137" width="11" customWidth="1"/>
    <col min="138" max="138" width="2.375" customWidth="1"/>
    <col min="139" max="140" width="16" customWidth="1"/>
    <col min="141" max="141" width="2.375" customWidth="1"/>
    <col min="142" max="142" width="12.75" customWidth="1"/>
    <col min="143" max="143" width="11" customWidth="1"/>
    <col min="144" max="144" width="3.5" customWidth="1"/>
    <col min="145" max="146" width="16" customWidth="1"/>
    <col min="155" max="155" width="16" bestFit="1" customWidth="1"/>
    <col min="314" max="314" width="9.5" customWidth="1"/>
    <col min="315" max="319" width="6.5" customWidth="1"/>
    <col min="320" max="320" width="22.875" customWidth="1"/>
    <col min="321" max="321" width="5.375" customWidth="1"/>
    <col min="322" max="322" width="35.625" customWidth="1"/>
    <col min="323" max="323" width="3.625" customWidth="1"/>
    <col min="324" max="324" width="2" customWidth="1"/>
    <col min="325" max="325" width="3.625" customWidth="1"/>
    <col min="326" max="327" width="5.625" customWidth="1"/>
    <col min="328" max="329" width="8.875" customWidth="1"/>
    <col min="330" max="332" width="6" customWidth="1"/>
    <col min="333" max="333" width="2.625" customWidth="1"/>
    <col min="334" max="335" width="12" customWidth="1"/>
    <col min="336" max="336" width="2.625" customWidth="1"/>
    <col min="337" max="338" width="12" customWidth="1"/>
    <col min="339" max="339" width="2.625" customWidth="1"/>
    <col min="340" max="381" width="12" customWidth="1"/>
    <col min="570" max="570" width="9.5" customWidth="1"/>
    <col min="571" max="575" width="6.5" customWidth="1"/>
    <col min="576" max="576" width="22.875" customWidth="1"/>
    <col min="577" max="577" width="5.375" customWidth="1"/>
    <col min="578" max="578" width="35.625" customWidth="1"/>
    <col min="579" max="579" width="3.625" customWidth="1"/>
    <col min="580" max="580" width="2" customWidth="1"/>
    <col min="581" max="581" width="3.625" customWidth="1"/>
    <col min="582" max="583" width="5.625" customWidth="1"/>
    <col min="584" max="585" width="8.875" customWidth="1"/>
    <col min="586" max="588" width="6" customWidth="1"/>
    <col min="589" max="589" width="2.625" customWidth="1"/>
    <col min="590" max="591" width="12" customWidth="1"/>
    <col min="592" max="592" width="2.625" customWidth="1"/>
    <col min="593" max="594" width="12" customWidth="1"/>
    <col min="595" max="595" width="2.625" customWidth="1"/>
    <col min="596" max="637" width="12" customWidth="1"/>
    <col min="826" max="826" width="9.5" customWidth="1"/>
    <col min="827" max="831" width="6.5" customWidth="1"/>
    <col min="832" max="832" width="22.875" customWidth="1"/>
    <col min="833" max="833" width="5.375" customWidth="1"/>
    <col min="834" max="834" width="35.625" customWidth="1"/>
    <col min="835" max="835" width="3.625" customWidth="1"/>
    <col min="836" max="836" width="2" customWidth="1"/>
    <col min="837" max="837" width="3.625" customWidth="1"/>
    <col min="838" max="839" width="5.625" customWidth="1"/>
    <col min="840" max="841" width="8.875" customWidth="1"/>
    <col min="842" max="844" width="6" customWidth="1"/>
    <col min="845" max="845" width="2.625" customWidth="1"/>
    <col min="846" max="847" width="12" customWidth="1"/>
    <col min="848" max="848" width="2.625" customWidth="1"/>
    <col min="849" max="850" width="12" customWidth="1"/>
    <col min="851" max="851" width="2.625" customWidth="1"/>
    <col min="852" max="893" width="12" customWidth="1"/>
    <col min="1082" max="1082" width="9.5" customWidth="1"/>
    <col min="1083" max="1087" width="6.5" customWidth="1"/>
    <col min="1088" max="1088" width="22.875" customWidth="1"/>
    <col min="1089" max="1089" width="5.375" customWidth="1"/>
    <col min="1090" max="1090" width="35.625" customWidth="1"/>
    <col min="1091" max="1091" width="3.625" customWidth="1"/>
    <col min="1092" max="1092" width="2" customWidth="1"/>
    <col min="1093" max="1093" width="3.625" customWidth="1"/>
    <col min="1094" max="1095" width="5.625" customWidth="1"/>
    <col min="1096" max="1097" width="8.875" customWidth="1"/>
    <col min="1098" max="1100" width="6" customWidth="1"/>
    <col min="1101" max="1101" width="2.625" customWidth="1"/>
    <col min="1102" max="1103" width="12" customWidth="1"/>
    <col min="1104" max="1104" width="2.625" customWidth="1"/>
    <col min="1105" max="1106" width="12" customWidth="1"/>
    <col min="1107" max="1107" width="2.625" customWidth="1"/>
    <col min="1108" max="1149" width="12" customWidth="1"/>
    <col min="1338" max="1338" width="9.5" customWidth="1"/>
    <col min="1339" max="1343" width="6.5" customWidth="1"/>
    <col min="1344" max="1344" width="22.875" customWidth="1"/>
    <col min="1345" max="1345" width="5.375" customWidth="1"/>
    <col min="1346" max="1346" width="35.625" customWidth="1"/>
    <col min="1347" max="1347" width="3.625" customWidth="1"/>
    <col min="1348" max="1348" width="2" customWidth="1"/>
    <col min="1349" max="1349" width="3.625" customWidth="1"/>
    <col min="1350" max="1351" width="5.625" customWidth="1"/>
    <col min="1352" max="1353" width="8.875" customWidth="1"/>
    <col min="1354" max="1356" width="6" customWidth="1"/>
    <col min="1357" max="1357" width="2.625" customWidth="1"/>
    <col min="1358" max="1359" width="12" customWidth="1"/>
    <col min="1360" max="1360" width="2.625" customWidth="1"/>
    <col min="1361" max="1362" width="12" customWidth="1"/>
    <col min="1363" max="1363" width="2.625" customWidth="1"/>
    <col min="1364" max="1405" width="12" customWidth="1"/>
    <col min="1594" max="1594" width="9.5" customWidth="1"/>
    <col min="1595" max="1599" width="6.5" customWidth="1"/>
    <col min="1600" max="1600" width="22.875" customWidth="1"/>
    <col min="1601" max="1601" width="5.375" customWidth="1"/>
    <col min="1602" max="1602" width="35.625" customWidth="1"/>
    <col min="1603" max="1603" width="3.625" customWidth="1"/>
    <col min="1604" max="1604" width="2" customWidth="1"/>
    <col min="1605" max="1605" width="3.625" customWidth="1"/>
    <col min="1606" max="1607" width="5.625" customWidth="1"/>
    <col min="1608" max="1609" width="8.875" customWidth="1"/>
    <col min="1610" max="1612" width="6" customWidth="1"/>
    <col min="1613" max="1613" width="2.625" customWidth="1"/>
    <col min="1614" max="1615" width="12" customWidth="1"/>
    <col min="1616" max="1616" width="2.625" customWidth="1"/>
    <col min="1617" max="1618" width="12" customWidth="1"/>
    <col min="1619" max="1619" width="2.625" customWidth="1"/>
    <col min="1620" max="1661" width="12" customWidth="1"/>
    <col min="1850" max="1850" width="9.5" customWidth="1"/>
    <col min="1851" max="1855" width="6.5" customWidth="1"/>
    <col min="1856" max="1856" width="22.875" customWidth="1"/>
    <col min="1857" max="1857" width="5.375" customWidth="1"/>
    <col min="1858" max="1858" width="35.625" customWidth="1"/>
    <col min="1859" max="1859" width="3.625" customWidth="1"/>
    <col min="1860" max="1860" width="2" customWidth="1"/>
    <col min="1861" max="1861" width="3.625" customWidth="1"/>
    <col min="1862" max="1863" width="5.625" customWidth="1"/>
    <col min="1864" max="1865" width="8.875" customWidth="1"/>
    <col min="1866" max="1868" width="6" customWidth="1"/>
    <col min="1869" max="1869" width="2.625" customWidth="1"/>
    <col min="1870" max="1871" width="12" customWidth="1"/>
    <col min="1872" max="1872" width="2.625" customWidth="1"/>
    <col min="1873" max="1874" width="12" customWidth="1"/>
    <col min="1875" max="1875" width="2.625" customWidth="1"/>
    <col min="1876" max="1917" width="12" customWidth="1"/>
    <col min="2106" max="2106" width="9.5" customWidth="1"/>
    <col min="2107" max="2111" width="6.5" customWidth="1"/>
    <col min="2112" max="2112" width="22.875" customWidth="1"/>
    <col min="2113" max="2113" width="5.375" customWidth="1"/>
    <col min="2114" max="2114" width="35.625" customWidth="1"/>
    <col min="2115" max="2115" width="3.625" customWidth="1"/>
    <col min="2116" max="2116" width="2" customWidth="1"/>
    <col min="2117" max="2117" width="3.625" customWidth="1"/>
    <col min="2118" max="2119" width="5.625" customWidth="1"/>
    <col min="2120" max="2121" width="8.875" customWidth="1"/>
    <col min="2122" max="2124" width="6" customWidth="1"/>
    <col min="2125" max="2125" width="2.625" customWidth="1"/>
    <col min="2126" max="2127" width="12" customWidth="1"/>
    <col min="2128" max="2128" width="2.625" customWidth="1"/>
    <col min="2129" max="2130" width="12" customWidth="1"/>
    <col min="2131" max="2131" width="2.625" customWidth="1"/>
    <col min="2132" max="2173" width="12" customWidth="1"/>
    <col min="2362" max="2362" width="9.5" customWidth="1"/>
    <col min="2363" max="2367" width="6.5" customWidth="1"/>
    <col min="2368" max="2368" width="22.875" customWidth="1"/>
    <col min="2369" max="2369" width="5.375" customWidth="1"/>
    <col min="2370" max="2370" width="35.625" customWidth="1"/>
    <col min="2371" max="2371" width="3.625" customWidth="1"/>
    <col min="2372" max="2372" width="2" customWidth="1"/>
    <col min="2373" max="2373" width="3.625" customWidth="1"/>
    <col min="2374" max="2375" width="5.625" customWidth="1"/>
    <col min="2376" max="2377" width="8.875" customWidth="1"/>
    <col min="2378" max="2380" width="6" customWidth="1"/>
    <col min="2381" max="2381" width="2.625" customWidth="1"/>
    <col min="2382" max="2383" width="12" customWidth="1"/>
    <col min="2384" max="2384" width="2.625" customWidth="1"/>
    <col min="2385" max="2386" width="12" customWidth="1"/>
    <col min="2387" max="2387" width="2.625" customWidth="1"/>
    <col min="2388" max="2429" width="12" customWidth="1"/>
    <col min="2618" max="2618" width="9.5" customWidth="1"/>
    <col min="2619" max="2623" width="6.5" customWidth="1"/>
    <col min="2624" max="2624" width="22.875" customWidth="1"/>
    <col min="2625" max="2625" width="5.375" customWidth="1"/>
    <col min="2626" max="2626" width="35.625" customWidth="1"/>
    <col min="2627" max="2627" width="3.625" customWidth="1"/>
    <col min="2628" max="2628" width="2" customWidth="1"/>
    <col min="2629" max="2629" width="3.625" customWidth="1"/>
    <col min="2630" max="2631" width="5.625" customWidth="1"/>
    <col min="2632" max="2633" width="8.875" customWidth="1"/>
    <col min="2634" max="2636" width="6" customWidth="1"/>
    <col min="2637" max="2637" width="2.625" customWidth="1"/>
    <col min="2638" max="2639" width="12" customWidth="1"/>
    <col min="2640" max="2640" width="2.625" customWidth="1"/>
    <col min="2641" max="2642" width="12" customWidth="1"/>
    <col min="2643" max="2643" width="2.625" customWidth="1"/>
    <col min="2644" max="2685" width="12" customWidth="1"/>
    <col min="2874" max="2874" width="9.5" customWidth="1"/>
    <col min="2875" max="2879" width="6.5" customWidth="1"/>
    <col min="2880" max="2880" width="22.875" customWidth="1"/>
    <col min="2881" max="2881" width="5.375" customWidth="1"/>
    <col min="2882" max="2882" width="35.625" customWidth="1"/>
    <col min="2883" max="2883" width="3.625" customWidth="1"/>
    <col min="2884" max="2884" width="2" customWidth="1"/>
    <col min="2885" max="2885" width="3.625" customWidth="1"/>
    <col min="2886" max="2887" width="5.625" customWidth="1"/>
    <col min="2888" max="2889" width="8.875" customWidth="1"/>
    <col min="2890" max="2892" width="6" customWidth="1"/>
    <col min="2893" max="2893" width="2.625" customWidth="1"/>
    <col min="2894" max="2895" width="12" customWidth="1"/>
    <col min="2896" max="2896" width="2.625" customWidth="1"/>
    <col min="2897" max="2898" width="12" customWidth="1"/>
    <col min="2899" max="2899" width="2.625" customWidth="1"/>
    <col min="2900" max="2941" width="12" customWidth="1"/>
    <col min="3130" max="3130" width="9.5" customWidth="1"/>
    <col min="3131" max="3135" width="6.5" customWidth="1"/>
    <col min="3136" max="3136" width="22.875" customWidth="1"/>
    <col min="3137" max="3137" width="5.375" customWidth="1"/>
    <col min="3138" max="3138" width="35.625" customWidth="1"/>
    <col min="3139" max="3139" width="3.625" customWidth="1"/>
    <col min="3140" max="3140" width="2" customWidth="1"/>
    <col min="3141" max="3141" width="3.625" customWidth="1"/>
    <col min="3142" max="3143" width="5.625" customWidth="1"/>
    <col min="3144" max="3145" width="8.875" customWidth="1"/>
    <col min="3146" max="3148" width="6" customWidth="1"/>
    <col min="3149" max="3149" width="2.625" customWidth="1"/>
    <col min="3150" max="3151" width="12" customWidth="1"/>
    <col min="3152" max="3152" width="2.625" customWidth="1"/>
    <col min="3153" max="3154" width="12" customWidth="1"/>
    <col min="3155" max="3155" width="2.625" customWidth="1"/>
    <col min="3156" max="3197" width="12" customWidth="1"/>
    <col min="3386" max="3386" width="9.5" customWidth="1"/>
    <col min="3387" max="3391" width="6.5" customWidth="1"/>
    <col min="3392" max="3392" width="22.875" customWidth="1"/>
    <col min="3393" max="3393" width="5.375" customWidth="1"/>
    <col min="3394" max="3394" width="35.625" customWidth="1"/>
    <col min="3395" max="3395" width="3.625" customWidth="1"/>
    <col min="3396" max="3396" width="2" customWidth="1"/>
    <col min="3397" max="3397" width="3.625" customWidth="1"/>
    <col min="3398" max="3399" width="5.625" customWidth="1"/>
    <col min="3400" max="3401" width="8.875" customWidth="1"/>
    <col min="3402" max="3404" width="6" customWidth="1"/>
    <col min="3405" max="3405" width="2.625" customWidth="1"/>
    <col min="3406" max="3407" width="12" customWidth="1"/>
    <col min="3408" max="3408" width="2.625" customWidth="1"/>
    <col min="3409" max="3410" width="12" customWidth="1"/>
    <col min="3411" max="3411" width="2.625" customWidth="1"/>
    <col min="3412" max="3453" width="12" customWidth="1"/>
    <col min="3642" max="3642" width="9.5" customWidth="1"/>
    <col min="3643" max="3647" width="6.5" customWidth="1"/>
    <col min="3648" max="3648" width="22.875" customWidth="1"/>
    <col min="3649" max="3649" width="5.375" customWidth="1"/>
    <col min="3650" max="3650" width="35.625" customWidth="1"/>
    <col min="3651" max="3651" width="3.625" customWidth="1"/>
    <col min="3652" max="3652" width="2" customWidth="1"/>
    <col min="3653" max="3653" width="3.625" customWidth="1"/>
    <col min="3654" max="3655" width="5.625" customWidth="1"/>
    <col min="3656" max="3657" width="8.875" customWidth="1"/>
    <col min="3658" max="3660" width="6" customWidth="1"/>
    <col min="3661" max="3661" width="2.625" customWidth="1"/>
    <col min="3662" max="3663" width="12" customWidth="1"/>
    <col min="3664" max="3664" width="2.625" customWidth="1"/>
    <col min="3665" max="3666" width="12" customWidth="1"/>
    <col min="3667" max="3667" width="2.625" customWidth="1"/>
    <col min="3668" max="3709" width="12" customWidth="1"/>
    <col min="3898" max="3898" width="9.5" customWidth="1"/>
    <col min="3899" max="3903" width="6.5" customWidth="1"/>
    <col min="3904" max="3904" width="22.875" customWidth="1"/>
    <col min="3905" max="3905" width="5.375" customWidth="1"/>
    <col min="3906" max="3906" width="35.625" customWidth="1"/>
    <col min="3907" max="3907" width="3.625" customWidth="1"/>
    <col min="3908" max="3908" width="2" customWidth="1"/>
    <col min="3909" max="3909" width="3.625" customWidth="1"/>
    <col min="3910" max="3911" width="5.625" customWidth="1"/>
    <col min="3912" max="3913" width="8.875" customWidth="1"/>
    <col min="3914" max="3916" width="6" customWidth="1"/>
    <col min="3917" max="3917" width="2.625" customWidth="1"/>
    <col min="3918" max="3919" width="12" customWidth="1"/>
    <col min="3920" max="3920" width="2.625" customWidth="1"/>
    <col min="3921" max="3922" width="12" customWidth="1"/>
    <col min="3923" max="3923" width="2.625" customWidth="1"/>
    <col min="3924" max="3965" width="12" customWidth="1"/>
    <col min="4154" max="4154" width="9.5" customWidth="1"/>
    <col min="4155" max="4159" width="6.5" customWidth="1"/>
    <col min="4160" max="4160" width="22.875" customWidth="1"/>
    <col min="4161" max="4161" width="5.375" customWidth="1"/>
    <col min="4162" max="4162" width="35.625" customWidth="1"/>
    <col min="4163" max="4163" width="3.625" customWidth="1"/>
    <col min="4164" max="4164" width="2" customWidth="1"/>
    <col min="4165" max="4165" width="3.625" customWidth="1"/>
    <col min="4166" max="4167" width="5.625" customWidth="1"/>
    <col min="4168" max="4169" width="8.875" customWidth="1"/>
    <col min="4170" max="4172" width="6" customWidth="1"/>
    <col min="4173" max="4173" width="2.625" customWidth="1"/>
    <col min="4174" max="4175" width="12" customWidth="1"/>
    <col min="4176" max="4176" width="2.625" customWidth="1"/>
    <col min="4177" max="4178" width="12" customWidth="1"/>
    <col min="4179" max="4179" width="2.625" customWidth="1"/>
    <col min="4180" max="4221" width="12" customWidth="1"/>
    <col min="4410" max="4410" width="9.5" customWidth="1"/>
    <col min="4411" max="4415" width="6.5" customWidth="1"/>
    <col min="4416" max="4416" width="22.875" customWidth="1"/>
    <col min="4417" max="4417" width="5.375" customWidth="1"/>
    <col min="4418" max="4418" width="35.625" customWidth="1"/>
    <col min="4419" max="4419" width="3.625" customWidth="1"/>
    <col min="4420" max="4420" width="2" customWidth="1"/>
    <col min="4421" max="4421" width="3.625" customWidth="1"/>
    <col min="4422" max="4423" width="5.625" customWidth="1"/>
    <col min="4424" max="4425" width="8.875" customWidth="1"/>
    <col min="4426" max="4428" width="6" customWidth="1"/>
    <col min="4429" max="4429" width="2.625" customWidth="1"/>
    <col min="4430" max="4431" width="12" customWidth="1"/>
    <col min="4432" max="4432" width="2.625" customWidth="1"/>
    <col min="4433" max="4434" width="12" customWidth="1"/>
    <col min="4435" max="4435" width="2.625" customWidth="1"/>
    <col min="4436" max="4477" width="12" customWidth="1"/>
    <col min="4666" max="4666" width="9.5" customWidth="1"/>
    <col min="4667" max="4671" width="6.5" customWidth="1"/>
    <col min="4672" max="4672" width="22.875" customWidth="1"/>
    <col min="4673" max="4673" width="5.375" customWidth="1"/>
    <col min="4674" max="4674" width="35.625" customWidth="1"/>
    <col min="4675" max="4675" width="3.625" customWidth="1"/>
    <col min="4676" max="4676" width="2" customWidth="1"/>
    <col min="4677" max="4677" width="3.625" customWidth="1"/>
    <col min="4678" max="4679" width="5.625" customWidth="1"/>
    <col min="4680" max="4681" width="8.875" customWidth="1"/>
    <col min="4682" max="4684" width="6" customWidth="1"/>
    <col min="4685" max="4685" width="2.625" customWidth="1"/>
    <col min="4686" max="4687" width="12" customWidth="1"/>
    <col min="4688" max="4688" width="2.625" customWidth="1"/>
    <col min="4689" max="4690" width="12" customWidth="1"/>
    <col min="4691" max="4691" width="2.625" customWidth="1"/>
    <col min="4692" max="4733" width="12" customWidth="1"/>
    <col min="4922" max="4922" width="9.5" customWidth="1"/>
    <col min="4923" max="4927" width="6.5" customWidth="1"/>
    <col min="4928" max="4928" width="22.875" customWidth="1"/>
    <col min="4929" max="4929" width="5.375" customWidth="1"/>
    <col min="4930" max="4930" width="35.625" customWidth="1"/>
    <col min="4931" max="4931" width="3.625" customWidth="1"/>
    <col min="4932" max="4932" width="2" customWidth="1"/>
    <col min="4933" max="4933" width="3.625" customWidth="1"/>
    <col min="4934" max="4935" width="5.625" customWidth="1"/>
    <col min="4936" max="4937" width="8.875" customWidth="1"/>
    <col min="4938" max="4940" width="6" customWidth="1"/>
    <col min="4941" max="4941" width="2.625" customWidth="1"/>
    <col min="4942" max="4943" width="12" customWidth="1"/>
    <col min="4944" max="4944" width="2.625" customWidth="1"/>
    <col min="4945" max="4946" width="12" customWidth="1"/>
    <col min="4947" max="4947" width="2.625" customWidth="1"/>
    <col min="4948" max="4989" width="12" customWidth="1"/>
    <col min="5178" max="5178" width="9.5" customWidth="1"/>
    <col min="5179" max="5183" width="6.5" customWidth="1"/>
    <col min="5184" max="5184" width="22.875" customWidth="1"/>
    <col min="5185" max="5185" width="5.375" customWidth="1"/>
    <col min="5186" max="5186" width="35.625" customWidth="1"/>
    <col min="5187" max="5187" width="3.625" customWidth="1"/>
    <col min="5188" max="5188" width="2" customWidth="1"/>
    <col min="5189" max="5189" width="3.625" customWidth="1"/>
    <col min="5190" max="5191" width="5.625" customWidth="1"/>
    <col min="5192" max="5193" width="8.875" customWidth="1"/>
    <col min="5194" max="5196" width="6" customWidth="1"/>
    <col min="5197" max="5197" width="2.625" customWidth="1"/>
    <col min="5198" max="5199" width="12" customWidth="1"/>
    <col min="5200" max="5200" width="2.625" customWidth="1"/>
    <col min="5201" max="5202" width="12" customWidth="1"/>
    <col min="5203" max="5203" width="2.625" customWidth="1"/>
    <col min="5204" max="5245" width="12" customWidth="1"/>
    <col min="5434" max="5434" width="9.5" customWidth="1"/>
    <col min="5435" max="5439" width="6.5" customWidth="1"/>
    <col min="5440" max="5440" width="22.875" customWidth="1"/>
    <col min="5441" max="5441" width="5.375" customWidth="1"/>
    <col min="5442" max="5442" width="35.625" customWidth="1"/>
    <col min="5443" max="5443" width="3.625" customWidth="1"/>
    <col min="5444" max="5444" width="2" customWidth="1"/>
    <col min="5445" max="5445" width="3.625" customWidth="1"/>
    <col min="5446" max="5447" width="5.625" customWidth="1"/>
    <col min="5448" max="5449" width="8.875" customWidth="1"/>
    <col min="5450" max="5452" width="6" customWidth="1"/>
    <col min="5453" max="5453" width="2.625" customWidth="1"/>
    <col min="5454" max="5455" width="12" customWidth="1"/>
    <col min="5456" max="5456" width="2.625" customWidth="1"/>
    <col min="5457" max="5458" width="12" customWidth="1"/>
    <col min="5459" max="5459" width="2.625" customWidth="1"/>
    <col min="5460" max="5501" width="12" customWidth="1"/>
    <col min="5690" max="5690" width="9.5" customWidth="1"/>
    <col min="5691" max="5695" width="6.5" customWidth="1"/>
    <col min="5696" max="5696" width="22.875" customWidth="1"/>
    <col min="5697" max="5697" width="5.375" customWidth="1"/>
    <col min="5698" max="5698" width="35.625" customWidth="1"/>
    <col min="5699" max="5699" width="3.625" customWidth="1"/>
    <col min="5700" max="5700" width="2" customWidth="1"/>
    <col min="5701" max="5701" width="3.625" customWidth="1"/>
    <col min="5702" max="5703" width="5.625" customWidth="1"/>
    <col min="5704" max="5705" width="8.875" customWidth="1"/>
    <col min="5706" max="5708" width="6" customWidth="1"/>
    <col min="5709" max="5709" width="2.625" customWidth="1"/>
    <col min="5710" max="5711" width="12" customWidth="1"/>
    <col min="5712" max="5712" width="2.625" customWidth="1"/>
    <col min="5713" max="5714" width="12" customWidth="1"/>
    <col min="5715" max="5715" width="2.625" customWidth="1"/>
    <col min="5716" max="5757" width="12" customWidth="1"/>
    <col min="5946" max="5946" width="9.5" customWidth="1"/>
    <col min="5947" max="5951" width="6.5" customWidth="1"/>
    <col min="5952" max="5952" width="22.875" customWidth="1"/>
    <col min="5953" max="5953" width="5.375" customWidth="1"/>
    <col min="5954" max="5954" width="35.625" customWidth="1"/>
    <col min="5955" max="5955" width="3.625" customWidth="1"/>
    <col min="5956" max="5956" width="2" customWidth="1"/>
    <col min="5957" max="5957" width="3.625" customWidth="1"/>
    <col min="5958" max="5959" width="5.625" customWidth="1"/>
    <col min="5960" max="5961" width="8.875" customWidth="1"/>
    <col min="5962" max="5964" width="6" customWidth="1"/>
    <col min="5965" max="5965" width="2.625" customWidth="1"/>
    <col min="5966" max="5967" width="12" customWidth="1"/>
    <col min="5968" max="5968" width="2.625" customWidth="1"/>
    <col min="5969" max="5970" width="12" customWidth="1"/>
    <col min="5971" max="5971" width="2.625" customWidth="1"/>
    <col min="5972" max="6013" width="12" customWidth="1"/>
    <col min="6202" max="6202" width="9.5" customWidth="1"/>
    <col min="6203" max="6207" width="6.5" customWidth="1"/>
    <col min="6208" max="6208" width="22.875" customWidth="1"/>
    <col min="6209" max="6209" width="5.375" customWidth="1"/>
    <col min="6210" max="6210" width="35.625" customWidth="1"/>
    <col min="6211" max="6211" width="3.625" customWidth="1"/>
    <col min="6212" max="6212" width="2" customWidth="1"/>
    <col min="6213" max="6213" width="3.625" customWidth="1"/>
    <col min="6214" max="6215" width="5.625" customWidth="1"/>
    <col min="6216" max="6217" width="8.875" customWidth="1"/>
    <col min="6218" max="6220" width="6" customWidth="1"/>
    <col min="6221" max="6221" width="2.625" customWidth="1"/>
    <col min="6222" max="6223" width="12" customWidth="1"/>
    <col min="6224" max="6224" width="2.625" customWidth="1"/>
    <col min="6225" max="6226" width="12" customWidth="1"/>
    <col min="6227" max="6227" width="2.625" customWidth="1"/>
    <col min="6228" max="6269" width="12" customWidth="1"/>
    <col min="6458" max="6458" width="9.5" customWidth="1"/>
    <col min="6459" max="6463" width="6.5" customWidth="1"/>
    <col min="6464" max="6464" width="22.875" customWidth="1"/>
    <col min="6465" max="6465" width="5.375" customWidth="1"/>
    <col min="6466" max="6466" width="35.625" customWidth="1"/>
    <col min="6467" max="6467" width="3.625" customWidth="1"/>
    <col min="6468" max="6468" width="2" customWidth="1"/>
    <col min="6469" max="6469" width="3.625" customWidth="1"/>
    <col min="6470" max="6471" width="5.625" customWidth="1"/>
    <col min="6472" max="6473" width="8.875" customWidth="1"/>
    <col min="6474" max="6476" width="6" customWidth="1"/>
    <col min="6477" max="6477" width="2.625" customWidth="1"/>
    <col min="6478" max="6479" width="12" customWidth="1"/>
    <col min="6480" max="6480" width="2.625" customWidth="1"/>
    <col min="6481" max="6482" width="12" customWidth="1"/>
    <col min="6483" max="6483" width="2.625" customWidth="1"/>
    <col min="6484" max="6525" width="12" customWidth="1"/>
    <col min="6714" max="6714" width="9.5" customWidth="1"/>
    <col min="6715" max="6719" width="6.5" customWidth="1"/>
    <col min="6720" max="6720" width="22.875" customWidth="1"/>
    <col min="6721" max="6721" width="5.375" customWidth="1"/>
    <col min="6722" max="6722" width="35.625" customWidth="1"/>
    <col min="6723" max="6723" width="3.625" customWidth="1"/>
    <col min="6724" max="6724" width="2" customWidth="1"/>
    <col min="6725" max="6725" width="3.625" customWidth="1"/>
    <col min="6726" max="6727" width="5.625" customWidth="1"/>
    <col min="6728" max="6729" width="8.875" customWidth="1"/>
    <col min="6730" max="6732" width="6" customWidth="1"/>
    <col min="6733" max="6733" width="2.625" customWidth="1"/>
    <col min="6734" max="6735" width="12" customWidth="1"/>
    <col min="6736" max="6736" width="2.625" customWidth="1"/>
    <col min="6737" max="6738" width="12" customWidth="1"/>
    <col min="6739" max="6739" width="2.625" customWidth="1"/>
    <col min="6740" max="6781" width="12" customWidth="1"/>
    <col min="6970" max="6970" width="9.5" customWidth="1"/>
    <col min="6971" max="6975" width="6.5" customWidth="1"/>
    <col min="6976" max="6976" width="22.875" customWidth="1"/>
    <col min="6977" max="6977" width="5.375" customWidth="1"/>
    <col min="6978" max="6978" width="35.625" customWidth="1"/>
    <col min="6979" max="6979" width="3.625" customWidth="1"/>
    <col min="6980" max="6980" width="2" customWidth="1"/>
    <col min="6981" max="6981" width="3.625" customWidth="1"/>
    <col min="6982" max="6983" width="5.625" customWidth="1"/>
    <col min="6984" max="6985" width="8.875" customWidth="1"/>
    <col min="6986" max="6988" width="6" customWidth="1"/>
    <col min="6989" max="6989" width="2.625" customWidth="1"/>
    <col min="6990" max="6991" width="12" customWidth="1"/>
    <col min="6992" max="6992" width="2.625" customWidth="1"/>
    <col min="6993" max="6994" width="12" customWidth="1"/>
    <col min="6995" max="6995" width="2.625" customWidth="1"/>
    <col min="6996" max="7037" width="12" customWidth="1"/>
    <col min="7226" max="7226" width="9.5" customWidth="1"/>
    <col min="7227" max="7231" width="6.5" customWidth="1"/>
    <col min="7232" max="7232" width="22.875" customWidth="1"/>
    <col min="7233" max="7233" width="5.375" customWidth="1"/>
    <col min="7234" max="7234" width="35.625" customWidth="1"/>
    <col min="7235" max="7235" width="3.625" customWidth="1"/>
    <col min="7236" max="7236" width="2" customWidth="1"/>
    <col min="7237" max="7237" width="3.625" customWidth="1"/>
    <col min="7238" max="7239" width="5.625" customWidth="1"/>
    <col min="7240" max="7241" width="8.875" customWidth="1"/>
    <col min="7242" max="7244" width="6" customWidth="1"/>
    <col min="7245" max="7245" width="2.625" customWidth="1"/>
    <col min="7246" max="7247" width="12" customWidth="1"/>
    <col min="7248" max="7248" width="2.625" customWidth="1"/>
    <col min="7249" max="7250" width="12" customWidth="1"/>
    <col min="7251" max="7251" width="2.625" customWidth="1"/>
    <col min="7252" max="7293" width="12" customWidth="1"/>
    <col min="7482" max="7482" width="9.5" customWidth="1"/>
    <col min="7483" max="7487" width="6.5" customWidth="1"/>
    <col min="7488" max="7488" width="22.875" customWidth="1"/>
    <col min="7489" max="7489" width="5.375" customWidth="1"/>
    <col min="7490" max="7490" width="35.625" customWidth="1"/>
    <col min="7491" max="7491" width="3.625" customWidth="1"/>
    <col min="7492" max="7492" width="2" customWidth="1"/>
    <col min="7493" max="7493" width="3.625" customWidth="1"/>
    <col min="7494" max="7495" width="5.625" customWidth="1"/>
    <col min="7496" max="7497" width="8.875" customWidth="1"/>
    <col min="7498" max="7500" width="6" customWidth="1"/>
    <col min="7501" max="7501" width="2.625" customWidth="1"/>
    <col min="7502" max="7503" width="12" customWidth="1"/>
    <col min="7504" max="7504" width="2.625" customWidth="1"/>
    <col min="7505" max="7506" width="12" customWidth="1"/>
    <col min="7507" max="7507" width="2.625" customWidth="1"/>
    <col min="7508" max="7549" width="12" customWidth="1"/>
    <col min="7738" max="7738" width="9.5" customWidth="1"/>
    <col min="7739" max="7743" width="6.5" customWidth="1"/>
    <col min="7744" max="7744" width="22.875" customWidth="1"/>
    <col min="7745" max="7745" width="5.375" customWidth="1"/>
    <col min="7746" max="7746" width="35.625" customWidth="1"/>
    <col min="7747" max="7747" width="3.625" customWidth="1"/>
    <col min="7748" max="7748" width="2" customWidth="1"/>
    <col min="7749" max="7749" width="3.625" customWidth="1"/>
    <col min="7750" max="7751" width="5.625" customWidth="1"/>
    <col min="7752" max="7753" width="8.875" customWidth="1"/>
    <col min="7754" max="7756" width="6" customWidth="1"/>
    <col min="7757" max="7757" width="2.625" customWidth="1"/>
    <col min="7758" max="7759" width="12" customWidth="1"/>
    <col min="7760" max="7760" width="2.625" customWidth="1"/>
    <col min="7761" max="7762" width="12" customWidth="1"/>
    <col min="7763" max="7763" width="2.625" customWidth="1"/>
    <col min="7764" max="7805" width="12" customWidth="1"/>
    <col min="7994" max="7994" width="9.5" customWidth="1"/>
    <col min="7995" max="7999" width="6.5" customWidth="1"/>
    <col min="8000" max="8000" width="22.875" customWidth="1"/>
    <col min="8001" max="8001" width="5.375" customWidth="1"/>
    <col min="8002" max="8002" width="35.625" customWidth="1"/>
    <col min="8003" max="8003" width="3.625" customWidth="1"/>
    <col min="8004" max="8004" width="2" customWidth="1"/>
    <col min="8005" max="8005" width="3.625" customWidth="1"/>
    <col min="8006" max="8007" width="5.625" customWidth="1"/>
    <col min="8008" max="8009" width="8.875" customWidth="1"/>
    <col min="8010" max="8012" width="6" customWidth="1"/>
    <col min="8013" max="8013" width="2.625" customWidth="1"/>
    <col min="8014" max="8015" width="12" customWidth="1"/>
    <col min="8016" max="8016" width="2.625" customWidth="1"/>
    <col min="8017" max="8018" width="12" customWidth="1"/>
    <col min="8019" max="8019" width="2.625" customWidth="1"/>
    <col min="8020" max="8061" width="12" customWidth="1"/>
    <col min="8250" max="8250" width="9.5" customWidth="1"/>
    <col min="8251" max="8255" width="6.5" customWidth="1"/>
    <col min="8256" max="8256" width="22.875" customWidth="1"/>
    <col min="8257" max="8257" width="5.375" customWidth="1"/>
    <col min="8258" max="8258" width="35.625" customWidth="1"/>
    <col min="8259" max="8259" width="3.625" customWidth="1"/>
    <col min="8260" max="8260" width="2" customWidth="1"/>
    <col min="8261" max="8261" width="3.625" customWidth="1"/>
    <col min="8262" max="8263" width="5.625" customWidth="1"/>
    <col min="8264" max="8265" width="8.875" customWidth="1"/>
    <col min="8266" max="8268" width="6" customWidth="1"/>
    <col min="8269" max="8269" width="2.625" customWidth="1"/>
    <col min="8270" max="8271" width="12" customWidth="1"/>
    <col min="8272" max="8272" width="2.625" customWidth="1"/>
    <col min="8273" max="8274" width="12" customWidth="1"/>
    <col min="8275" max="8275" width="2.625" customWidth="1"/>
    <col min="8276" max="8317" width="12" customWidth="1"/>
    <col min="8506" max="8506" width="9.5" customWidth="1"/>
    <col min="8507" max="8511" width="6.5" customWidth="1"/>
    <col min="8512" max="8512" width="22.875" customWidth="1"/>
    <col min="8513" max="8513" width="5.375" customWidth="1"/>
    <col min="8514" max="8514" width="35.625" customWidth="1"/>
    <col min="8515" max="8515" width="3.625" customWidth="1"/>
    <col min="8516" max="8516" width="2" customWidth="1"/>
    <col min="8517" max="8517" width="3.625" customWidth="1"/>
    <col min="8518" max="8519" width="5.625" customWidth="1"/>
    <col min="8520" max="8521" width="8.875" customWidth="1"/>
    <col min="8522" max="8524" width="6" customWidth="1"/>
    <col min="8525" max="8525" width="2.625" customWidth="1"/>
    <col min="8526" max="8527" width="12" customWidth="1"/>
    <col min="8528" max="8528" width="2.625" customWidth="1"/>
    <col min="8529" max="8530" width="12" customWidth="1"/>
    <col min="8531" max="8531" width="2.625" customWidth="1"/>
    <col min="8532" max="8573" width="12" customWidth="1"/>
    <col min="8762" max="8762" width="9.5" customWidth="1"/>
    <col min="8763" max="8767" width="6.5" customWidth="1"/>
    <col min="8768" max="8768" width="22.875" customWidth="1"/>
    <col min="8769" max="8769" width="5.375" customWidth="1"/>
    <col min="8770" max="8770" width="35.625" customWidth="1"/>
    <col min="8771" max="8771" width="3.625" customWidth="1"/>
    <col min="8772" max="8772" width="2" customWidth="1"/>
    <col min="8773" max="8773" width="3.625" customWidth="1"/>
    <col min="8774" max="8775" width="5.625" customWidth="1"/>
    <col min="8776" max="8777" width="8.875" customWidth="1"/>
    <col min="8778" max="8780" width="6" customWidth="1"/>
    <col min="8781" max="8781" width="2.625" customWidth="1"/>
    <col min="8782" max="8783" width="12" customWidth="1"/>
    <col min="8784" max="8784" width="2.625" customWidth="1"/>
    <col min="8785" max="8786" width="12" customWidth="1"/>
    <col min="8787" max="8787" width="2.625" customWidth="1"/>
    <col min="8788" max="8829" width="12" customWidth="1"/>
    <col min="9018" max="9018" width="9.5" customWidth="1"/>
    <col min="9019" max="9023" width="6.5" customWidth="1"/>
    <col min="9024" max="9024" width="22.875" customWidth="1"/>
    <col min="9025" max="9025" width="5.375" customWidth="1"/>
    <col min="9026" max="9026" width="35.625" customWidth="1"/>
    <col min="9027" max="9027" width="3.625" customWidth="1"/>
    <col min="9028" max="9028" width="2" customWidth="1"/>
    <col min="9029" max="9029" width="3.625" customWidth="1"/>
    <col min="9030" max="9031" width="5.625" customWidth="1"/>
    <col min="9032" max="9033" width="8.875" customWidth="1"/>
    <col min="9034" max="9036" width="6" customWidth="1"/>
    <col min="9037" max="9037" width="2.625" customWidth="1"/>
    <col min="9038" max="9039" width="12" customWidth="1"/>
    <col min="9040" max="9040" width="2.625" customWidth="1"/>
    <col min="9041" max="9042" width="12" customWidth="1"/>
    <col min="9043" max="9043" width="2.625" customWidth="1"/>
    <col min="9044" max="9085" width="12" customWidth="1"/>
    <col min="9274" max="9274" width="9.5" customWidth="1"/>
    <col min="9275" max="9279" width="6.5" customWidth="1"/>
    <col min="9280" max="9280" width="22.875" customWidth="1"/>
    <col min="9281" max="9281" width="5.375" customWidth="1"/>
    <col min="9282" max="9282" width="35.625" customWidth="1"/>
    <col min="9283" max="9283" width="3.625" customWidth="1"/>
    <col min="9284" max="9284" width="2" customWidth="1"/>
    <col min="9285" max="9285" width="3.625" customWidth="1"/>
    <col min="9286" max="9287" width="5.625" customWidth="1"/>
    <col min="9288" max="9289" width="8.875" customWidth="1"/>
    <col min="9290" max="9292" width="6" customWidth="1"/>
    <col min="9293" max="9293" width="2.625" customWidth="1"/>
    <col min="9294" max="9295" width="12" customWidth="1"/>
    <col min="9296" max="9296" width="2.625" customWidth="1"/>
    <col min="9297" max="9298" width="12" customWidth="1"/>
    <col min="9299" max="9299" width="2.625" customWidth="1"/>
    <col min="9300" max="9341" width="12" customWidth="1"/>
    <col min="9530" max="9530" width="9.5" customWidth="1"/>
    <col min="9531" max="9535" width="6.5" customWidth="1"/>
    <col min="9536" max="9536" width="22.875" customWidth="1"/>
    <col min="9537" max="9537" width="5.375" customWidth="1"/>
    <col min="9538" max="9538" width="35.625" customWidth="1"/>
    <col min="9539" max="9539" width="3.625" customWidth="1"/>
    <col min="9540" max="9540" width="2" customWidth="1"/>
    <col min="9541" max="9541" width="3.625" customWidth="1"/>
    <col min="9542" max="9543" width="5.625" customWidth="1"/>
    <col min="9544" max="9545" width="8.875" customWidth="1"/>
    <col min="9546" max="9548" width="6" customWidth="1"/>
    <col min="9549" max="9549" width="2.625" customWidth="1"/>
    <col min="9550" max="9551" width="12" customWidth="1"/>
    <col min="9552" max="9552" width="2.625" customWidth="1"/>
    <col min="9553" max="9554" width="12" customWidth="1"/>
    <col min="9555" max="9555" width="2.625" customWidth="1"/>
    <col min="9556" max="9597" width="12" customWidth="1"/>
    <col min="9786" max="9786" width="9.5" customWidth="1"/>
    <col min="9787" max="9791" width="6.5" customWidth="1"/>
    <col min="9792" max="9792" width="22.875" customWidth="1"/>
    <col min="9793" max="9793" width="5.375" customWidth="1"/>
    <col min="9794" max="9794" width="35.625" customWidth="1"/>
    <col min="9795" max="9795" width="3.625" customWidth="1"/>
    <col min="9796" max="9796" width="2" customWidth="1"/>
    <col min="9797" max="9797" width="3.625" customWidth="1"/>
    <col min="9798" max="9799" width="5.625" customWidth="1"/>
    <col min="9800" max="9801" width="8.875" customWidth="1"/>
    <col min="9802" max="9804" width="6" customWidth="1"/>
    <col min="9805" max="9805" width="2.625" customWidth="1"/>
    <col min="9806" max="9807" width="12" customWidth="1"/>
    <col min="9808" max="9808" width="2.625" customWidth="1"/>
    <col min="9809" max="9810" width="12" customWidth="1"/>
    <col min="9811" max="9811" width="2.625" customWidth="1"/>
    <col min="9812" max="9853" width="12" customWidth="1"/>
    <col min="10042" max="10042" width="9.5" customWidth="1"/>
    <col min="10043" max="10047" width="6.5" customWidth="1"/>
    <col min="10048" max="10048" width="22.875" customWidth="1"/>
    <col min="10049" max="10049" width="5.375" customWidth="1"/>
    <col min="10050" max="10050" width="35.625" customWidth="1"/>
    <col min="10051" max="10051" width="3.625" customWidth="1"/>
    <col min="10052" max="10052" width="2" customWidth="1"/>
    <col min="10053" max="10053" width="3.625" customWidth="1"/>
    <col min="10054" max="10055" width="5.625" customWidth="1"/>
    <col min="10056" max="10057" width="8.875" customWidth="1"/>
    <col min="10058" max="10060" width="6" customWidth="1"/>
    <col min="10061" max="10061" width="2.625" customWidth="1"/>
    <col min="10062" max="10063" width="12" customWidth="1"/>
    <col min="10064" max="10064" width="2.625" customWidth="1"/>
    <col min="10065" max="10066" width="12" customWidth="1"/>
    <col min="10067" max="10067" width="2.625" customWidth="1"/>
    <col min="10068" max="10109" width="12" customWidth="1"/>
    <col min="10298" max="10298" width="9.5" customWidth="1"/>
    <col min="10299" max="10303" width="6.5" customWidth="1"/>
    <col min="10304" max="10304" width="22.875" customWidth="1"/>
    <col min="10305" max="10305" width="5.375" customWidth="1"/>
    <col min="10306" max="10306" width="35.625" customWidth="1"/>
    <col min="10307" max="10307" width="3.625" customWidth="1"/>
    <col min="10308" max="10308" width="2" customWidth="1"/>
    <col min="10309" max="10309" width="3.625" customWidth="1"/>
    <col min="10310" max="10311" width="5.625" customWidth="1"/>
    <col min="10312" max="10313" width="8.875" customWidth="1"/>
    <col min="10314" max="10316" width="6" customWidth="1"/>
    <col min="10317" max="10317" width="2.625" customWidth="1"/>
    <col min="10318" max="10319" width="12" customWidth="1"/>
    <col min="10320" max="10320" width="2.625" customWidth="1"/>
    <col min="10321" max="10322" width="12" customWidth="1"/>
    <col min="10323" max="10323" width="2.625" customWidth="1"/>
    <col min="10324" max="10365" width="12" customWidth="1"/>
    <col min="10554" max="10554" width="9.5" customWidth="1"/>
    <col min="10555" max="10559" width="6.5" customWidth="1"/>
    <col min="10560" max="10560" width="22.875" customWidth="1"/>
    <col min="10561" max="10561" width="5.375" customWidth="1"/>
    <col min="10562" max="10562" width="35.625" customWidth="1"/>
    <col min="10563" max="10563" width="3.625" customWidth="1"/>
    <col min="10564" max="10564" width="2" customWidth="1"/>
    <col min="10565" max="10565" width="3.625" customWidth="1"/>
    <col min="10566" max="10567" width="5.625" customWidth="1"/>
    <col min="10568" max="10569" width="8.875" customWidth="1"/>
    <col min="10570" max="10572" width="6" customWidth="1"/>
    <col min="10573" max="10573" width="2.625" customWidth="1"/>
    <col min="10574" max="10575" width="12" customWidth="1"/>
    <col min="10576" max="10576" width="2.625" customWidth="1"/>
    <col min="10577" max="10578" width="12" customWidth="1"/>
    <col min="10579" max="10579" width="2.625" customWidth="1"/>
    <col min="10580" max="10621" width="12" customWidth="1"/>
    <col min="10810" max="10810" width="9.5" customWidth="1"/>
    <col min="10811" max="10815" width="6.5" customWidth="1"/>
    <col min="10816" max="10816" width="22.875" customWidth="1"/>
    <col min="10817" max="10817" width="5.375" customWidth="1"/>
    <col min="10818" max="10818" width="35.625" customWidth="1"/>
    <col min="10819" max="10819" width="3.625" customWidth="1"/>
    <col min="10820" max="10820" width="2" customWidth="1"/>
    <col min="10821" max="10821" width="3.625" customWidth="1"/>
    <col min="10822" max="10823" width="5.625" customWidth="1"/>
    <col min="10824" max="10825" width="8.875" customWidth="1"/>
    <col min="10826" max="10828" width="6" customWidth="1"/>
    <col min="10829" max="10829" width="2.625" customWidth="1"/>
    <col min="10830" max="10831" width="12" customWidth="1"/>
    <col min="10832" max="10832" width="2.625" customWidth="1"/>
    <col min="10833" max="10834" width="12" customWidth="1"/>
    <col min="10835" max="10835" width="2.625" customWidth="1"/>
    <col min="10836" max="10877" width="12" customWidth="1"/>
    <col min="11066" max="11066" width="9.5" customWidth="1"/>
    <col min="11067" max="11071" width="6.5" customWidth="1"/>
    <col min="11072" max="11072" width="22.875" customWidth="1"/>
    <col min="11073" max="11073" width="5.375" customWidth="1"/>
    <col min="11074" max="11074" width="35.625" customWidth="1"/>
    <col min="11075" max="11075" width="3.625" customWidth="1"/>
    <col min="11076" max="11076" width="2" customWidth="1"/>
    <col min="11077" max="11077" width="3.625" customWidth="1"/>
    <col min="11078" max="11079" width="5.625" customWidth="1"/>
    <col min="11080" max="11081" width="8.875" customWidth="1"/>
    <col min="11082" max="11084" width="6" customWidth="1"/>
    <col min="11085" max="11085" width="2.625" customWidth="1"/>
    <col min="11086" max="11087" width="12" customWidth="1"/>
    <col min="11088" max="11088" width="2.625" customWidth="1"/>
    <col min="11089" max="11090" width="12" customWidth="1"/>
    <col min="11091" max="11091" width="2.625" customWidth="1"/>
    <col min="11092" max="11133" width="12" customWidth="1"/>
    <col min="11322" max="11322" width="9.5" customWidth="1"/>
    <col min="11323" max="11327" width="6.5" customWidth="1"/>
    <col min="11328" max="11328" width="22.875" customWidth="1"/>
    <col min="11329" max="11329" width="5.375" customWidth="1"/>
    <col min="11330" max="11330" width="35.625" customWidth="1"/>
    <col min="11331" max="11331" width="3.625" customWidth="1"/>
    <col min="11332" max="11332" width="2" customWidth="1"/>
    <col min="11333" max="11333" width="3.625" customWidth="1"/>
    <col min="11334" max="11335" width="5.625" customWidth="1"/>
    <col min="11336" max="11337" width="8.875" customWidth="1"/>
    <col min="11338" max="11340" width="6" customWidth="1"/>
    <col min="11341" max="11341" width="2.625" customWidth="1"/>
    <col min="11342" max="11343" width="12" customWidth="1"/>
    <col min="11344" max="11344" width="2.625" customWidth="1"/>
    <col min="11345" max="11346" width="12" customWidth="1"/>
    <col min="11347" max="11347" width="2.625" customWidth="1"/>
    <col min="11348" max="11389" width="12" customWidth="1"/>
    <col min="11578" max="11578" width="9.5" customWidth="1"/>
    <col min="11579" max="11583" width="6.5" customWidth="1"/>
    <col min="11584" max="11584" width="22.875" customWidth="1"/>
    <col min="11585" max="11585" width="5.375" customWidth="1"/>
    <col min="11586" max="11586" width="35.625" customWidth="1"/>
    <col min="11587" max="11587" width="3.625" customWidth="1"/>
    <col min="11588" max="11588" width="2" customWidth="1"/>
    <col min="11589" max="11589" width="3.625" customWidth="1"/>
    <col min="11590" max="11591" width="5.625" customWidth="1"/>
    <col min="11592" max="11593" width="8.875" customWidth="1"/>
    <col min="11594" max="11596" width="6" customWidth="1"/>
    <col min="11597" max="11597" width="2.625" customWidth="1"/>
    <col min="11598" max="11599" width="12" customWidth="1"/>
    <col min="11600" max="11600" width="2.625" customWidth="1"/>
    <col min="11601" max="11602" width="12" customWidth="1"/>
    <col min="11603" max="11603" width="2.625" customWidth="1"/>
    <col min="11604" max="11645" width="12" customWidth="1"/>
    <col min="11834" max="11834" width="9.5" customWidth="1"/>
    <col min="11835" max="11839" width="6.5" customWidth="1"/>
    <col min="11840" max="11840" width="22.875" customWidth="1"/>
    <col min="11841" max="11841" width="5.375" customWidth="1"/>
    <col min="11842" max="11842" width="35.625" customWidth="1"/>
    <col min="11843" max="11843" width="3.625" customWidth="1"/>
    <col min="11844" max="11844" width="2" customWidth="1"/>
    <col min="11845" max="11845" width="3.625" customWidth="1"/>
    <col min="11846" max="11847" width="5.625" customWidth="1"/>
    <col min="11848" max="11849" width="8.875" customWidth="1"/>
    <col min="11850" max="11852" width="6" customWidth="1"/>
    <col min="11853" max="11853" width="2.625" customWidth="1"/>
    <col min="11854" max="11855" width="12" customWidth="1"/>
    <col min="11856" max="11856" width="2.625" customWidth="1"/>
    <col min="11857" max="11858" width="12" customWidth="1"/>
    <col min="11859" max="11859" width="2.625" customWidth="1"/>
    <col min="11860" max="11901" width="12" customWidth="1"/>
    <col min="12090" max="12090" width="9.5" customWidth="1"/>
    <col min="12091" max="12095" width="6.5" customWidth="1"/>
    <col min="12096" max="12096" width="22.875" customWidth="1"/>
    <col min="12097" max="12097" width="5.375" customWidth="1"/>
    <col min="12098" max="12098" width="35.625" customWidth="1"/>
    <col min="12099" max="12099" width="3.625" customWidth="1"/>
    <col min="12100" max="12100" width="2" customWidth="1"/>
    <col min="12101" max="12101" width="3.625" customWidth="1"/>
    <col min="12102" max="12103" width="5.625" customWidth="1"/>
    <col min="12104" max="12105" width="8.875" customWidth="1"/>
    <col min="12106" max="12108" width="6" customWidth="1"/>
    <col min="12109" max="12109" width="2.625" customWidth="1"/>
    <col min="12110" max="12111" width="12" customWidth="1"/>
    <col min="12112" max="12112" width="2.625" customWidth="1"/>
    <col min="12113" max="12114" width="12" customWidth="1"/>
    <col min="12115" max="12115" width="2.625" customWidth="1"/>
    <col min="12116" max="12157" width="12" customWidth="1"/>
    <col min="12346" max="12346" width="9.5" customWidth="1"/>
    <col min="12347" max="12351" width="6.5" customWidth="1"/>
    <col min="12352" max="12352" width="22.875" customWidth="1"/>
    <col min="12353" max="12353" width="5.375" customWidth="1"/>
    <col min="12354" max="12354" width="35.625" customWidth="1"/>
    <col min="12355" max="12355" width="3.625" customWidth="1"/>
    <col min="12356" max="12356" width="2" customWidth="1"/>
    <col min="12357" max="12357" width="3.625" customWidth="1"/>
    <col min="12358" max="12359" width="5.625" customWidth="1"/>
    <col min="12360" max="12361" width="8.875" customWidth="1"/>
    <col min="12362" max="12364" width="6" customWidth="1"/>
    <col min="12365" max="12365" width="2.625" customWidth="1"/>
    <col min="12366" max="12367" width="12" customWidth="1"/>
    <col min="12368" max="12368" width="2.625" customWidth="1"/>
    <col min="12369" max="12370" width="12" customWidth="1"/>
    <col min="12371" max="12371" width="2.625" customWidth="1"/>
    <col min="12372" max="12413" width="12" customWidth="1"/>
    <col min="12602" max="12602" width="9.5" customWidth="1"/>
    <col min="12603" max="12607" width="6.5" customWidth="1"/>
    <col min="12608" max="12608" width="22.875" customWidth="1"/>
    <col min="12609" max="12609" width="5.375" customWidth="1"/>
    <col min="12610" max="12610" width="35.625" customWidth="1"/>
    <col min="12611" max="12611" width="3.625" customWidth="1"/>
    <col min="12612" max="12612" width="2" customWidth="1"/>
    <col min="12613" max="12613" width="3.625" customWidth="1"/>
    <col min="12614" max="12615" width="5.625" customWidth="1"/>
    <col min="12616" max="12617" width="8.875" customWidth="1"/>
    <col min="12618" max="12620" width="6" customWidth="1"/>
    <col min="12621" max="12621" width="2.625" customWidth="1"/>
    <col min="12622" max="12623" width="12" customWidth="1"/>
    <col min="12624" max="12624" width="2.625" customWidth="1"/>
    <col min="12625" max="12626" width="12" customWidth="1"/>
    <col min="12627" max="12627" width="2.625" customWidth="1"/>
    <col min="12628" max="12669" width="12" customWidth="1"/>
    <col min="12858" max="12858" width="9.5" customWidth="1"/>
    <col min="12859" max="12863" width="6.5" customWidth="1"/>
    <col min="12864" max="12864" width="22.875" customWidth="1"/>
    <col min="12865" max="12865" width="5.375" customWidth="1"/>
    <col min="12866" max="12866" width="35.625" customWidth="1"/>
    <col min="12867" max="12867" width="3.625" customWidth="1"/>
    <col min="12868" max="12868" width="2" customWidth="1"/>
    <col min="12869" max="12869" width="3.625" customWidth="1"/>
    <col min="12870" max="12871" width="5.625" customWidth="1"/>
    <col min="12872" max="12873" width="8.875" customWidth="1"/>
    <col min="12874" max="12876" width="6" customWidth="1"/>
    <col min="12877" max="12877" width="2.625" customWidth="1"/>
    <col min="12878" max="12879" width="12" customWidth="1"/>
    <col min="12880" max="12880" width="2.625" customWidth="1"/>
    <col min="12881" max="12882" width="12" customWidth="1"/>
    <col min="12883" max="12883" width="2.625" customWidth="1"/>
    <col min="12884" max="12925" width="12" customWidth="1"/>
    <col min="13114" max="13114" width="9.5" customWidth="1"/>
    <col min="13115" max="13119" width="6.5" customWidth="1"/>
    <col min="13120" max="13120" width="22.875" customWidth="1"/>
    <col min="13121" max="13121" width="5.375" customWidth="1"/>
    <col min="13122" max="13122" width="35.625" customWidth="1"/>
    <col min="13123" max="13123" width="3.625" customWidth="1"/>
    <col min="13124" max="13124" width="2" customWidth="1"/>
    <col min="13125" max="13125" width="3.625" customWidth="1"/>
    <col min="13126" max="13127" width="5.625" customWidth="1"/>
    <col min="13128" max="13129" width="8.875" customWidth="1"/>
    <col min="13130" max="13132" width="6" customWidth="1"/>
    <col min="13133" max="13133" width="2.625" customWidth="1"/>
    <col min="13134" max="13135" width="12" customWidth="1"/>
    <col min="13136" max="13136" width="2.625" customWidth="1"/>
    <col min="13137" max="13138" width="12" customWidth="1"/>
    <col min="13139" max="13139" width="2.625" customWidth="1"/>
    <col min="13140" max="13181" width="12" customWidth="1"/>
    <col min="13370" max="13370" width="9.5" customWidth="1"/>
    <col min="13371" max="13375" width="6.5" customWidth="1"/>
    <col min="13376" max="13376" width="22.875" customWidth="1"/>
    <col min="13377" max="13377" width="5.375" customWidth="1"/>
    <col min="13378" max="13378" width="35.625" customWidth="1"/>
    <col min="13379" max="13379" width="3.625" customWidth="1"/>
    <col min="13380" max="13380" width="2" customWidth="1"/>
    <col min="13381" max="13381" width="3.625" customWidth="1"/>
    <col min="13382" max="13383" width="5.625" customWidth="1"/>
    <col min="13384" max="13385" width="8.875" customWidth="1"/>
    <col min="13386" max="13388" width="6" customWidth="1"/>
    <col min="13389" max="13389" width="2.625" customWidth="1"/>
    <col min="13390" max="13391" width="12" customWidth="1"/>
    <col min="13392" max="13392" width="2.625" customWidth="1"/>
    <col min="13393" max="13394" width="12" customWidth="1"/>
    <col min="13395" max="13395" width="2.625" customWidth="1"/>
    <col min="13396" max="13437" width="12" customWidth="1"/>
    <col min="13626" max="13626" width="9.5" customWidth="1"/>
    <col min="13627" max="13631" width="6.5" customWidth="1"/>
    <col min="13632" max="13632" width="22.875" customWidth="1"/>
    <col min="13633" max="13633" width="5.375" customWidth="1"/>
    <col min="13634" max="13634" width="35.625" customWidth="1"/>
    <col min="13635" max="13635" width="3.625" customWidth="1"/>
    <col min="13636" max="13636" width="2" customWidth="1"/>
    <col min="13637" max="13637" width="3.625" customWidth="1"/>
    <col min="13638" max="13639" width="5.625" customWidth="1"/>
    <col min="13640" max="13641" width="8.875" customWidth="1"/>
    <col min="13642" max="13644" width="6" customWidth="1"/>
    <col min="13645" max="13645" width="2.625" customWidth="1"/>
    <col min="13646" max="13647" width="12" customWidth="1"/>
    <col min="13648" max="13648" width="2.625" customWidth="1"/>
    <col min="13649" max="13650" width="12" customWidth="1"/>
    <col min="13651" max="13651" width="2.625" customWidth="1"/>
    <col min="13652" max="13693" width="12" customWidth="1"/>
    <col min="13882" max="13882" width="9.5" customWidth="1"/>
    <col min="13883" max="13887" width="6.5" customWidth="1"/>
    <col min="13888" max="13888" width="22.875" customWidth="1"/>
    <col min="13889" max="13889" width="5.375" customWidth="1"/>
    <col min="13890" max="13890" width="35.625" customWidth="1"/>
    <col min="13891" max="13891" width="3.625" customWidth="1"/>
    <col min="13892" max="13892" width="2" customWidth="1"/>
    <col min="13893" max="13893" width="3.625" customWidth="1"/>
    <col min="13894" max="13895" width="5.625" customWidth="1"/>
    <col min="13896" max="13897" width="8.875" customWidth="1"/>
    <col min="13898" max="13900" width="6" customWidth="1"/>
    <col min="13901" max="13901" width="2.625" customWidth="1"/>
    <col min="13902" max="13903" width="12" customWidth="1"/>
    <col min="13904" max="13904" width="2.625" customWidth="1"/>
    <col min="13905" max="13906" width="12" customWidth="1"/>
    <col min="13907" max="13907" width="2.625" customWidth="1"/>
    <col min="13908" max="13949" width="12" customWidth="1"/>
    <col min="14138" max="14138" width="9.5" customWidth="1"/>
    <col min="14139" max="14143" width="6.5" customWidth="1"/>
    <col min="14144" max="14144" width="22.875" customWidth="1"/>
    <col min="14145" max="14145" width="5.375" customWidth="1"/>
    <col min="14146" max="14146" width="35.625" customWidth="1"/>
    <col min="14147" max="14147" width="3.625" customWidth="1"/>
    <col min="14148" max="14148" width="2" customWidth="1"/>
    <col min="14149" max="14149" width="3.625" customWidth="1"/>
    <col min="14150" max="14151" width="5.625" customWidth="1"/>
    <col min="14152" max="14153" width="8.875" customWidth="1"/>
    <col min="14154" max="14156" width="6" customWidth="1"/>
    <col min="14157" max="14157" width="2.625" customWidth="1"/>
    <col min="14158" max="14159" width="12" customWidth="1"/>
    <col min="14160" max="14160" width="2.625" customWidth="1"/>
    <col min="14161" max="14162" width="12" customWidth="1"/>
    <col min="14163" max="14163" width="2.625" customWidth="1"/>
    <col min="14164" max="14205" width="12" customWidth="1"/>
    <col min="14394" max="14394" width="9.5" customWidth="1"/>
    <col min="14395" max="14399" width="6.5" customWidth="1"/>
    <col min="14400" max="14400" width="22.875" customWidth="1"/>
    <col min="14401" max="14401" width="5.375" customWidth="1"/>
    <col min="14402" max="14402" width="35.625" customWidth="1"/>
    <col min="14403" max="14403" width="3.625" customWidth="1"/>
    <col min="14404" max="14404" width="2" customWidth="1"/>
    <col min="14405" max="14405" width="3.625" customWidth="1"/>
    <col min="14406" max="14407" width="5.625" customWidth="1"/>
    <col min="14408" max="14409" width="8.875" customWidth="1"/>
    <col min="14410" max="14412" width="6" customWidth="1"/>
    <col min="14413" max="14413" width="2.625" customWidth="1"/>
    <col min="14414" max="14415" width="12" customWidth="1"/>
    <col min="14416" max="14416" width="2.625" customWidth="1"/>
    <col min="14417" max="14418" width="12" customWidth="1"/>
    <col min="14419" max="14419" width="2.625" customWidth="1"/>
    <col min="14420" max="14461" width="12" customWidth="1"/>
    <col min="14650" max="14650" width="9.5" customWidth="1"/>
    <col min="14651" max="14655" width="6.5" customWidth="1"/>
    <col min="14656" max="14656" width="22.875" customWidth="1"/>
    <col min="14657" max="14657" width="5.375" customWidth="1"/>
    <col min="14658" max="14658" width="35.625" customWidth="1"/>
    <col min="14659" max="14659" width="3.625" customWidth="1"/>
    <col min="14660" max="14660" width="2" customWidth="1"/>
    <col min="14661" max="14661" width="3.625" customWidth="1"/>
    <col min="14662" max="14663" width="5.625" customWidth="1"/>
    <col min="14664" max="14665" width="8.875" customWidth="1"/>
    <col min="14666" max="14668" width="6" customWidth="1"/>
    <col min="14669" max="14669" width="2.625" customWidth="1"/>
    <col min="14670" max="14671" width="12" customWidth="1"/>
    <col min="14672" max="14672" width="2.625" customWidth="1"/>
    <col min="14673" max="14674" width="12" customWidth="1"/>
    <col min="14675" max="14675" width="2.625" customWidth="1"/>
    <col min="14676" max="14717" width="12" customWidth="1"/>
    <col min="14906" max="14906" width="9.5" customWidth="1"/>
    <col min="14907" max="14911" width="6.5" customWidth="1"/>
    <col min="14912" max="14912" width="22.875" customWidth="1"/>
    <col min="14913" max="14913" width="5.375" customWidth="1"/>
    <col min="14914" max="14914" width="35.625" customWidth="1"/>
    <col min="14915" max="14915" width="3.625" customWidth="1"/>
    <col min="14916" max="14916" width="2" customWidth="1"/>
    <col min="14917" max="14917" width="3.625" customWidth="1"/>
    <col min="14918" max="14919" width="5.625" customWidth="1"/>
    <col min="14920" max="14921" width="8.875" customWidth="1"/>
    <col min="14922" max="14924" width="6" customWidth="1"/>
    <col min="14925" max="14925" width="2.625" customWidth="1"/>
    <col min="14926" max="14927" width="12" customWidth="1"/>
    <col min="14928" max="14928" width="2.625" customWidth="1"/>
    <col min="14929" max="14930" width="12" customWidth="1"/>
    <col min="14931" max="14931" width="2.625" customWidth="1"/>
    <col min="14932" max="14973" width="12" customWidth="1"/>
    <col min="15162" max="15162" width="9.5" customWidth="1"/>
    <col min="15163" max="15167" width="6.5" customWidth="1"/>
    <col min="15168" max="15168" width="22.875" customWidth="1"/>
    <col min="15169" max="15169" width="5.375" customWidth="1"/>
    <col min="15170" max="15170" width="35.625" customWidth="1"/>
    <col min="15171" max="15171" width="3.625" customWidth="1"/>
    <col min="15172" max="15172" width="2" customWidth="1"/>
    <col min="15173" max="15173" width="3.625" customWidth="1"/>
    <col min="15174" max="15175" width="5.625" customWidth="1"/>
    <col min="15176" max="15177" width="8.875" customWidth="1"/>
    <col min="15178" max="15180" width="6" customWidth="1"/>
    <col min="15181" max="15181" width="2.625" customWidth="1"/>
    <col min="15182" max="15183" width="12" customWidth="1"/>
    <col min="15184" max="15184" width="2.625" customWidth="1"/>
    <col min="15185" max="15186" width="12" customWidth="1"/>
    <col min="15187" max="15187" width="2.625" customWidth="1"/>
    <col min="15188" max="15229" width="12" customWidth="1"/>
    <col min="15418" max="15418" width="9.5" customWidth="1"/>
    <col min="15419" max="15423" width="6.5" customWidth="1"/>
    <col min="15424" max="15424" width="22.875" customWidth="1"/>
    <col min="15425" max="15425" width="5.375" customWidth="1"/>
    <col min="15426" max="15426" width="35.625" customWidth="1"/>
    <col min="15427" max="15427" width="3.625" customWidth="1"/>
    <col min="15428" max="15428" width="2" customWidth="1"/>
    <col min="15429" max="15429" width="3.625" customWidth="1"/>
    <col min="15430" max="15431" width="5.625" customWidth="1"/>
    <col min="15432" max="15433" width="8.875" customWidth="1"/>
    <col min="15434" max="15436" width="6" customWidth="1"/>
    <col min="15437" max="15437" width="2.625" customWidth="1"/>
    <col min="15438" max="15439" width="12" customWidth="1"/>
    <col min="15440" max="15440" width="2.625" customWidth="1"/>
    <col min="15441" max="15442" width="12" customWidth="1"/>
    <col min="15443" max="15443" width="2.625" customWidth="1"/>
    <col min="15444" max="15485" width="12" customWidth="1"/>
    <col min="15674" max="15674" width="9.5" customWidth="1"/>
    <col min="15675" max="15679" width="6.5" customWidth="1"/>
    <col min="15680" max="15680" width="22.875" customWidth="1"/>
    <col min="15681" max="15681" width="5.375" customWidth="1"/>
    <col min="15682" max="15682" width="35.625" customWidth="1"/>
    <col min="15683" max="15683" width="3.625" customWidth="1"/>
    <col min="15684" max="15684" width="2" customWidth="1"/>
    <col min="15685" max="15685" width="3.625" customWidth="1"/>
    <col min="15686" max="15687" width="5.625" customWidth="1"/>
    <col min="15688" max="15689" width="8.875" customWidth="1"/>
    <col min="15690" max="15692" width="6" customWidth="1"/>
    <col min="15693" max="15693" width="2.625" customWidth="1"/>
    <col min="15694" max="15695" width="12" customWidth="1"/>
    <col min="15696" max="15696" width="2.625" customWidth="1"/>
    <col min="15697" max="15698" width="12" customWidth="1"/>
    <col min="15699" max="15699" width="2.625" customWidth="1"/>
    <col min="15700" max="15741" width="12" customWidth="1"/>
    <col min="15930" max="15930" width="9.5" customWidth="1"/>
    <col min="15931" max="15935" width="6.5" customWidth="1"/>
    <col min="15936" max="15936" width="22.875" customWidth="1"/>
    <col min="15937" max="15937" width="5.375" customWidth="1"/>
    <col min="15938" max="15938" width="35.625" customWidth="1"/>
    <col min="15939" max="15939" width="3.625" customWidth="1"/>
    <col min="15940" max="15940" width="2" customWidth="1"/>
    <col min="15941" max="15941" width="3.625" customWidth="1"/>
    <col min="15942" max="15943" width="5.625" customWidth="1"/>
    <col min="15944" max="15945" width="8.875" customWidth="1"/>
    <col min="15946" max="15948" width="6" customWidth="1"/>
    <col min="15949" max="15949" width="2.625" customWidth="1"/>
    <col min="15950" max="15951" width="12" customWidth="1"/>
    <col min="15952" max="15952" width="2.625" customWidth="1"/>
    <col min="15953" max="15954" width="12" customWidth="1"/>
    <col min="15955" max="15955" width="2.625" customWidth="1"/>
    <col min="15956" max="15997" width="12" customWidth="1"/>
    <col min="16186" max="16186" width="9.5" customWidth="1"/>
    <col min="16187" max="16191" width="6.5" customWidth="1"/>
    <col min="16192" max="16192" width="22.875" customWidth="1"/>
    <col min="16193" max="16193" width="5.375" customWidth="1"/>
    <col min="16194" max="16194" width="35.625" customWidth="1"/>
    <col min="16195" max="16195" width="3.625" customWidth="1"/>
    <col min="16196" max="16196" width="2" customWidth="1"/>
    <col min="16197" max="16197" width="3.625" customWidth="1"/>
    <col min="16198" max="16199" width="5.625" customWidth="1"/>
    <col min="16200" max="16201" width="8.875" customWidth="1"/>
    <col min="16202" max="16204" width="6" customWidth="1"/>
    <col min="16205" max="16205" width="2.625" customWidth="1"/>
    <col min="16206" max="16207" width="12" customWidth="1"/>
    <col min="16208" max="16208" width="2.625" customWidth="1"/>
    <col min="16209" max="16210" width="12" customWidth="1"/>
    <col min="16211" max="16211" width="2.625" customWidth="1"/>
    <col min="16212" max="16253" width="12" customWidth="1"/>
  </cols>
  <sheetData>
    <row r="1" spans="1:155" ht="18" customHeight="1" x14ac:dyDescent="0.15">
      <c r="BE1" s="272"/>
      <c r="BL1" s="272"/>
      <c r="BO1" s="272"/>
      <c r="BP1" s="272"/>
      <c r="BQ1" s="272"/>
      <c r="BT1" s="272"/>
      <c r="BU1" s="272"/>
      <c r="BV1" s="272"/>
      <c r="BW1" s="272"/>
      <c r="BZ1" s="272"/>
      <c r="CA1" s="272"/>
      <c r="CB1" s="272"/>
      <c r="CC1" s="272"/>
      <c r="CF1" s="272"/>
      <c r="CG1" s="272"/>
      <c r="CH1" s="272"/>
      <c r="CI1" s="272"/>
      <c r="CJ1" s="87"/>
      <c r="CK1" s="491" t="s">
        <v>1460</v>
      </c>
      <c r="CL1" s="491"/>
      <c r="CM1" s="491"/>
      <c r="CN1" s="491"/>
      <c r="CO1" s="491"/>
      <c r="CP1" s="491"/>
      <c r="CQ1" s="491"/>
      <c r="CR1" s="491"/>
      <c r="CS1" s="491"/>
      <c r="CT1" s="491"/>
      <c r="CU1" s="491"/>
      <c r="CV1" s="491"/>
      <c r="CW1" s="491"/>
      <c r="CX1" s="491"/>
      <c r="CY1" s="87"/>
      <c r="CZ1" s="87"/>
      <c r="DC1" s="272"/>
      <c r="DD1" s="272"/>
      <c r="DE1" s="272"/>
      <c r="DG1" s="492" t="s">
        <v>1103</v>
      </c>
      <c r="DH1" s="492"/>
      <c r="DI1" s="492"/>
      <c r="DJ1" s="492"/>
      <c r="DK1" s="398"/>
      <c r="DL1" s="493" t="s">
        <v>1462</v>
      </c>
      <c r="DM1" s="493"/>
      <c r="DN1" s="493"/>
      <c r="DO1" s="493"/>
      <c r="DP1" s="398"/>
      <c r="DQ1" s="494" t="s">
        <v>1064</v>
      </c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G1" s="272"/>
      <c r="EJ1" s="272"/>
      <c r="EM1" s="272"/>
      <c r="EN1" s="272"/>
      <c r="EP1" s="272"/>
    </row>
    <row r="2" spans="1:155" ht="30" customHeight="1" x14ac:dyDescent="0.15">
      <c r="B2" s="159" t="s">
        <v>848</v>
      </c>
      <c r="C2" s="89"/>
      <c r="D2" s="165"/>
      <c r="E2" s="166"/>
      <c r="F2" s="166"/>
      <c r="G2" s="166"/>
      <c r="H2" s="176"/>
      <c r="I2" s="183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211"/>
      <c r="Y2" s="211"/>
      <c r="Z2" s="215"/>
      <c r="AA2" s="215"/>
      <c r="AB2" s="215"/>
      <c r="AC2" s="215"/>
      <c r="AD2" s="215"/>
      <c r="AE2" s="215"/>
      <c r="AF2" s="215"/>
      <c r="AI2" s="226">
        <f>SUBTOTAL(9,AI9:AI56)</f>
        <v>129743.16842199999</v>
      </c>
      <c r="AJ2" s="239" t="e">
        <f>SUBTOTAL(9,AJ9:AJ56)</f>
        <v>#REF!</v>
      </c>
      <c r="AL2" s="226">
        <f>SUBTOTAL(9,AL9:AL56)</f>
        <v>139317.06331699999</v>
      </c>
      <c r="AM2" s="239" t="e">
        <f>SUBTOTAL(9,AM9:AM56)</f>
        <v>#VALUE!</v>
      </c>
      <c r="AO2" s="226">
        <f>SUBTOTAL(9,AO9:AO56)</f>
        <v>155290</v>
      </c>
      <c r="AP2" s="239" t="e">
        <f>SUBTOTAL(9,AP9:AP56)</f>
        <v>#VALUE!</v>
      </c>
      <c r="AR2" s="226">
        <f>SUBTOTAL(9,AR9:AR56)</f>
        <v>160280</v>
      </c>
      <c r="AS2" s="239" t="e">
        <f>SUBTOTAL(9,AS9:AS56)</f>
        <v>#VALUE!</v>
      </c>
      <c r="AU2" s="226">
        <f>SUBTOTAL(9,AU9:AU56)</f>
        <v>188564</v>
      </c>
      <c r="AV2" s="239">
        <f>SUBTOTAL(9,AV9:AV56)</f>
        <v>144181.617</v>
      </c>
      <c r="AX2" s="226">
        <f>SUBTOTAL(9,AX9:AX58)</f>
        <v>248558</v>
      </c>
      <c r="AY2" s="239">
        <f>SUBTOTAL(9,AY9:AY58)</f>
        <v>185164.22899999993</v>
      </c>
      <c r="BA2" s="257">
        <f>SUBTOTAL(9,BA9:BA58)</f>
        <v>335440.23173899995</v>
      </c>
      <c r="BB2" s="257">
        <f>SUBTOTAL(9,BB9:BB58)</f>
        <v>255846.41599999997</v>
      </c>
      <c r="BD2" s="264">
        <f>SUBTOTAL(9,BD9:BD58)</f>
        <v>231846</v>
      </c>
      <c r="BE2" s="273">
        <f>SUBTOTAL(9,BE9:BE58)</f>
        <v>172456.10799999995</v>
      </c>
      <c r="BG2" s="257">
        <f>SUBTOTAL(9,BG9:BG58)</f>
        <v>0</v>
      </c>
      <c r="BH2" s="257">
        <f>SUBTOTAL(9,BH9:BH58)</f>
        <v>469969.52899999998</v>
      </c>
      <c r="BJ2" s="280"/>
      <c r="BK2" s="264">
        <f>SUBTOTAL(9,BK9:BK58)</f>
        <v>201738</v>
      </c>
      <c r="BL2" s="273">
        <f>SUBTOTAL(9,BL9:BL58)</f>
        <v>149183.005</v>
      </c>
      <c r="BM2" s="280"/>
      <c r="BN2" s="264">
        <f>SUBTOTAL(9,BN9:BN58)</f>
        <v>201138</v>
      </c>
      <c r="BO2" s="273">
        <f>SUBTOTAL(9,BO9:BO58)</f>
        <v>148783.005</v>
      </c>
      <c r="BP2" s="273">
        <f>SUBTOTAL(9,BP9:BP58)</f>
        <v>52354.994999999988</v>
      </c>
      <c r="BQ2" s="273">
        <f>SUBTOTAL(9,BQ9:BQ58)</f>
        <v>715.58275909090924</v>
      </c>
      <c r="BR2" s="280"/>
      <c r="BS2" s="264">
        <f>SUBTOTAL(9,BS9:BS58)</f>
        <v>152756</v>
      </c>
      <c r="BT2" s="273">
        <f>SUBTOTAL(9,BT9:BT58)</f>
        <v>112684.91233333333</v>
      </c>
      <c r="BU2" s="273">
        <f>SUBTOTAL(9,BU9:BU58)</f>
        <v>112698</v>
      </c>
      <c r="BV2" s="273">
        <f>SUBTOTAL(9,BV9:BV58)</f>
        <v>40058</v>
      </c>
      <c r="BW2" s="273">
        <f>SUBTOTAL(9,BW9:BW58)</f>
        <v>483.75</v>
      </c>
      <c r="BX2" s="280"/>
      <c r="BY2" s="264">
        <f>SUBTOTAL(9,BY9:BY58)</f>
        <v>169756</v>
      </c>
      <c r="BZ2" s="273">
        <f>SUBTOTAL(9,BZ9:BZ58)</f>
        <v>125407.04566666666</v>
      </c>
      <c r="CA2" s="273">
        <f>SUBTOTAL(9,CA9:CA58)</f>
        <v>125419</v>
      </c>
      <c r="CB2" s="273">
        <f>SUBTOTAL(9,CB9:CB58)</f>
        <v>44337</v>
      </c>
      <c r="CC2" s="273">
        <f>SUBTOTAL(9,CC9:CC58)</f>
        <v>533.15000000000009</v>
      </c>
      <c r="CD2" s="280"/>
      <c r="CE2" s="309">
        <f>SUBTOTAL(9,CE9:CE58)</f>
        <v>170488</v>
      </c>
      <c r="CF2" s="273">
        <f>SUBTOTAL(9,CF9:CF58)</f>
        <v>125953.10433333332</v>
      </c>
      <c r="CG2" s="273">
        <f>SUBTOTAL(9,CG9:CG58)</f>
        <v>125963</v>
      </c>
      <c r="CH2" s="273">
        <f>SUBTOTAL(9,CH9:CH58)</f>
        <v>44525</v>
      </c>
      <c r="CI2" s="273">
        <f>SUBTOTAL(9,CI9:CI58)</f>
        <v>534.78185000000008</v>
      </c>
      <c r="CJ2" s="347"/>
      <c r="CK2" s="355">
        <f>SUBTOTAL(9,CK9:CK58)</f>
        <v>52000</v>
      </c>
      <c r="CL2" s="273" t="e">
        <f>SUBTOTAL(9,CL9:CL58)</f>
        <v>#DIV/0!</v>
      </c>
      <c r="CM2" s="273">
        <f>SUBTOTAL(9,CM9:CM58)</f>
        <v>38497</v>
      </c>
      <c r="CN2" s="273">
        <f>SUBTOTAL(9,CN9:CN58)</f>
        <v>13503</v>
      </c>
      <c r="CO2" s="273">
        <f>SUBTOTAL(9,CO9:CO58)</f>
        <v>111.85455000000002</v>
      </c>
      <c r="CQ2" s="309">
        <f t="shared" ref="CQ2:CX2" si="0">SUBTOTAL(9,CQ9:CQ58)</f>
        <v>163862</v>
      </c>
      <c r="CR2" s="273">
        <f t="shared" si="0"/>
        <v>118929</v>
      </c>
      <c r="CS2" s="273">
        <f t="shared" si="0"/>
        <v>0</v>
      </c>
      <c r="CT2" s="273">
        <f t="shared" si="0"/>
        <v>0</v>
      </c>
      <c r="CU2" s="273">
        <f t="shared" si="0"/>
        <v>0</v>
      </c>
      <c r="CV2" s="273">
        <f t="shared" si="0"/>
        <v>0</v>
      </c>
      <c r="CW2" s="273">
        <f t="shared" si="0"/>
        <v>44933</v>
      </c>
      <c r="CX2" s="273">
        <f t="shared" si="0"/>
        <v>401.18183181818182</v>
      </c>
      <c r="CY2" s="347"/>
      <c r="CZ2" s="270">
        <f>SUBTOTAL(9,CZ9:CZ58)</f>
        <v>215862</v>
      </c>
      <c r="DA2" s="280"/>
      <c r="DB2" s="309">
        <f>SUBTOTAL(9,DB9:DB58)</f>
        <v>732</v>
      </c>
      <c r="DC2" s="273">
        <f>SUBTOTAL(9,DC9:DC58)</f>
        <v>544</v>
      </c>
      <c r="DD2" s="273">
        <f>SUBTOTAL(9,DD9:DD58)</f>
        <v>188</v>
      </c>
      <c r="DE2" s="273">
        <f>SUBTOTAL(9,DE9:DE58)</f>
        <v>400134.684397</v>
      </c>
      <c r="DF2" s="280"/>
      <c r="DG2" s="309">
        <f>SUBTOTAL(9,DG9:DG58)</f>
        <v>208862</v>
      </c>
      <c r="DH2" s="273">
        <f>SUBTOTAL(9,DH9:DH58)</f>
        <v>152946</v>
      </c>
      <c r="DI2" s="273">
        <f>SUBTOTAL(9,DI9:DI58)</f>
        <v>55916</v>
      </c>
      <c r="DJ2" s="273">
        <f>SUBTOTAL(9,DJ9:DJ58)</f>
        <v>504.30000000000007</v>
      </c>
      <c r="DL2" s="309">
        <f>SUBTOTAL(9,DL9:DL58)</f>
        <v>210862</v>
      </c>
      <c r="DM2" s="273">
        <f>SUBTOTAL(9,DM9:DM58)</f>
        <v>154399</v>
      </c>
      <c r="DN2" s="273">
        <f>SUBTOTAL(9,DN9:DN58)</f>
        <v>56463</v>
      </c>
      <c r="DO2" s="273">
        <f>SUBTOTAL(9,DO9:DO58)</f>
        <v>504.30000000000007</v>
      </c>
      <c r="DQ2" s="355">
        <f>SUBTOTAL(9,DQ9:DQ58)</f>
        <v>32150</v>
      </c>
      <c r="DR2" s="273" t="e">
        <f>SUBTOTAL(9,DR9:DR58)</f>
        <v>#DIV/0!</v>
      </c>
      <c r="DS2" s="273">
        <f>SUBTOTAL(9,DS9:DS58)</f>
        <v>23709</v>
      </c>
      <c r="DT2" s="273">
        <f>SUBTOTAL(9,DT9:DT58)</f>
        <v>8441</v>
      </c>
      <c r="DU2" s="273">
        <f>SUBTOTAL(9,DU9:DU58)</f>
        <v>66.300000000000011</v>
      </c>
      <c r="DW2" s="309">
        <f t="shared" ref="DW2:ED2" si="1">SUBTOTAL(9,DW9:DW58)</f>
        <v>183712</v>
      </c>
      <c r="DX2" s="273">
        <f t="shared" si="1"/>
        <v>133597</v>
      </c>
      <c r="DY2" s="273">
        <f t="shared" si="1"/>
        <v>7000</v>
      </c>
      <c r="DZ2" s="273">
        <f t="shared" si="1"/>
        <v>5151</v>
      </c>
      <c r="EA2" s="273">
        <f t="shared" si="1"/>
        <v>4000</v>
      </c>
      <c r="EB2" s="273">
        <f t="shared" si="1"/>
        <v>2907</v>
      </c>
      <c r="EC2" s="273">
        <f t="shared" si="1"/>
        <v>50115</v>
      </c>
      <c r="ED2" s="273">
        <f t="shared" si="1"/>
        <v>447.45000000000005</v>
      </c>
      <c r="EF2" s="406" t="e">
        <f>SUBTOTAL(9,EF9:EF58)</f>
        <v>#REF!</v>
      </c>
      <c r="EG2" s="226" t="e">
        <f>SUBTOTAL(9,EG9:EG58)</f>
        <v>#DIV/0!</v>
      </c>
      <c r="EI2" s="406">
        <f>SUBTOTAL(9,EI9:EI58)</f>
        <v>-39589.23173900001</v>
      </c>
      <c r="EJ2" s="226">
        <f>SUBTOTAL(9,EJ9:EJ58)</f>
        <v>-32752</v>
      </c>
      <c r="EL2" s="406">
        <f>SUBTOTAL(9,EL9:EL58)</f>
        <v>-271435.23173900001</v>
      </c>
      <c r="EM2" s="226">
        <f>SUBTOTAL(9,EM9:EM58)</f>
        <v>0</v>
      </c>
      <c r="EN2" s="421"/>
      <c r="EO2" s="406">
        <f>SUBTOTAL(9,EO9:EO58)</f>
        <v>295851</v>
      </c>
      <c r="EP2" s="226">
        <f>SUBTOTAL(9,EP9:EP58)</f>
        <v>219914.47699999993</v>
      </c>
      <c r="EY2" s="309">
        <f>SUBTOTAL(9,EY9:EY58)</f>
        <v>379350</v>
      </c>
    </row>
    <row r="3" spans="1:155" ht="18" customHeight="1" x14ac:dyDescent="0.15">
      <c r="B3" s="160"/>
      <c r="C3" s="160"/>
      <c r="D3" s="160"/>
      <c r="E3" s="160"/>
      <c r="F3" s="160"/>
      <c r="G3" s="160"/>
      <c r="H3" s="177"/>
      <c r="I3" s="184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84"/>
      <c r="Y3" s="184"/>
      <c r="Z3" s="184"/>
      <c r="AA3" s="184"/>
      <c r="AB3" s="184"/>
      <c r="AC3" s="184"/>
      <c r="AD3" s="184"/>
      <c r="AE3" s="184"/>
      <c r="AF3" s="184"/>
    </row>
    <row r="4" spans="1:155" ht="30" customHeight="1" x14ac:dyDescent="0.15">
      <c r="A4" s="504" t="s">
        <v>1463</v>
      </c>
      <c r="B4" s="507" t="s">
        <v>1113</v>
      </c>
      <c r="C4" s="510" t="s">
        <v>914</v>
      </c>
      <c r="D4" s="510" t="s">
        <v>1464</v>
      </c>
      <c r="E4" s="513" t="s">
        <v>1331</v>
      </c>
      <c r="F4" s="513" t="s">
        <v>1465</v>
      </c>
      <c r="G4" s="515" t="s">
        <v>657</v>
      </c>
      <c r="H4" s="518" t="s">
        <v>1097</v>
      </c>
      <c r="I4" s="520" t="s">
        <v>1466</v>
      </c>
      <c r="J4" s="522" t="s">
        <v>768</v>
      </c>
      <c r="K4" s="524" t="s">
        <v>305</v>
      </c>
      <c r="L4" s="525"/>
      <c r="M4" s="526"/>
      <c r="N4" s="520" t="s">
        <v>1467</v>
      </c>
      <c r="O4" s="520" t="s">
        <v>1238</v>
      </c>
      <c r="P4" s="520" t="s">
        <v>1468</v>
      </c>
      <c r="Q4" s="520" t="s">
        <v>1469</v>
      </c>
      <c r="R4" s="520" t="s">
        <v>1470</v>
      </c>
      <c r="S4" s="520" t="s">
        <v>1471</v>
      </c>
      <c r="T4" s="520" t="s">
        <v>1472</v>
      </c>
      <c r="U4" s="520" t="s">
        <v>654</v>
      </c>
      <c r="V4" s="520" t="s">
        <v>102</v>
      </c>
      <c r="W4" s="520" t="s">
        <v>1473</v>
      </c>
      <c r="X4" s="524" t="s">
        <v>426</v>
      </c>
      <c r="Y4" s="534"/>
      <c r="Z4" s="539" t="s">
        <v>1474</v>
      </c>
      <c r="AA4" s="539" t="s">
        <v>328</v>
      </c>
      <c r="AB4" s="539" t="s">
        <v>533</v>
      </c>
      <c r="AC4" s="539" t="s">
        <v>1475</v>
      </c>
      <c r="AD4" s="541" t="s">
        <v>1476</v>
      </c>
      <c r="AE4" s="541" t="s">
        <v>1478</v>
      </c>
      <c r="AF4" s="541" t="s">
        <v>1479</v>
      </c>
      <c r="AI4" s="543" t="s">
        <v>1030</v>
      </c>
      <c r="AJ4" s="544"/>
      <c r="AL4" s="543" t="s">
        <v>485</v>
      </c>
      <c r="AM4" s="544"/>
      <c r="AO4" s="543" t="s">
        <v>976</v>
      </c>
      <c r="AP4" s="544"/>
      <c r="AR4" s="543" t="s">
        <v>1048</v>
      </c>
      <c r="AS4" s="544"/>
      <c r="AU4" s="543" t="s">
        <v>944</v>
      </c>
      <c r="AV4" s="544"/>
      <c r="AX4" s="543" t="s">
        <v>256</v>
      </c>
      <c r="AY4" s="544"/>
      <c r="BA4" s="547" t="s">
        <v>1434</v>
      </c>
      <c r="BB4" s="548"/>
      <c r="BD4" s="551" t="s">
        <v>935</v>
      </c>
      <c r="BE4" s="544"/>
      <c r="BG4" s="547" t="s">
        <v>993</v>
      </c>
      <c r="BH4" s="548"/>
      <c r="BK4" s="551" t="s">
        <v>1480</v>
      </c>
      <c r="BL4" s="544"/>
      <c r="BN4" s="551" t="s">
        <v>227</v>
      </c>
      <c r="BO4" s="544"/>
      <c r="BP4" s="271"/>
      <c r="BQ4" s="271"/>
      <c r="BS4" s="551" t="s">
        <v>983</v>
      </c>
      <c r="BT4" s="552"/>
      <c r="BU4" s="544"/>
      <c r="BV4" s="271"/>
      <c r="BW4" s="271"/>
      <c r="BY4" s="551" t="s">
        <v>1481</v>
      </c>
      <c r="BZ4" s="552"/>
      <c r="CA4" s="544"/>
      <c r="CB4" s="271"/>
      <c r="CC4" s="271"/>
      <c r="CE4" s="554" t="s">
        <v>1482</v>
      </c>
      <c r="CF4" s="555"/>
      <c r="CG4" s="556"/>
      <c r="CH4" s="339"/>
      <c r="CI4" s="330"/>
      <c r="CJ4" s="271"/>
      <c r="CK4" s="560" t="s">
        <v>12</v>
      </c>
      <c r="CL4" s="561"/>
      <c r="CM4" s="562"/>
      <c r="CN4" s="368"/>
      <c r="CO4" s="365"/>
      <c r="CQ4" s="566" t="s">
        <v>1483</v>
      </c>
      <c r="CR4" s="567"/>
      <c r="CS4" s="387"/>
      <c r="CT4" s="388"/>
      <c r="CU4" s="388"/>
      <c r="CV4" s="388"/>
      <c r="CW4" s="390"/>
      <c r="CX4" s="390"/>
      <c r="CY4" s="271"/>
      <c r="CZ4" s="569" t="s">
        <v>1484</v>
      </c>
      <c r="DB4" s="554" t="s">
        <v>1485</v>
      </c>
      <c r="DC4" s="556"/>
      <c r="DD4" s="340"/>
      <c r="DE4" s="340"/>
      <c r="DG4" s="560" t="s">
        <v>1486</v>
      </c>
      <c r="DH4" s="562"/>
      <c r="DI4" s="369"/>
      <c r="DJ4" s="369"/>
      <c r="DL4" s="571" t="s">
        <v>1486</v>
      </c>
      <c r="DM4" s="572"/>
      <c r="DN4" s="404"/>
      <c r="DO4" s="404"/>
      <c r="DQ4" s="560" t="s">
        <v>12</v>
      </c>
      <c r="DR4" s="561"/>
      <c r="DS4" s="562"/>
      <c r="DT4" s="368"/>
      <c r="DU4" s="365"/>
      <c r="DW4" s="566" t="s">
        <v>1483</v>
      </c>
      <c r="DX4" s="567"/>
      <c r="DY4" s="387"/>
      <c r="DZ4" s="388"/>
      <c r="EA4" s="388"/>
      <c r="EB4" s="388"/>
      <c r="EC4" s="390"/>
      <c r="ED4" s="390"/>
      <c r="EF4" s="575" t="s">
        <v>812</v>
      </c>
      <c r="EG4" s="576"/>
      <c r="EI4" s="575" t="s">
        <v>812</v>
      </c>
      <c r="EJ4" s="576"/>
      <c r="EL4" s="575" t="s">
        <v>812</v>
      </c>
      <c r="EM4" s="576"/>
      <c r="EN4" s="271"/>
      <c r="EO4" s="560" t="s">
        <v>1487</v>
      </c>
      <c r="EP4" s="562"/>
    </row>
    <row r="5" spans="1:155" ht="30" customHeight="1" x14ac:dyDescent="0.15">
      <c r="A5" s="505"/>
      <c r="B5" s="508"/>
      <c r="C5" s="511"/>
      <c r="D5" s="511"/>
      <c r="E5" s="514"/>
      <c r="F5" s="514"/>
      <c r="G5" s="516"/>
      <c r="H5" s="519"/>
      <c r="I5" s="521"/>
      <c r="J5" s="523"/>
      <c r="K5" s="527"/>
      <c r="L5" s="528"/>
      <c r="M5" s="529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35"/>
      <c r="Y5" s="536"/>
      <c r="Z5" s="540"/>
      <c r="AA5" s="540"/>
      <c r="AB5" s="540"/>
      <c r="AC5" s="540"/>
      <c r="AD5" s="542"/>
      <c r="AE5" s="542"/>
      <c r="AF5" s="542"/>
      <c r="AI5" s="545"/>
      <c r="AJ5" s="546"/>
      <c r="AL5" s="545"/>
      <c r="AM5" s="546"/>
      <c r="AO5" s="545"/>
      <c r="AP5" s="546"/>
      <c r="AR5" s="545"/>
      <c r="AS5" s="546"/>
      <c r="AU5" s="545"/>
      <c r="AV5" s="546"/>
      <c r="AX5" s="545"/>
      <c r="AY5" s="546"/>
      <c r="BA5" s="549"/>
      <c r="BB5" s="550"/>
      <c r="BD5" s="545"/>
      <c r="BE5" s="546"/>
      <c r="BG5" s="549"/>
      <c r="BH5" s="550"/>
      <c r="BK5" s="545"/>
      <c r="BL5" s="546"/>
      <c r="BN5" s="545"/>
      <c r="BO5" s="546"/>
      <c r="BP5" s="271"/>
      <c r="BQ5" s="271"/>
      <c r="BS5" s="545"/>
      <c r="BT5" s="553"/>
      <c r="BU5" s="546"/>
      <c r="BV5" s="271"/>
      <c r="BW5" s="271"/>
      <c r="BY5" s="545"/>
      <c r="BZ5" s="553"/>
      <c r="CA5" s="546"/>
      <c r="CB5" s="271"/>
      <c r="CC5" s="271"/>
      <c r="CE5" s="557"/>
      <c r="CF5" s="558"/>
      <c r="CG5" s="559"/>
      <c r="CH5" s="340"/>
      <c r="CI5" s="344"/>
      <c r="CJ5" s="271"/>
      <c r="CK5" s="563"/>
      <c r="CL5" s="564"/>
      <c r="CM5" s="565"/>
      <c r="CN5" s="369"/>
      <c r="CO5" s="372"/>
      <c r="CQ5" s="495"/>
      <c r="CR5" s="568"/>
      <c r="CS5" s="495" t="s">
        <v>1488</v>
      </c>
      <c r="CT5" s="496"/>
      <c r="CU5" s="497" t="s">
        <v>749</v>
      </c>
      <c r="CV5" s="498"/>
      <c r="CW5" s="390"/>
      <c r="CX5" s="390"/>
      <c r="CY5" s="271"/>
      <c r="CZ5" s="570"/>
      <c r="DB5" s="557"/>
      <c r="DC5" s="559"/>
      <c r="DD5" s="340"/>
      <c r="DE5" s="340"/>
      <c r="DG5" s="563"/>
      <c r="DH5" s="565"/>
      <c r="DI5" s="369"/>
      <c r="DJ5" s="369"/>
      <c r="DL5" s="573"/>
      <c r="DM5" s="574"/>
      <c r="DN5" s="404"/>
      <c r="DO5" s="404"/>
      <c r="DQ5" s="563"/>
      <c r="DR5" s="564"/>
      <c r="DS5" s="565"/>
      <c r="DT5" s="369"/>
      <c r="DU5" s="372"/>
      <c r="DW5" s="495"/>
      <c r="DX5" s="568"/>
      <c r="DY5" s="495" t="s">
        <v>1488</v>
      </c>
      <c r="DZ5" s="496"/>
      <c r="EA5" s="497" t="s">
        <v>749</v>
      </c>
      <c r="EB5" s="498"/>
      <c r="EC5" s="390"/>
      <c r="ED5" s="390"/>
      <c r="EF5" s="577"/>
      <c r="EG5" s="578"/>
      <c r="EI5" s="577"/>
      <c r="EJ5" s="578"/>
      <c r="EL5" s="577"/>
      <c r="EM5" s="578"/>
      <c r="EN5" s="271"/>
      <c r="EO5" s="563"/>
      <c r="EP5" s="565"/>
    </row>
    <row r="6" spans="1:155" ht="30" customHeight="1" x14ac:dyDescent="0.15">
      <c r="A6" s="506"/>
      <c r="B6" s="508"/>
      <c r="C6" s="511"/>
      <c r="D6" s="511"/>
      <c r="E6" s="514"/>
      <c r="F6" s="514"/>
      <c r="G6" s="516"/>
      <c r="H6" s="519"/>
      <c r="I6" s="521"/>
      <c r="J6" s="523"/>
      <c r="K6" s="527"/>
      <c r="L6" s="528"/>
      <c r="M6" s="529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37"/>
      <c r="Y6" s="538"/>
      <c r="Z6" s="579" t="s">
        <v>954</v>
      </c>
      <c r="AA6" s="579" t="s">
        <v>1490</v>
      </c>
      <c r="AB6" s="579" t="s">
        <v>1490</v>
      </c>
      <c r="AC6" s="579" t="s">
        <v>1490</v>
      </c>
      <c r="AD6" s="542" t="s">
        <v>1491</v>
      </c>
      <c r="AE6" s="542"/>
      <c r="AF6" s="542"/>
      <c r="AI6" s="227" t="s">
        <v>1493</v>
      </c>
      <c r="AJ6" s="240" t="s">
        <v>1494</v>
      </c>
      <c r="AL6" s="227" t="s">
        <v>1493</v>
      </c>
      <c r="AM6" s="240" t="s">
        <v>1494</v>
      </c>
      <c r="AO6" s="227" t="s">
        <v>1493</v>
      </c>
      <c r="AP6" s="240" t="s">
        <v>1494</v>
      </c>
      <c r="AR6" s="227" t="s">
        <v>1493</v>
      </c>
      <c r="AS6" s="240" t="s">
        <v>1494</v>
      </c>
      <c r="AU6" s="227" t="s">
        <v>1493</v>
      </c>
      <c r="AV6" s="240" t="s">
        <v>1494</v>
      </c>
      <c r="AX6" s="227" t="s">
        <v>1493</v>
      </c>
      <c r="AY6" s="240" t="s">
        <v>1494</v>
      </c>
      <c r="BA6" s="227" t="s">
        <v>1493</v>
      </c>
      <c r="BB6" s="240" t="s">
        <v>1494</v>
      </c>
      <c r="BD6" s="227" t="s">
        <v>1493</v>
      </c>
      <c r="BE6" s="240" t="s">
        <v>1494</v>
      </c>
      <c r="BG6" s="227" t="s">
        <v>1493</v>
      </c>
      <c r="BH6" s="240" t="s">
        <v>1494</v>
      </c>
      <c r="BK6" s="227" t="s">
        <v>1493</v>
      </c>
      <c r="BL6" s="240" t="s">
        <v>1494</v>
      </c>
      <c r="BN6" s="227" t="s">
        <v>1493</v>
      </c>
      <c r="BO6" s="240" t="s">
        <v>1494</v>
      </c>
      <c r="BP6" s="240" t="s">
        <v>264</v>
      </c>
      <c r="BQ6" s="240" t="s">
        <v>1495</v>
      </c>
      <c r="BS6" s="227" t="s">
        <v>1493</v>
      </c>
      <c r="BT6" s="292" t="s">
        <v>1496</v>
      </c>
      <c r="BU6" s="301" t="s">
        <v>1494</v>
      </c>
      <c r="BV6" s="240" t="s">
        <v>264</v>
      </c>
      <c r="BW6" s="240" t="s">
        <v>1495</v>
      </c>
      <c r="BY6" s="227" t="s">
        <v>1493</v>
      </c>
      <c r="BZ6" s="292" t="s">
        <v>1496</v>
      </c>
      <c r="CA6" s="301" t="s">
        <v>1494</v>
      </c>
      <c r="CB6" s="240" t="s">
        <v>264</v>
      </c>
      <c r="CC6" s="240" t="s">
        <v>1495</v>
      </c>
      <c r="CE6" s="310" t="s">
        <v>1493</v>
      </c>
      <c r="CF6" s="323" t="s">
        <v>1496</v>
      </c>
      <c r="CG6" s="331" t="s">
        <v>1494</v>
      </c>
      <c r="CH6" s="341" t="s">
        <v>264</v>
      </c>
      <c r="CI6" s="341" t="s">
        <v>1495</v>
      </c>
      <c r="CJ6" s="271"/>
      <c r="CK6" s="356" t="s">
        <v>1493</v>
      </c>
      <c r="CL6" s="363" t="s">
        <v>1496</v>
      </c>
      <c r="CM6" s="366" t="s">
        <v>1494</v>
      </c>
      <c r="CN6" s="370" t="s">
        <v>264</v>
      </c>
      <c r="CO6" s="370" t="s">
        <v>1495</v>
      </c>
      <c r="CQ6" s="375" t="s">
        <v>1493</v>
      </c>
      <c r="CR6" s="384" t="s">
        <v>1494</v>
      </c>
      <c r="CS6" s="384" t="s">
        <v>1493</v>
      </c>
      <c r="CT6" s="384" t="s">
        <v>1494</v>
      </c>
      <c r="CU6" s="384" t="s">
        <v>1493</v>
      </c>
      <c r="CV6" s="384" t="s">
        <v>1494</v>
      </c>
      <c r="CW6" s="384" t="s">
        <v>264</v>
      </c>
      <c r="CX6" s="384" t="s">
        <v>1495</v>
      </c>
      <c r="CY6" s="271"/>
      <c r="CZ6" s="570"/>
      <c r="DB6" s="310" t="s">
        <v>1493</v>
      </c>
      <c r="DC6" s="341" t="s">
        <v>1494</v>
      </c>
      <c r="DD6" s="341" t="s">
        <v>264</v>
      </c>
      <c r="DE6" s="341" t="s">
        <v>1495</v>
      </c>
      <c r="DG6" s="356" t="s">
        <v>1493</v>
      </c>
      <c r="DH6" s="370" t="s">
        <v>1494</v>
      </c>
      <c r="DI6" s="370" t="s">
        <v>264</v>
      </c>
      <c r="DJ6" s="370" t="s">
        <v>1495</v>
      </c>
      <c r="DL6" s="399" t="s">
        <v>1493</v>
      </c>
      <c r="DM6" s="402" t="s">
        <v>1494</v>
      </c>
      <c r="DN6" s="402" t="s">
        <v>264</v>
      </c>
      <c r="DO6" s="402" t="s">
        <v>1495</v>
      </c>
      <c r="DQ6" s="356" t="s">
        <v>1493</v>
      </c>
      <c r="DR6" s="363" t="s">
        <v>1496</v>
      </c>
      <c r="DS6" s="366" t="s">
        <v>1494</v>
      </c>
      <c r="DT6" s="370" t="s">
        <v>264</v>
      </c>
      <c r="DU6" s="370" t="s">
        <v>1495</v>
      </c>
      <c r="DW6" s="375" t="s">
        <v>1493</v>
      </c>
      <c r="DX6" s="384" t="s">
        <v>1494</v>
      </c>
      <c r="DY6" s="384" t="s">
        <v>1493</v>
      </c>
      <c r="DZ6" s="384" t="s">
        <v>1494</v>
      </c>
      <c r="EA6" s="384" t="s">
        <v>1493</v>
      </c>
      <c r="EB6" s="384" t="s">
        <v>1494</v>
      </c>
      <c r="EC6" s="384" t="s">
        <v>264</v>
      </c>
      <c r="ED6" s="384" t="s">
        <v>1495</v>
      </c>
      <c r="EF6" s="407" t="s">
        <v>1493</v>
      </c>
      <c r="EG6" s="409" t="s">
        <v>1494</v>
      </c>
      <c r="EI6" s="407" t="s">
        <v>1493</v>
      </c>
      <c r="EJ6" s="409" t="s">
        <v>1494</v>
      </c>
      <c r="EL6" s="407" t="s">
        <v>1493</v>
      </c>
      <c r="EM6" s="409" t="s">
        <v>1494</v>
      </c>
      <c r="EN6" s="271"/>
      <c r="EO6" s="356" t="s">
        <v>1493</v>
      </c>
      <c r="EP6" s="370" t="s">
        <v>1494</v>
      </c>
    </row>
    <row r="7" spans="1:155" ht="30" customHeight="1" x14ac:dyDescent="0.15">
      <c r="A7" s="153" t="s">
        <v>899</v>
      </c>
      <c r="B7" s="509"/>
      <c r="C7" s="512"/>
      <c r="D7" s="512"/>
      <c r="E7" s="512"/>
      <c r="F7" s="512"/>
      <c r="G7" s="517"/>
      <c r="H7" s="512"/>
      <c r="I7" s="512"/>
      <c r="J7" s="512"/>
      <c r="K7" s="530"/>
      <c r="L7" s="531"/>
      <c r="M7" s="532"/>
      <c r="N7" s="533"/>
      <c r="O7" s="533"/>
      <c r="P7" s="533"/>
      <c r="Q7" s="533"/>
      <c r="R7" s="533"/>
      <c r="S7" s="533"/>
      <c r="T7" s="533"/>
      <c r="U7" s="533"/>
      <c r="V7" s="533"/>
      <c r="W7" s="533"/>
      <c r="X7" s="205" t="s">
        <v>1316</v>
      </c>
      <c r="Y7" s="205" t="s">
        <v>1497</v>
      </c>
      <c r="Z7" s="580"/>
      <c r="AA7" s="580"/>
      <c r="AB7" s="580"/>
      <c r="AC7" s="580"/>
      <c r="AD7" s="581"/>
      <c r="AE7" s="581"/>
      <c r="AF7" s="581"/>
      <c r="AI7" s="228" t="s">
        <v>524</v>
      </c>
      <c r="AJ7" s="241" t="s">
        <v>524</v>
      </c>
      <c r="AL7" s="228" t="s">
        <v>524</v>
      </c>
      <c r="AM7" s="241" t="s">
        <v>524</v>
      </c>
      <c r="AO7" s="228" t="s">
        <v>524</v>
      </c>
      <c r="AP7" s="241" t="s">
        <v>524</v>
      </c>
      <c r="AR7" s="228" t="s">
        <v>524</v>
      </c>
      <c r="AS7" s="241" t="s">
        <v>524</v>
      </c>
      <c r="AU7" s="228" t="s">
        <v>524</v>
      </c>
      <c r="AV7" s="241" t="s">
        <v>524</v>
      </c>
      <c r="AX7" s="228" t="s">
        <v>524</v>
      </c>
      <c r="AY7" s="241" t="s">
        <v>524</v>
      </c>
      <c r="BA7" s="258" t="s">
        <v>524</v>
      </c>
      <c r="BB7" s="260" t="s">
        <v>524</v>
      </c>
      <c r="BD7" s="228" t="s">
        <v>524</v>
      </c>
      <c r="BE7" s="241" t="s">
        <v>524</v>
      </c>
      <c r="BG7" s="258" t="s">
        <v>524</v>
      </c>
      <c r="BH7" s="260" t="s">
        <v>524</v>
      </c>
      <c r="BK7" s="228" t="s">
        <v>524</v>
      </c>
      <c r="BL7" s="241" t="s">
        <v>524</v>
      </c>
      <c r="BN7" s="228" t="s">
        <v>524</v>
      </c>
      <c r="BO7" s="241" t="s">
        <v>524</v>
      </c>
      <c r="BP7" s="241" t="s">
        <v>524</v>
      </c>
      <c r="BQ7" s="241" t="s">
        <v>524</v>
      </c>
      <c r="BS7" s="228" t="s">
        <v>524</v>
      </c>
      <c r="BT7" s="293" t="s">
        <v>524</v>
      </c>
      <c r="BU7" s="302" t="s">
        <v>524</v>
      </c>
      <c r="BV7" s="241" t="s">
        <v>524</v>
      </c>
      <c r="BW7" s="241" t="s">
        <v>524</v>
      </c>
      <c r="BY7" s="228" t="s">
        <v>524</v>
      </c>
      <c r="BZ7" s="293" t="s">
        <v>524</v>
      </c>
      <c r="CA7" s="302" t="s">
        <v>524</v>
      </c>
      <c r="CB7" s="241" t="s">
        <v>524</v>
      </c>
      <c r="CC7" s="241" t="s">
        <v>524</v>
      </c>
      <c r="CE7" s="311" t="s">
        <v>524</v>
      </c>
      <c r="CF7" s="324" t="s">
        <v>524</v>
      </c>
      <c r="CG7" s="332" t="s">
        <v>524</v>
      </c>
      <c r="CH7" s="342" t="s">
        <v>524</v>
      </c>
      <c r="CI7" s="342" t="s">
        <v>524</v>
      </c>
      <c r="CJ7" s="251"/>
      <c r="CK7" s="357" t="s">
        <v>524</v>
      </c>
      <c r="CL7" s="364" t="s">
        <v>524</v>
      </c>
      <c r="CM7" s="367" t="s">
        <v>524</v>
      </c>
      <c r="CN7" s="371" t="s">
        <v>524</v>
      </c>
      <c r="CO7" s="371" t="s">
        <v>524</v>
      </c>
      <c r="CQ7" s="376" t="s">
        <v>524</v>
      </c>
      <c r="CR7" s="385" t="s">
        <v>524</v>
      </c>
      <c r="CS7" s="385" t="s">
        <v>524</v>
      </c>
      <c r="CT7" s="385" t="s">
        <v>524</v>
      </c>
      <c r="CU7" s="385" t="s">
        <v>524</v>
      </c>
      <c r="CV7" s="385" t="s">
        <v>524</v>
      </c>
      <c r="CW7" s="385" t="s">
        <v>524</v>
      </c>
      <c r="CX7" s="385" t="s">
        <v>524</v>
      </c>
      <c r="CY7" s="251"/>
      <c r="CZ7" s="570"/>
      <c r="DB7" s="311" t="s">
        <v>524</v>
      </c>
      <c r="DC7" s="342" t="s">
        <v>524</v>
      </c>
      <c r="DD7" s="342" t="s">
        <v>524</v>
      </c>
      <c r="DE7" s="342" t="s">
        <v>524</v>
      </c>
      <c r="DG7" s="357" t="s">
        <v>524</v>
      </c>
      <c r="DH7" s="371" t="s">
        <v>524</v>
      </c>
      <c r="DI7" s="371" t="s">
        <v>524</v>
      </c>
      <c r="DJ7" s="371" t="s">
        <v>524</v>
      </c>
      <c r="DL7" s="400" t="s">
        <v>524</v>
      </c>
      <c r="DM7" s="403" t="s">
        <v>524</v>
      </c>
      <c r="DN7" s="403" t="s">
        <v>524</v>
      </c>
      <c r="DO7" s="403" t="s">
        <v>524</v>
      </c>
      <c r="DQ7" s="357" t="s">
        <v>524</v>
      </c>
      <c r="DR7" s="364" t="s">
        <v>524</v>
      </c>
      <c r="DS7" s="367" t="s">
        <v>524</v>
      </c>
      <c r="DT7" s="371" t="s">
        <v>524</v>
      </c>
      <c r="DU7" s="371" t="s">
        <v>524</v>
      </c>
      <c r="DW7" s="376" t="s">
        <v>524</v>
      </c>
      <c r="DX7" s="385" t="s">
        <v>524</v>
      </c>
      <c r="DY7" s="385" t="s">
        <v>524</v>
      </c>
      <c r="DZ7" s="385" t="s">
        <v>524</v>
      </c>
      <c r="EA7" s="385" t="s">
        <v>524</v>
      </c>
      <c r="EB7" s="385" t="s">
        <v>524</v>
      </c>
      <c r="EC7" s="385" t="s">
        <v>524</v>
      </c>
      <c r="ED7" s="385" t="s">
        <v>524</v>
      </c>
      <c r="EF7" s="408" t="s">
        <v>524</v>
      </c>
      <c r="EG7" s="410" t="s">
        <v>524</v>
      </c>
      <c r="EI7" s="408" t="s">
        <v>524</v>
      </c>
      <c r="EJ7" s="410" t="s">
        <v>524</v>
      </c>
      <c r="EL7" s="408" t="s">
        <v>524</v>
      </c>
      <c r="EM7" s="410" t="s">
        <v>524</v>
      </c>
      <c r="EN7" s="251"/>
      <c r="EO7" s="357" t="s">
        <v>524</v>
      </c>
      <c r="EP7" s="371" t="s">
        <v>524</v>
      </c>
    </row>
    <row r="8" spans="1:155" ht="16.5" customHeight="1" x14ac:dyDescent="0.15">
      <c r="A8" s="150"/>
      <c r="B8" s="161" t="str">
        <f t="shared" ref="B8:AH8" si="2">B4</f>
        <v>整備
局名</v>
      </c>
      <c r="C8" s="161" t="str">
        <f t="shared" si="2"/>
        <v>都道府県</v>
      </c>
      <c r="D8" s="161" t="str">
        <f t="shared" si="2"/>
        <v>都道府県
政令市</v>
      </c>
      <c r="E8" s="161" t="str">
        <f t="shared" si="2"/>
        <v>道路
分類</v>
      </c>
      <c r="F8" s="161" t="str">
        <f t="shared" si="2"/>
        <v>道路
種別</v>
      </c>
      <c r="G8" s="170" t="str">
        <f t="shared" si="2"/>
        <v>復興道路
復興支援道路
としての路線名</v>
      </c>
      <c r="H8" s="161" t="str">
        <f t="shared" si="2"/>
        <v>路線名</v>
      </c>
      <c r="I8" s="161" t="str">
        <f t="shared" si="2"/>
        <v>路線
番号</v>
      </c>
      <c r="J8" s="161" t="str">
        <f t="shared" si="2"/>
        <v>事業名</v>
      </c>
      <c r="K8" s="161" t="str">
        <f t="shared" si="2"/>
        <v>国費率</v>
      </c>
      <c r="L8" s="161">
        <f t="shared" si="2"/>
        <v>0</v>
      </c>
      <c r="M8" s="161">
        <f t="shared" si="2"/>
        <v>0</v>
      </c>
      <c r="N8" s="161" t="str">
        <f t="shared" si="2"/>
        <v>H23嵩上率</v>
      </c>
      <c r="O8" s="161" t="str">
        <f t="shared" si="2"/>
        <v>H24嵩上率</v>
      </c>
      <c r="P8" s="161" t="str">
        <f t="shared" si="2"/>
        <v>H25嵩上率</v>
      </c>
      <c r="Q8" s="161" t="str">
        <f t="shared" si="2"/>
        <v>H26嵩上率</v>
      </c>
      <c r="R8" s="161" t="str">
        <f t="shared" si="2"/>
        <v>H27嵩上率</v>
      </c>
      <c r="S8" s="161" t="str">
        <f t="shared" si="2"/>
        <v>H28嵩上率</v>
      </c>
      <c r="T8" s="161" t="str">
        <f t="shared" si="2"/>
        <v>H29嵩上率</v>
      </c>
      <c r="U8" s="161" t="str">
        <f t="shared" si="2"/>
        <v>H30嵩上率</v>
      </c>
      <c r="V8" s="161" t="str">
        <f t="shared" si="2"/>
        <v>H31嵩上率</v>
      </c>
      <c r="W8" s="161" t="str">
        <f t="shared" si="2"/>
        <v>R2
嵩上率</v>
      </c>
      <c r="X8" s="161" t="str">
        <f t="shared" si="2"/>
        <v>費目
（本来目）</v>
      </c>
      <c r="Y8" s="161">
        <f t="shared" si="2"/>
        <v>0</v>
      </c>
      <c r="Z8" s="161" t="str">
        <f t="shared" si="2"/>
        <v>事業評価</v>
      </c>
      <c r="AA8" s="161" t="str">
        <f t="shared" si="2"/>
        <v>復興道路</v>
      </c>
      <c r="AB8" s="161" t="str">
        <f t="shared" si="2"/>
        <v>復興支援道路</v>
      </c>
      <c r="AC8" s="161" t="str">
        <f t="shared" si="2"/>
        <v>権限代行</v>
      </c>
      <c r="AD8" s="161" t="str">
        <f t="shared" si="2"/>
        <v>実質地方負担</v>
      </c>
      <c r="AE8" s="161" t="str">
        <f t="shared" si="2"/>
        <v>路線別</v>
      </c>
      <c r="AF8" s="161" t="str">
        <f t="shared" si="2"/>
        <v>新規</v>
      </c>
      <c r="AG8" s="161">
        <f t="shared" si="2"/>
        <v>0</v>
      </c>
      <c r="AH8" s="161">
        <f t="shared" si="2"/>
        <v>0</v>
      </c>
      <c r="AI8" s="161" t="s">
        <v>1293</v>
      </c>
      <c r="AJ8" s="161" t="s">
        <v>1389</v>
      </c>
      <c r="AK8" s="161">
        <f>AK4</f>
        <v>0</v>
      </c>
      <c r="AL8" s="161" t="s">
        <v>1293</v>
      </c>
      <c r="AM8" s="161" t="s">
        <v>1389</v>
      </c>
      <c r="AN8" s="161">
        <f>AN4</f>
        <v>0</v>
      </c>
      <c r="AO8" s="161" t="s">
        <v>1293</v>
      </c>
      <c r="AP8" s="161" t="s">
        <v>1389</v>
      </c>
      <c r="AQ8" s="161">
        <f>AQ4</f>
        <v>0</v>
      </c>
      <c r="AR8" s="161" t="s">
        <v>1293</v>
      </c>
      <c r="AS8" s="161" t="s">
        <v>1389</v>
      </c>
      <c r="AT8" s="161">
        <f>AT4</f>
        <v>0</v>
      </c>
      <c r="AU8" s="161" t="s">
        <v>1293</v>
      </c>
      <c r="AV8" s="161" t="s">
        <v>1389</v>
      </c>
      <c r="AW8" s="161">
        <f>AW4</f>
        <v>0</v>
      </c>
      <c r="AX8" s="161" t="s">
        <v>1498</v>
      </c>
      <c r="AY8" s="161" t="s">
        <v>1499</v>
      </c>
      <c r="BA8" s="259" t="s">
        <v>1500</v>
      </c>
      <c r="BB8" s="261" t="s">
        <v>1501</v>
      </c>
      <c r="BD8" s="161" t="s">
        <v>858</v>
      </c>
      <c r="BE8" s="161" t="s">
        <v>1502</v>
      </c>
      <c r="BG8" s="259" t="s">
        <v>1500</v>
      </c>
      <c r="BH8" s="261" t="s">
        <v>1501</v>
      </c>
      <c r="BK8" s="161" t="s">
        <v>1503</v>
      </c>
      <c r="BL8" s="161" t="s">
        <v>1504</v>
      </c>
      <c r="BN8" s="161" t="s">
        <v>1505</v>
      </c>
      <c r="BO8" s="161" t="s">
        <v>1366</v>
      </c>
      <c r="BP8" s="161" t="s">
        <v>1505</v>
      </c>
      <c r="BQ8" s="161" t="s">
        <v>1366</v>
      </c>
      <c r="BS8" s="161" t="s">
        <v>1506</v>
      </c>
      <c r="BT8" s="294" t="s">
        <v>1492</v>
      </c>
      <c r="BU8" s="161" t="s">
        <v>1492</v>
      </c>
      <c r="BV8" s="161" t="s">
        <v>1506</v>
      </c>
      <c r="BW8" s="161" t="s">
        <v>1492</v>
      </c>
      <c r="BY8" s="161" t="s">
        <v>1506</v>
      </c>
      <c r="BZ8" s="294" t="s">
        <v>1492</v>
      </c>
      <c r="CA8" s="161" t="s">
        <v>1492</v>
      </c>
      <c r="CB8" s="161" t="s">
        <v>1506</v>
      </c>
      <c r="CC8" s="161" t="s">
        <v>1492</v>
      </c>
      <c r="CE8" s="312" t="s">
        <v>1506</v>
      </c>
      <c r="CF8" s="294" t="s">
        <v>1492</v>
      </c>
      <c r="CG8" s="161" t="s">
        <v>1492</v>
      </c>
      <c r="CH8" s="161" t="s">
        <v>1506</v>
      </c>
      <c r="CI8" s="345" t="s">
        <v>1492</v>
      </c>
      <c r="CJ8" s="161"/>
      <c r="CK8" s="312" t="s">
        <v>1506</v>
      </c>
      <c r="CL8" s="294" t="s">
        <v>1492</v>
      </c>
      <c r="CM8" s="161" t="s">
        <v>1492</v>
      </c>
      <c r="CN8" s="161" t="s">
        <v>1506</v>
      </c>
      <c r="CO8" s="345" t="s">
        <v>1492</v>
      </c>
      <c r="CQ8" s="161" t="s">
        <v>1506</v>
      </c>
      <c r="CR8" s="161" t="s">
        <v>1492</v>
      </c>
      <c r="CS8" s="161"/>
      <c r="CT8" s="161"/>
      <c r="CU8" s="161"/>
      <c r="CV8" s="161"/>
      <c r="CW8" s="161" t="s">
        <v>1506</v>
      </c>
      <c r="CX8" s="161" t="s">
        <v>1492</v>
      </c>
      <c r="CY8" s="161"/>
      <c r="CZ8" s="163"/>
      <c r="DB8" s="161" t="s">
        <v>1506</v>
      </c>
      <c r="DC8" s="161" t="s">
        <v>1492</v>
      </c>
      <c r="DD8" s="161" t="s">
        <v>1506</v>
      </c>
      <c r="DE8" s="161" t="s">
        <v>1492</v>
      </c>
      <c r="DG8" s="161" t="s">
        <v>1506</v>
      </c>
      <c r="DH8" s="161" t="s">
        <v>1492</v>
      </c>
      <c r="DI8" s="161" t="s">
        <v>1506</v>
      </c>
      <c r="DJ8" s="161" t="s">
        <v>1492</v>
      </c>
      <c r="DL8" s="161" t="s">
        <v>1506</v>
      </c>
      <c r="DM8" s="161" t="s">
        <v>1492</v>
      </c>
      <c r="DN8" s="161" t="s">
        <v>1506</v>
      </c>
      <c r="DO8" s="161" t="s">
        <v>1492</v>
      </c>
      <c r="DQ8" s="312" t="s">
        <v>1506</v>
      </c>
      <c r="DR8" s="294" t="s">
        <v>1492</v>
      </c>
      <c r="DS8" s="161" t="s">
        <v>1492</v>
      </c>
      <c r="DT8" s="161" t="s">
        <v>1506</v>
      </c>
      <c r="DU8" s="345" t="s">
        <v>1492</v>
      </c>
      <c r="DW8" s="161" t="s">
        <v>1506</v>
      </c>
      <c r="DX8" s="161" t="s">
        <v>1492</v>
      </c>
      <c r="DY8" s="161"/>
      <c r="DZ8" s="161"/>
      <c r="EA8" s="161"/>
      <c r="EB8" s="161"/>
      <c r="EC8" s="161" t="s">
        <v>1506</v>
      </c>
      <c r="ED8" s="161" t="s">
        <v>1492</v>
      </c>
      <c r="EF8" s="161" t="s">
        <v>1507</v>
      </c>
      <c r="EG8" s="161" t="s">
        <v>1508</v>
      </c>
      <c r="EI8" s="161" t="s">
        <v>1507</v>
      </c>
      <c r="EJ8" s="161" t="s">
        <v>1508</v>
      </c>
      <c r="EL8" s="161" t="s">
        <v>1507</v>
      </c>
      <c r="EM8" s="161" t="s">
        <v>1508</v>
      </c>
      <c r="EN8" s="161"/>
      <c r="EO8" s="161" t="s">
        <v>1507</v>
      </c>
      <c r="EP8" s="161" t="s">
        <v>1508</v>
      </c>
    </row>
    <row r="9" spans="1:155" ht="41.25" customHeight="1" x14ac:dyDescent="0.15">
      <c r="A9" s="154">
        <v>30</v>
      </c>
      <c r="B9" s="162" t="s">
        <v>1211</v>
      </c>
      <c r="C9" s="162" t="s">
        <v>687</v>
      </c>
      <c r="D9" s="162" t="s">
        <v>687</v>
      </c>
      <c r="E9" s="162" t="s">
        <v>1509</v>
      </c>
      <c r="F9" s="162" t="s">
        <v>902</v>
      </c>
      <c r="G9" s="171" t="s">
        <v>323</v>
      </c>
      <c r="H9" s="178" t="s">
        <v>1510</v>
      </c>
      <c r="I9" s="162">
        <v>45</v>
      </c>
      <c r="J9" s="189" t="s">
        <v>358</v>
      </c>
      <c r="K9" s="196">
        <v>7</v>
      </c>
      <c r="L9" s="199" t="s">
        <v>571</v>
      </c>
      <c r="M9" s="202">
        <v>10</v>
      </c>
      <c r="N9" s="206">
        <v>1.17</v>
      </c>
      <c r="O9" s="206">
        <v>1.17</v>
      </c>
      <c r="P9" s="206">
        <v>1.17</v>
      </c>
      <c r="Q9" s="206">
        <v>1.1599999999999999</v>
      </c>
      <c r="R9" s="206">
        <v>1.1599999999999999</v>
      </c>
      <c r="S9" s="206">
        <v>1.1499999999999999</v>
      </c>
      <c r="T9" s="206">
        <v>1.1499999999999999</v>
      </c>
      <c r="U9" s="206">
        <v>1.1499999999999999</v>
      </c>
      <c r="V9" s="206">
        <v>1.1499999999999999</v>
      </c>
      <c r="W9" s="206">
        <v>1.1399999999999999</v>
      </c>
      <c r="X9" s="212" t="s">
        <v>1511</v>
      </c>
      <c r="Y9" s="212"/>
      <c r="Z9" s="216">
        <v>1</v>
      </c>
      <c r="AA9" s="216">
        <v>1</v>
      </c>
      <c r="AB9" s="216"/>
      <c r="AC9" s="216"/>
      <c r="AD9" s="218">
        <v>0</v>
      </c>
      <c r="AE9" s="220">
        <v>1</v>
      </c>
      <c r="AF9" s="223">
        <v>0</v>
      </c>
      <c r="AI9" s="229">
        <v>0</v>
      </c>
      <c r="AJ9" s="242" t="e">
        <f>ROUNDUP(AI9*#REF!/A9*F9,3)</f>
        <v>#REF!</v>
      </c>
      <c r="AK9" s="253"/>
      <c r="AL9" s="229">
        <v>0</v>
      </c>
      <c r="AM9" s="242" t="e">
        <f t="shared" ref="AM9:AM31" si="3">ROUNDUP(AL9*B9/D9*I9,3)</f>
        <v>#VALUE!</v>
      </c>
      <c r="AN9" s="253"/>
      <c r="AO9" s="229">
        <v>0</v>
      </c>
      <c r="AP9" s="242" t="e">
        <f t="shared" ref="AP9:AP31" si="4">ROUNDUP(AO9*E9/G9*L9,3)</f>
        <v>#VALUE!</v>
      </c>
      <c r="AQ9" s="253"/>
      <c r="AR9" s="229">
        <v>0</v>
      </c>
      <c r="AS9" s="242" t="e">
        <f t="shared" ref="AS9:AS31" si="5">ROUNDUP(AR9*H9/J9*O9,3)</f>
        <v>#VALUE!</v>
      </c>
      <c r="AT9" s="253"/>
      <c r="AU9" s="229">
        <v>0</v>
      </c>
      <c r="AV9" s="242">
        <f t="shared" ref="AV9:AV56" si="6">ROUNDUP(AU9*K9/M9*R9,3)</f>
        <v>0</v>
      </c>
      <c r="AW9" s="253"/>
      <c r="AX9" s="229">
        <v>0</v>
      </c>
      <c r="AY9" s="242">
        <f t="shared" ref="AY9:AY58" si="7">ROUNDUP(AX9*K9/M9*S9,3)</f>
        <v>0</v>
      </c>
      <c r="AZ9" s="253"/>
      <c r="BA9" s="230"/>
      <c r="BB9" s="243">
        <f t="shared" ref="BB9:BB31" si="8">ROUNDUP(BA9*K9/M9*S9,3)</f>
        <v>0</v>
      </c>
      <c r="BC9" s="253"/>
      <c r="BD9" s="265">
        <v>0</v>
      </c>
      <c r="BE9" s="274">
        <f t="shared" ref="BE9:BE58" si="9">ROUNDUP(BD9*K9/M9*S9,3)</f>
        <v>0</v>
      </c>
      <c r="BF9" s="253"/>
      <c r="BG9" s="230"/>
      <c r="BH9" s="243">
        <f t="shared" ref="BH9:BH31" si="10">ROUNDUP(BG9*Q9/S9*AA9,3)</f>
        <v>0</v>
      </c>
      <c r="BI9" s="253"/>
      <c r="BJ9" s="281"/>
      <c r="BK9" s="265"/>
      <c r="BL9" s="274">
        <f t="shared" ref="BL9:BL58" si="11">ROUNDUP(BK9*K9/M9*V9,3)</f>
        <v>0</v>
      </c>
      <c r="BM9" s="281"/>
      <c r="BN9" s="265"/>
      <c r="BO9" s="274">
        <f t="shared" ref="BO9:BO58" si="12">ROUNDUP(BN9*K9/M9*V9,3)</f>
        <v>0</v>
      </c>
      <c r="BP9" s="274">
        <f t="shared" ref="BP9:BP58" si="13">BN9-BO9</f>
        <v>0</v>
      </c>
      <c r="BQ9" s="286">
        <f t="shared" ref="BQ9:BQ58" si="14">BP9*AD9</f>
        <v>0</v>
      </c>
      <c r="BR9" s="281"/>
      <c r="BS9" s="265"/>
      <c r="BT9" s="295">
        <f t="shared" ref="BT9:BT58" si="15">BS9*K9/M9*U9</f>
        <v>0</v>
      </c>
      <c r="BU9" s="303">
        <f t="shared" ref="BU9:BU58" si="16">ROUNDUP(BS9*K9/M9*U9,0)</f>
        <v>0</v>
      </c>
      <c r="BV9" s="274">
        <f t="shared" ref="BV9:BV58" si="17">BS9-BU9</f>
        <v>0</v>
      </c>
      <c r="BW9" s="286">
        <f t="shared" ref="BW9:BW58" si="18">BV9*AD9</f>
        <v>0</v>
      </c>
      <c r="BX9" s="281"/>
      <c r="BY9" s="265"/>
      <c r="BZ9" s="295">
        <f t="shared" ref="BZ9:BZ58" si="19">BY9*K9/M9*U9</f>
        <v>0</v>
      </c>
      <c r="CA9" s="303">
        <f t="shared" ref="CA9:CA58" si="20">ROUNDUP(BY9*K9/M9*U9,0)</f>
        <v>0</v>
      </c>
      <c r="CB9" s="274">
        <f t="shared" ref="CB9:CB58" si="21">BY9-CA9</f>
        <v>0</v>
      </c>
      <c r="CC9" s="286">
        <f t="shared" ref="CC9:CC58" si="22">CB9*AD9</f>
        <v>0</v>
      </c>
      <c r="CD9" s="281"/>
      <c r="CE9" s="265"/>
      <c r="CF9" s="295">
        <f t="shared" ref="CF9:CF58" si="23">CE9*K9/M9*V9</f>
        <v>0</v>
      </c>
      <c r="CG9" s="303">
        <f t="shared" ref="CG9:CG56" si="24">ROUNDUP(CE9*K9/M9*V9,0)</f>
        <v>0</v>
      </c>
      <c r="CH9" s="274">
        <f t="shared" ref="CH9:CH58" si="25">CE9-CG9</f>
        <v>0</v>
      </c>
      <c r="CI9" s="286">
        <f t="shared" ref="CI9:CI58" si="26">CH9*AD9</f>
        <v>0</v>
      </c>
      <c r="CJ9" s="348"/>
      <c r="CK9" s="265"/>
      <c r="CL9" s="295" t="e">
        <f t="shared" ref="CL9:CL58" si="27">CK9*AU9/AW9*BF9</f>
        <v>#DIV/0!</v>
      </c>
      <c r="CM9" s="303">
        <f t="shared" ref="CM9:CM56" si="28">ROUNDUP(CK9*K9/M9*V9,0)</f>
        <v>0</v>
      </c>
      <c r="CN9" s="274">
        <f t="shared" ref="CN9:CN58" si="29">CK9-CM9</f>
        <v>0</v>
      </c>
      <c r="CO9" s="286">
        <f t="shared" ref="CO9:CO58" si="30">CN9*AD9</f>
        <v>0</v>
      </c>
      <c r="CP9" s="253"/>
      <c r="CQ9" s="265"/>
      <c r="CR9" s="274">
        <f t="shared" ref="CR9:CR56" si="31">ROUNDUP(CQ9*K9/M9*W9,0)</f>
        <v>0</v>
      </c>
      <c r="CS9" s="274"/>
      <c r="CT9" s="274"/>
      <c r="CU9" s="274"/>
      <c r="CV9" s="274"/>
      <c r="CW9" s="274">
        <f t="shared" ref="CW9:CW58" si="32">CQ9-CR9</f>
        <v>0</v>
      </c>
      <c r="CX9" s="286">
        <f t="shared" ref="CX9:CX58" si="33">CW9*AD9</f>
        <v>0</v>
      </c>
      <c r="CY9" s="348"/>
      <c r="CZ9" s="392">
        <f t="shared" ref="CZ9:CZ58" si="34">CK9+CQ9</f>
        <v>0</v>
      </c>
      <c r="DA9" s="281"/>
      <c r="DB9" s="265">
        <f t="shared" ref="DB9:DB58" si="35">CE9-BY9</f>
        <v>0</v>
      </c>
      <c r="DC9" s="274">
        <f t="shared" ref="DC9:DC58" si="36">CG9-CA9</f>
        <v>0</v>
      </c>
      <c r="DD9" s="274">
        <f t="shared" ref="DD9:DD58" si="37">DB9-DC9</f>
        <v>0</v>
      </c>
      <c r="DE9" s="286">
        <f t="shared" ref="DE9:DE58" si="38">DD9*AI9</f>
        <v>0</v>
      </c>
      <c r="DF9" s="281"/>
      <c r="DG9" s="265"/>
      <c r="DH9" s="274">
        <f t="shared" ref="DH9:DH58" si="39">ROUNDUP(DG9*K9/M9*V9,0)</f>
        <v>0</v>
      </c>
      <c r="DI9" s="274">
        <f t="shared" ref="DI9:DI58" si="40">DG9-DH9</f>
        <v>0</v>
      </c>
      <c r="DJ9" s="286">
        <f t="shared" ref="DJ9:DJ58" si="41">DI9*AD9</f>
        <v>0</v>
      </c>
      <c r="DK9" s="253"/>
      <c r="DL9" s="265"/>
      <c r="DM9" s="274">
        <f t="shared" ref="DM9:DM58" si="42">ROUNDUP(DL9*K9/M9*V9,0)</f>
        <v>0</v>
      </c>
      <c r="DN9" s="274">
        <f t="shared" ref="DN9:DN58" si="43">DL9-DM9</f>
        <v>0</v>
      </c>
      <c r="DO9" s="286">
        <f t="shared" ref="DO9:DO58" si="44">DN9*AD9</f>
        <v>0</v>
      </c>
      <c r="DP9" s="253"/>
      <c r="DQ9" s="265"/>
      <c r="DR9" s="295" t="e">
        <f t="shared" ref="DR9:DR58" si="45">DQ9*AF9/AH9*AQ9</f>
        <v>#DIV/0!</v>
      </c>
      <c r="DS9" s="303">
        <f t="shared" ref="DS9:DS58" si="46">ROUNDUP(DQ9*K9/M9*V9,0)</f>
        <v>0</v>
      </c>
      <c r="DT9" s="274">
        <f t="shared" ref="DT9:DT58" si="47">DQ9-DS9</f>
        <v>0</v>
      </c>
      <c r="DU9" s="286">
        <f t="shared" ref="DU9:DU58" si="48">DT9*AD9</f>
        <v>0</v>
      </c>
      <c r="DV9" s="253"/>
      <c r="DW9" s="265"/>
      <c r="DX9" s="274">
        <f t="shared" ref="DX9:DX58" si="49">ROUNDUP(DW9*K9/M9*W9,0)</f>
        <v>0</v>
      </c>
      <c r="DY9" s="274"/>
      <c r="DZ9" s="274"/>
      <c r="EA9" s="274"/>
      <c r="EB9" s="274"/>
      <c r="EC9" s="274">
        <f t="shared" ref="EC9:EC58" si="50">DW9-DX9</f>
        <v>0</v>
      </c>
      <c r="ED9" s="286">
        <f t="shared" ref="ED9:ED58" si="51">EC9*AD9</f>
        <v>0</v>
      </c>
      <c r="EE9" s="253"/>
      <c r="EF9" s="229">
        <f>BD9-AX9</f>
        <v>0</v>
      </c>
      <c r="EG9" s="411" t="e">
        <f t="shared" ref="EG9:EG58" si="52">BD9/AX9</f>
        <v>#DIV/0!</v>
      </c>
      <c r="EH9" s="253"/>
      <c r="EI9" s="229">
        <f t="shared" ref="EI9:EI58" si="53">EO9-BA9</f>
        <v>0</v>
      </c>
      <c r="EJ9" s="242">
        <f t="shared" ref="EJ9:EJ58" si="54">ROUNDUP(EI9*K9/M9*S9,3)</f>
        <v>0</v>
      </c>
      <c r="EK9" s="253"/>
      <c r="EL9" s="229">
        <f t="shared" ref="EL9:EL58" si="55">EI9-BD9</f>
        <v>0</v>
      </c>
      <c r="EM9" s="242"/>
      <c r="EN9" s="422"/>
      <c r="EO9" s="229">
        <v>0</v>
      </c>
      <c r="EP9" s="242">
        <f t="shared" ref="EP9:EP58" si="56">ROUNDUP(EO9*K9/M9*S9,3)</f>
        <v>0</v>
      </c>
      <c r="ET9" t="s">
        <v>1512</v>
      </c>
      <c r="EU9" t="s">
        <v>1513</v>
      </c>
      <c r="EW9" s="236"/>
      <c r="EY9" s="236">
        <f t="shared" ref="EY9:EY58" si="57">SUM($CE9,$DG9)</f>
        <v>0</v>
      </c>
    </row>
    <row r="10" spans="1:155" ht="41.25" customHeight="1" x14ac:dyDescent="0.15">
      <c r="A10" s="154">
        <v>40</v>
      </c>
      <c r="B10" s="162" t="s">
        <v>1211</v>
      </c>
      <c r="C10" s="162" t="s">
        <v>687</v>
      </c>
      <c r="D10" s="162" t="s">
        <v>687</v>
      </c>
      <c r="E10" s="162" t="s">
        <v>1509</v>
      </c>
      <c r="F10" s="162" t="s">
        <v>902</v>
      </c>
      <c r="G10" s="171" t="s">
        <v>323</v>
      </c>
      <c r="H10" s="178" t="s">
        <v>1510</v>
      </c>
      <c r="I10" s="162">
        <v>45</v>
      </c>
      <c r="J10" s="189" t="s">
        <v>1514</v>
      </c>
      <c r="K10" s="196">
        <v>7</v>
      </c>
      <c r="L10" s="199" t="s">
        <v>571</v>
      </c>
      <c r="M10" s="202">
        <v>10</v>
      </c>
      <c r="N10" s="206">
        <v>1.17</v>
      </c>
      <c r="O10" s="206">
        <v>1.17</v>
      </c>
      <c r="P10" s="206">
        <v>1.17</v>
      </c>
      <c r="Q10" s="206">
        <v>1.1599999999999999</v>
      </c>
      <c r="R10" s="206">
        <v>1.1599999999999999</v>
      </c>
      <c r="S10" s="206">
        <v>1.1499999999999999</v>
      </c>
      <c r="T10" s="206">
        <v>1.1499999999999999</v>
      </c>
      <c r="U10" s="206">
        <v>1.1499999999999999</v>
      </c>
      <c r="V10" s="206">
        <v>1.1499999999999999</v>
      </c>
      <c r="W10" s="206">
        <v>1.1399999999999999</v>
      </c>
      <c r="X10" s="212" t="s">
        <v>1511</v>
      </c>
      <c r="Y10" s="212"/>
      <c r="Z10" s="216">
        <v>1</v>
      </c>
      <c r="AA10" s="216">
        <v>1</v>
      </c>
      <c r="AB10" s="216"/>
      <c r="AC10" s="216"/>
      <c r="AD10" s="218">
        <v>0</v>
      </c>
      <c r="AE10" s="220">
        <v>1</v>
      </c>
      <c r="AF10" s="223">
        <v>0</v>
      </c>
      <c r="AI10" s="230">
        <v>0</v>
      </c>
      <c r="AJ10" s="243" t="e">
        <f>ROUNDUP(AI10*#REF!/A10*F10,3)</f>
        <v>#REF!</v>
      </c>
      <c r="AK10" s="253"/>
      <c r="AL10" s="230">
        <v>0</v>
      </c>
      <c r="AM10" s="243" t="e">
        <f t="shared" si="3"/>
        <v>#VALUE!</v>
      </c>
      <c r="AN10" s="253"/>
      <c r="AO10" s="230">
        <v>0</v>
      </c>
      <c r="AP10" s="243" t="e">
        <f t="shared" si="4"/>
        <v>#VALUE!</v>
      </c>
      <c r="AQ10" s="253"/>
      <c r="AR10" s="230">
        <v>0</v>
      </c>
      <c r="AS10" s="243" t="e">
        <f t="shared" si="5"/>
        <v>#VALUE!</v>
      </c>
      <c r="AT10" s="253"/>
      <c r="AU10" s="230">
        <v>0</v>
      </c>
      <c r="AV10" s="243">
        <f t="shared" si="6"/>
        <v>0</v>
      </c>
      <c r="AW10" s="253"/>
      <c r="AX10" s="230">
        <v>0</v>
      </c>
      <c r="AY10" s="243">
        <f t="shared" si="7"/>
        <v>0</v>
      </c>
      <c r="AZ10" s="253"/>
      <c r="BA10" s="230"/>
      <c r="BB10" s="243">
        <f t="shared" si="8"/>
        <v>0</v>
      </c>
      <c r="BC10" s="253"/>
      <c r="BD10" s="266">
        <v>0</v>
      </c>
      <c r="BE10" s="275">
        <f t="shared" si="9"/>
        <v>0</v>
      </c>
      <c r="BF10" s="253"/>
      <c r="BG10" s="230"/>
      <c r="BH10" s="243">
        <f t="shared" si="10"/>
        <v>0</v>
      </c>
      <c r="BI10" s="253"/>
      <c r="BJ10" s="281"/>
      <c r="BK10" s="266"/>
      <c r="BL10" s="275">
        <f t="shared" si="11"/>
        <v>0</v>
      </c>
      <c r="BM10" s="281"/>
      <c r="BN10" s="266"/>
      <c r="BO10" s="275">
        <f t="shared" si="12"/>
        <v>0</v>
      </c>
      <c r="BP10" s="275">
        <f t="shared" si="13"/>
        <v>0</v>
      </c>
      <c r="BQ10" s="287">
        <f t="shared" si="14"/>
        <v>0</v>
      </c>
      <c r="BR10" s="281"/>
      <c r="BS10" s="266"/>
      <c r="BT10" s="296">
        <f t="shared" si="15"/>
        <v>0</v>
      </c>
      <c r="BU10" s="304">
        <f t="shared" si="16"/>
        <v>0</v>
      </c>
      <c r="BV10" s="275">
        <f t="shared" si="17"/>
        <v>0</v>
      </c>
      <c r="BW10" s="287">
        <f t="shared" si="18"/>
        <v>0</v>
      </c>
      <c r="BX10" s="281"/>
      <c r="BY10" s="266"/>
      <c r="BZ10" s="296">
        <f t="shared" si="19"/>
        <v>0</v>
      </c>
      <c r="CA10" s="304">
        <f t="shared" si="20"/>
        <v>0</v>
      </c>
      <c r="CB10" s="275">
        <f t="shared" si="21"/>
        <v>0</v>
      </c>
      <c r="CC10" s="287">
        <f t="shared" si="22"/>
        <v>0</v>
      </c>
      <c r="CD10" s="281"/>
      <c r="CE10" s="266"/>
      <c r="CF10" s="296">
        <f t="shared" si="23"/>
        <v>0</v>
      </c>
      <c r="CG10" s="304">
        <f t="shared" si="24"/>
        <v>0</v>
      </c>
      <c r="CH10" s="275">
        <f t="shared" si="25"/>
        <v>0</v>
      </c>
      <c r="CI10" s="287">
        <f t="shared" si="26"/>
        <v>0</v>
      </c>
      <c r="CJ10" s="348"/>
      <c r="CK10" s="266"/>
      <c r="CL10" s="296" t="e">
        <f t="shared" si="27"/>
        <v>#DIV/0!</v>
      </c>
      <c r="CM10" s="304">
        <f t="shared" si="28"/>
        <v>0</v>
      </c>
      <c r="CN10" s="275">
        <f t="shared" si="29"/>
        <v>0</v>
      </c>
      <c r="CO10" s="287">
        <f t="shared" si="30"/>
        <v>0</v>
      </c>
      <c r="CP10" s="253"/>
      <c r="CQ10" s="267"/>
      <c r="CR10" s="275">
        <f t="shared" si="31"/>
        <v>0</v>
      </c>
      <c r="CS10" s="275"/>
      <c r="CT10" s="275"/>
      <c r="CU10" s="275"/>
      <c r="CV10" s="275"/>
      <c r="CW10" s="275">
        <f t="shared" si="32"/>
        <v>0</v>
      </c>
      <c r="CX10" s="287">
        <f t="shared" si="33"/>
        <v>0</v>
      </c>
      <c r="CY10" s="348"/>
      <c r="CZ10" s="392">
        <f t="shared" si="34"/>
        <v>0</v>
      </c>
      <c r="DA10" s="281"/>
      <c r="DB10" s="266">
        <f t="shared" si="35"/>
        <v>0</v>
      </c>
      <c r="DC10" s="275">
        <f t="shared" si="36"/>
        <v>0</v>
      </c>
      <c r="DD10" s="275">
        <f t="shared" si="37"/>
        <v>0</v>
      </c>
      <c r="DE10" s="287">
        <f t="shared" si="38"/>
        <v>0</v>
      </c>
      <c r="DF10" s="281"/>
      <c r="DG10" s="266"/>
      <c r="DH10" s="275">
        <f t="shared" si="39"/>
        <v>0</v>
      </c>
      <c r="DI10" s="275">
        <f t="shared" si="40"/>
        <v>0</v>
      </c>
      <c r="DJ10" s="287">
        <f t="shared" si="41"/>
        <v>0</v>
      </c>
      <c r="DK10" s="253"/>
      <c r="DL10" s="266"/>
      <c r="DM10" s="275">
        <f t="shared" si="42"/>
        <v>0</v>
      </c>
      <c r="DN10" s="275">
        <f t="shared" si="43"/>
        <v>0</v>
      </c>
      <c r="DO10" s="287">
        <f t="shared" si="44"/>
        <v>0</v>
      </c>
      <c r="DP10" s="253"/>
      <c r="DQ10" s="266"/>
      <c r="DR10" s="296" t="e">
        <f t="shared" si="45"/>
        <v>#DIV/0!</v>
      </c>
      <c r="DS10" s="304">
        <f t="shared" si="46"/>
        <v>0</v>
      </c>
      <c r="DT10" s="275">
        <f t="shared" si="47"/>
        <v>0</v>
      </c>
      <c r="DU10" s="287">
        <f t="shared" si="48"/>
        <v>0</v>
      </c>
      <c r="DV10" s="253"/>
      <c r="DW10" s="267"/>
      <c r="DX10" s="275">
        <f t="shared" si="49"/>
        <v>0</v>
      </c>
      <c r="DY10" s="275"/>
      <c r="DZ10" s="275"/>
      <c r="EA10" s="275"/>
      <c r="EB10" s="275"/>
      <c r="EC10" s="275">
        <f t="shared" si="50"/>
        <v>0</v>
      </c>
      <c r="ED10" s="287">
        <f t="shared" si="51"/>
        <v>0</v>
      </c>
      <c r="EE10" s="253"/>
      <c r="EF10" s="230" t="e">
        <f>BD10-#REF!</f>
        <v>#REF!</v>
      </c>
      <c r="EG10" s="412" t="e">
        <f t="shared" si="52"/>
        <v>#DIV/0!</v>
      </c>
      <c r="EH10" s="253"/>
      <c r="EI10" s="230">
        <f t="shared" si="53"/>
        <v>0</v>
      </c>
      <c r="EJ10" s="243">
        <f t="shared" si="54"/>
        <v>0</v>
      </c>
      <c r="EK10" s="253"/>
      <c r="EL10" s="230">
        <f t="shared" si="55"/>
        <v>0</v>
      </c>
      <c r="EM10" s="243"/>
      <c r="EN10" s="422"/>
      <c r="EO10" s="230">
        <v>0</v>
      </c>
      <c r="EP10" s="243">
        <f t="shared" si="56"/>
        <v>0</v>
      </c>
      <c r="ET10" t="s">
        <v>1512</v>
      </c>
      <c r="EY10" s="236">
        <f t="shared" si="57"/>
        <v>0</v>
      </c>
    </row>
    <row r="11" spans="1:155" ht="41.25" customHeight="1" x14ac:dyDescent="0.15">
      <c r="A11" s="154">
        <v>140</v>
      </c>
      <c r="B11" s="162" t="s">
        <v>1211</v>
      </c>
      <c r="C11" s="162" t="s">
        <v>1516</v>
      </c>
      <c r="D11" s="162" t="s">
        <v>1516</v>
      </c>
      <c r="E11" s="162" t="s">
        <v>1509</v>
      </c>
      <c r="F11" s="162" t="s">
        <v>1517</v>
      </c>
      <c r="G11" s="171" t="str">
        <f>H11</f>
        <v>東北横断道釜石秋田線</v>
      </c>
      <c r="H11" s="178" t="s">
        <v>1518</v>
      </c>
      <c r="I11" s="162" t="s">
        <v>686</v>
      </c>
      <c r="J11" s="189" t="s">
        <v>1519</v>
      </c>
      <c r="K11" s="196">
        <v>3</v>
      </c>
      <c r="L11" s="199" t="s">
        <v>571</v>
      </c>
      <c r="M11" s="202">
        <v>4</v>
      </c>
      <c r="N11" s="206">
        <v>1.18</v>
      </c>
      <c r="O11" s="206">
        <v>1.18</v>
      </c>
      <c r="P11" s="206">
        <v>1.18</v>
      </c>
      <c r="Q11" s="206">
        <v>1.17</v>
      </c>
      <c r="R11" s="206">
        <v>1.1599999999999999</v>
      </c>
      <c r="S11" s="206">
        <v>1.1399999999999999</v>
      </c>
      <c r="T11" s="206">
        <v>1.1399999999999999</v>
      </c>
      <c r="U11" s="206">
        <v>1.1299999999999999</v>
      </c>
      <c r="V11" s="206">
        <v>1.1299999999999999</v>
      </c>
      <c r="W11" s="206">
        <v>1.1200000000000001</v>
      </c>
      <c r="X11" s="212" t="s">
        <v>1511</v>
      </c>
      <c r="Y11" s="212"/>
      <c r="Z11" s="216">
        <v>1</v>
      </c>
      <c r="AA11" s="216"/>
      <c r="AB11" s="216">
        <v>1</v>
      </c>
      <c r="AC11" s="216"/>
      <c r="AD11" s="218">
        <v>0.05</v>
      </c>
      <c r="AE11" s="220">
        <v>6</v>
      </c>
      <c r="AF11" s="223">
        <v>0</v>
      </c>
      <c r="AI11" s="230">
        <v>3029</v>
      </c>
      <c r="AJ11" s="243" t="e">
        <f>ROUNDUP(AI11*#REF!/A11*F11,3)</f>
        <v>#REF!</v>
      </c>
      <c r="AK11" s="253"/>
      <c r="AL11" s="230">
        <v>3029</v>
      </c>
      <c r="AM11" s="243" t="e">
        <f t="shared" si="3"/>
        <v>#VALUE!</v>
      </c>
      <c r="AN11" s="253"/>
      <c r="AO11" s="230">
        <v>3029</v>
      </c>
      <c r="AP11" s="243" t="e">
        <f t="shared" si="4"/>
        <v>#VALUE!</v>
      </c>
      <c r="AQ11" s="253"/>
      <c r="AR11" s="230">
        <v>3029</v>
      </c>
      <c r="AS11" s="243" t="e">
        <f t="shared" si="5"/>
        <v>#VALUE!</v>
      </c>
      <c r="AT11" s="253"/>
      <c r="AU11" s="230">
        <v>3029</v>
      </c>
      <c r="AV11" s="243">
        <f t="shared" si="6"/>
        <v>2635.23</v>
      </c>
      <c r="AW11" s="253"/>
      <c r="AX11" s="230">
        <v>0</v>
      </c>
      <c r="AY11" s="243">
        <f t="shared" si="7"/>
        <v>0</v>
      </c>
      <c r="AZ11" s="253"/>
      <c r="BA11" s="230"/>
      <c r="BB11" s="243">
        <f t="shared" si="8"/>
        <v>0</v>
      </c>
      <c r="BC11" s="253"/>
      <c r="BD11" s="266">
        <v>0</v>
      </c>
      <c r="BE11" s="275">
        <f t="shared" si="9"/>
        <v>0</v>
      </c>
      <c r="BF11" s="253"/>
      <c r="BG11" s="230"/>
      <c r="BH11" s="243">
        <f t="shared" si="10"/>
        <v>0</v>
      </c>
      <c r="BI11" s="253"/>
      <c r="BJ11" s="281"/>
      <c r="BK11" s="266"/>
      <c r="BL11" s="275">
        <f t="shared" si="11"/>
        <v>0</v>
      </c>
      <c r="BM11" s="281"/>
      <c r="BN11" s="266"/>
      <c r="BO11" s="275">
        <f t="shared" si="12"/>
        <v>0</v>
      </c>
      <c r="BP11" s="275">
        <f t="shared" si="13"/>
        <v>0</v>
      </c>
      <c r="BQ11" s="287">
        <f t="shared" si="14"/>
        <v>0</v>
      </c>
      <c r="BR11" s="281"/>
      <c r="BS11" s="266"/>
      <c r="BT11" s="296">
        <f t="shared" si="15"/>
        <v>0</v>
      </c>
      <c r="BU11" s="304">
        <f t="shared" si="16"/>
        <v>0</v>
      </c>
      <c r="BV11" s="275">
        <f t="shared" si="17"/>
        <v>0</v>
      </c>
      <c r="BW11" s="287">
        <f t="shared" si="18"/>
        <v>0</v>
      </c>
      <c r="BX11" s="281"/>
      <c r="BY11" s="266"/>
      <c r="BZ11" s="296">
        <f t="shared" si="19"/>
        <v>0</v>
      </c>
      <c r="CA11" s="304">
        <f t="shared" si="20"/>
        <v>0</v>
      </c>
      <c r="CB11" s="275">
        <f t="shared" si="21"/>
        <v>0</v>
      </c>
      <c r="CC11" s="287">
        <f t="shared" si="22"/>
        <v>0</v>
      </c>
      <c r="CD11" s="281"/>
      <c r="CE11" s="266"/>
      <c r="CF11" s="296">
        <f t="shared" si="23"/>
        <v>0</v>
      </c>
      <c r="CG11" s="304">
        <f t="shared" si="24"/>
        <v>0</v>
      </c>
      <c r="CH11" s="275">
        <f t="shared" si="25"/>
        <v>0</v>
      </c>
      <c r="CI11" s="287">
        <f t="shared" si="26"/>
        <v>0</v>
      </c>
      <c r="CJ11" s="348"/>
      <c r="CK11" s="266"/>
      <c r="CL11" s="296" t="e">
        <f t="shared" si="27"/>
        <v>#DIV/0!</v>
      </c>
      <c r="CM11" s="304">
        <f t="shared" si="28"/>
        <v>0</v>
      </c>
      <c r="CN11" s="275">
        <f t="shared" si="29"/>
        <v>0</v>
      </c>
      <c r="CO11" s="287">
        <f t="shared" si="30"/>
        <v>0</v>
      </c>
      <c r="CP11" s="253"/>
      <c r="CQ11" s="267"/>
      <c r="CR11" s="275">
        <f t="shared" si="31"/>
        <v>0</v>
      </c>
      <c r="CS11" s="275"/>
      <c r="CT11" s="275"/>
      <c r="CU11" s="275"/>
      <c r="CV11" s="275"/>
      <c r="CW11" s="275">
        <f t="shared" si="32"/>
        <v>0</v>
      </c>
      <c r="CX11" s="287">
        <f t="shared" si="33"/>
        <v>0</v>
      </c>
      <c r="CY11" s="348"/>
      <c r="CZ11" s="392">
        <f t="shared" si="34"/>
        <v>0</v>
      </c>
      <c r="DA11" s="281"/>
      <c r="DB11" s="266">
        <f t="shared" si="35"/>
        <v>0</v>
      </c>
      <c r="DC11" s="275">
        <f t="shared" si="36"/>
        <v>0</v>
      </c>
      <c r="DD11" s="275">
        <f t="shared" si="37"/>
        <v>0</v>
      </c>
      <c r="DE11" s="287">
        <f t="shared" si="38"/>
        <v>0</v>
      </c>
      <c r="DF11" s="281"/>
      <c r="DG11" s="266"/>
      <c r="DH11" s="275">
        <f t="shared" si="39"/>
        <v>0</v>
      </c>
      <c r="DI11" s="275">
        <f t="shared" si="40"/>
        <v>0</v>
      </c>
      <c r="DJ11" s="287">
        <f t="shared" si="41"/>
        <v>0</v>
      </c>
      <c r="DK11" s="253"/>
      <c r="DL11" s="266"/>
      <c r="DM11" s="275">
        <f t="shared" si="42"/>
        <v>0</v>
      </c>
      <c r="DN11" s="275">
        <f t="shared" si="43"/>
        <v>0</v>
      </c>
      <c r="DO11" s="287">
        <f t="shared" si="44"/>
        <v>0</v>
      </c>
      <c r="DP11" s="253"/>
      <c r="DQ11" s="266"/>
      <c r="DR11" s="296" t="e">
        <f t="shared" si="45"/>
        <v>#DIV/0!</v>
      </c>
      <c r="DS11" s="304">
        <f t="shared" si="46"/>
        <v>0</v>
      </c>
      <c r="DT11" s="275">
        <f t="shared" si="47"/>
        <v>0</v>
      </c>
      <c r="DU11" s="287">
        <f t="shared" si="48"/>
        <v>0</v>
      </c>
      <c r="DV11" s="253"/>
      <c r="DW11" s="267"/>
      <c r="DX11" s="275">
        <f t="shared" si="49"/>
        <v>0</v>
      </c>
      <c r="DY11" s="275"/>
      <c r="DZ11" s="275"/>
      <c r="EA11" s="275"/>
      <c r="EB11" s="275"/>
      <c r="EC11" s="275">
        <f t="shared" si="50"/>
        <v>0</v>
      </c>
      <c r="ED11" s="287">
        <f t="shared" si="51"/>
        <v>0</v>
      </c>
      <c r="EE11" s="253"/>
      <c r="EF11" s="230" t="e">
        <f>BD11-#REF!</f>
        <v>#REF!</v>
      </c>
      <c r="EG11" s="412" t="e">
        <f t="shared" si="52"/>
        <v>#DIV/0!</v>
      </c>
      <c r="EH11" s="253"/>
      <c r="EI11" s="230">
        <f t="shared" si="53"/>
        <v>0</v>
      </c>
      <c r="EJ11" s="243">
        <f t="shared" si="54"/>
        <v>0</v>
      </c>
      <c r="EK11" s="253"/>
      <c r="EL11" s="230">
        <f t="shared" si="55"/>
        <v>0</v>
      </c>
      <c r="EM11" s="243"/>
      <c r="EN11" s="422"/>
      <c r="EO11" s="230">
        <v>0</v>
      </c>
      <c r="EP11" s="243">
        <f t="shared" si="56"/>
        <v>0</v>
      </c>
      <c r="ER11" t="s">
        <v>1516</v>
      </c>
      <c r="ET11" t="s">
        <v>627</v>
      </c>
      <c r="EY11" s="236">
        <f t="shared" si="57"/>
        <v>0</v>
      </c>
    </row>
    <row r="12" spans="1:155" ht="41.25" customHeight="1" x14ac:dyDescent="0.15">
      <c r="A12" s="154">
        <v>150</v>
      </c>
      <c r="B12" s="162" t="s">
        <v>1211</v>
      </c>
      <c r="C12" s="162" t="s">
        <v>1516</v>
      </c>
      <c r="D12" s="162" t="s">
        <v>1516</v>
      </c>
      <c r="E12" s="162" t="s">
        <v>1509</v>
      </c>
      <c r="F12" s="162" t="s">
        <v>1517</v>
      </c>
      <c r="G12" s="171" t="str">
        <f>H12</f>
        <v>東北横断道釜石秋田線</v>
      </c>
      <c r="H12" s="178" t="s">
        <v>1518</v>
      </c>
      <c r="I12" s="162" t="s">
        <v>686</v>
      </c>
      <c r="J12" s="189" t="s">
        <v>1520</v>
      </c>
      <c r="K12" s="196">
        <v>3</v>
      </c>
      <c r="L12" s="199" t="s">
        <v>571</v>
      </c>
      <c r="M12" s="202">
        <v>4</v>
      </c>
      <c r="N12" s="206">
        <v>1.18</v>
      </c>
      <c r="O12" s="206">
        <v>1.18</v>
      </c>
      <c r="P12" s="206">
        <v>1.18</v>
      </c>
      <c r="Q12" s="206">
        <v>1.17</v>
      </c>
      <c r="R12" s="206">
        <v>1.1599999999999999</v>
      </c>
      <c r="S12" s="206">
        <v>1.1399999999999999</v>
      </c>
      <c r="T12" s="206">
        <v>1.1399999999999999</v>
      </c>
      <c r="U12" s="206">
        <v>1.1299999999999999</v>
      </c>
      <c r="V12" s="206">
        <v>1.1299999999999999</v>
      </c>
      <c r="W12" s="206">
        <v>1.1200000000000001</v>
      </c>
      <c r="X12" s="212" t="s">
        <v>1511</v>
      </c>
      <c r="Y12" s="212"/>
      <c r="Z12" s="216">
        <v>1</v>
      </c>
      <c r="AA12" s="216"/>
      <c r="AB12" s="216">
        <v>1</v>
      </c>
      <c r="AC12" s="216"/>
      <c r="AD12" s="218">
        <v>0.05</v>
      </c>
      <c r="AE12" s="220">
        <v>6</v>
      </c>
      <c r="AF12" s="223">
        <v>0</v>
      </c>
      <c r="AI12" s="230">
        <v>0</v>
      </c>
      <c r="AJ12" s="243" t="e">
        <f>ROUNDUP(AI12*#REF!/A12*F12,3)</f>
        <v>#REF!</v>
      </c>
      <c r="AK12" s="253"/>
      <c r="AL12" s="230">
        <v>0</v>
      </c>
      <c r="AM12" s="243" t="e">
        <f t="shared" si="3"/>
        <v>#VALUE!</v>
      </c>
      <c r="AN12" s="253"/>
      <c r="AO12" s="230">
        <v>0</v>
      </c>
      <c r="AP12" s="243" t="e">
        <f t="shared" si="4"/>
        <v>#VALUE!</v>
      </c>
      <c r="AQ12" s="253"/>
      <c r="AR12" s="230">
        <v>0</v>
      </c>
      <c r="AS12" s="243" t="e">
        <f t="shared" si="5"/>
        <v>#VALUE!</v>
      </c>
      <c r="AT12" s="253"/>
      <c r="AU12" s="230">
        <v>0</v>
      </c>
      <c r="AV12" s="243">
        <f t="shared" si="6"/>
        <v>0</v>
      </c>
      <c r="AW12" s="253"/>
      <c r="AX12" s="230">
        <v>0</v>
      </c>
      <c r="AY12" s="243">
        <f t="shared" si="7"/>
        <v>0</v>
      </c>
      <c r="AZ12" s="253"/>
      <c r="BA12" s="230"/>
      <c r="BB12" s="243">
        <f t="shared" si="8"/>
        <v>0</v>
      </c>
      <c r="BC12" s="253"/>
      <c r="BD12" s="266">
        <v>0</v>
      </c>
      <c r="BE12" s="275">
        <f t="shared" si="9"/>
        <v>0</v>
      </c>
      <c r="BF12" s="253"/>
      <c r="BG12" s="230"/>
      <c r="BH12" s="243">
        <f t="shared" si="10"/>
        <v>0</v>
      </c>
      <c r="BI12" s="253"/>
      <c r="BJ12" s="281"/>
      <c r="BK12" s="266"/>
      <c r="BL12" s="275">
        <f t="shared" si="11"/>
        <v>0</v>
      </c>
      <c r="BM12" s="281"/>
      <c r="BN12" s="266"/>
      <c r="BO12" s="275">
        <f t="shared" si="12"/>
        <v>0</v>
      </c>
      <c r="BP12" s="275">
        <f t="shared" si="13"/>
        <v>0</v>
      </c>
      <c r="BQ12" s="287">
        <f t="shared" si="14"/>
        <v>0</v>
      </c>
      <c r="BR12" s="281"/>
      <c r="BS12" s="266"/>
      <c r="BT12" s="296">
        <f t="shared" si="15"/>
        <v>0</v>
      </c>
      <c r="BU12" s="304">
        <f t="shared" si="16"/>
        <v>0</v>
      </c>
      <c r="BV12" s="275">
        <f t="shared" si="17"/>
        <v>0</v>
      </c>
      <c r="BW12" s="287">
        <f t="shared" si="18"/>
        <v>0</v>
      </c>
      <c r="BX12" s="281"/>
      <c r="BY12" s="266"/>
      <c r="BZ12" s="296">
        <f t="shared" si="19"/>
        <v>0</v>
      </c>
      <c r="CA12" s="304">
        <f t="shared" si="20"/>
        <v>0</v>
      </c>
      <c r="CB12" s="275">
        <f t="shared" si="21"/>
        <v>0</v>
      </c>
      <c r="CC12" s="287">
        <f t="shared" si="22"/>
        <v>0</v>
      </c>
      <c r="CD12" s="281"/>
      <c r="CE12" s="266"/>
      <c r="CF12" s="296">
        <f t="shared" si="23"/>
        <v>0</v>
      </c>
      <c r="CG12" s="304">
        <f t="shared" si="24"/>
        <v>0</v>
      </c>
      <c r="CH12" s="275">
        <f t="shared" si="25"/>
        <v>0</v>
      </c>
      <c r="CI12" s="287">
        <f t="shared" si="26"/>
        <v>0</v>
      </c>
      <c r="CJ12" s="348"/>
      <c r="CK12" s="266"/>
      <c r="CL12" s="296" t="e">
        <f t="shared" si="27"/>
        <v>#DIV/0!</v>
      </c>
      <c r="CM12" s="304">
        <f t="shared" si="28"/>
        <v>0</v>
      </c>
      <c r="CN12" s="275">
        <f t="shared" si="29"/>
        <v>0</v>
      </c>
      <c r="CO12" s="287">
        <f t="shared" si="30"/>
        <v>0</v>
      </c>
      <c r="CP12" s="253"/>
      <c r="CQ12" s="267"/>
      <c r="CR12" s="275">
        <f t="shared" si="31"/>
        <v>0</v>
      </c>
      <c r="CS12" s="275"/>
      <c r="CT12" s="275"/>
      <c r="CU12" s="275"/>
      <c r="CV12" s="275"/>
      <c r="CW12" s="275">
        <f t="shared" si="32"/>
        <v>0</v>
      </c>
      <c r="CX12" s="287">
        <f t="shared" si="33"/>
        <v>0</v>
      </c>
      <c r="CY12" s="348"/>
      <c r="CZ12" s="392">
        <f t="shared" si="34"/>
        <v>0</v>
      </c>
      <c r="DA12" s="281"/>
      <c r="DB12" s="266">
        <f t="shared" si="35"/>
        <v>0</v>
      </c>
      <c r="DC12" s="275">
        <f t="shared" si="36"/>
        <v>0</v>
      </c>
      <c r="DD12" s="275">
        <f t="shared" si="37"/>
        <v>0</v>
      </c>
      <c r="DE12" s="287">
        <f t="shared" si="38"/>
        <v>0</v>
      </c>
      <c r="DF12" s="281"/>
      <c r="DG12" s="266"/>
      <c r="DH12" s="275">
        <f t="shared" si="39"/>
        <v>0</v>
      </c>
      <c r="DI12" s="275">
        <f t="shared" si="40"/>
        <v>0</v>
      </c>
      <c r="DJ12" s="287">
        <f t="shared" si="41"/>
        <v>0</v>
      </c>
      <c r="DK12" s="253"/>
      <c r="DL12" s="266"/>
      <c r="DM12" s="275">
        <f t="shared" si="42"/>
        <v>0</v>
      </c>
      <c r="DN12" s="275">
        <f t="shared" si="43"/>
        <v>0</v>
      </c>
      <c r="DO12" s="287">
        <f t="shared" si="44"/>
        <v>0</v>
      </c>
      <c r="DP12" s="253"/>
      <c r="DQ12" s="266"/>
      <c r="DR12" s="296" t="e">
        <f t="shared" si="45"/>
        <v>#DIV/0!</v>
      </c>
      <c r="DS12" s="304">
        <f t="shared" si="46"/>
        <v>0</v>
      </c>
      <c r="DT12" s="275">
        <f t="shared" si="47"/>
        <v>0</v>
      </c>
      <c r="DU12" s="287">
        <f t="shared" si="48"/>
        <v>0</v>
      </c>
      <c r="DV12" s="253"/>
      <c r="DW12" s="267"/>
      <c r="DX12" s="275">
        <f t="shared" si="49"/>
        <v>0</v>
      </c>
      <c r="DY12" s="275"/>
      <c r="DZ12" s="275"/>
      <c r="EA12" s="275"/>
      <c r="EB12" s="275"/>
      <c r="EC12" s="275">
        <f t="shared" si="50"/>
        <v>0</v>
      </c>
      <c r="ED12" s="287">
        <f t="shared" si="51"/>
        <v>0</v>
      </c>
      <c r="EE12" s="253"/>
      <c r="EF12" s="230" t="e">
        <f>BD12-#REF!</f>
        <v>#REF!</v>
      </c>
      <c r="EG12" s="412" t="e">
        <f t="shared" si="52"/>
        <v>#DIV/0!</v>
      </c>
      <c r="EH12" s="253"/>
      <c r="EI12" s="230">
        <f t="shared" si="53"/>
        <v>0</v>
      </c>
      <c r="EJ12" s="243">
        <f t="shared" si="54"/>
        <v>0</v>
      </c>
      <c r="EK12" s="253"/>
      <c r="EL12" s="230">
        <f t="shared" si="55"/>
        <v>0</v>
      </c>
      <c r="EM12" s="243"/>
      <c r="EN12" s="422"/>
      <c r="EO12" s="230">
        <v>0</v>
      </c>
      <c r="EP12" s="243">
        <f t="shared" si="56"/>
        <v>0</v>
      </c>
      <c r="ET12" t="s">
        <v>627</v>
      </c>
      <c r="EY12" s="236">
        <f t="shared" si="57"/>
        <v>0</v>
      </c>
    </row>
    <row r="13" spans="1:155" ht="41.25" customHeight="1" x14ac:dyDescent="0.15">
      <c r="A13" s="154">
        <v>160</v>
      </c>
      <c r="B13" s="162" t="s">
        <v>1211</v>
      </c>
      <c r="C13" s="162" t="s">
        <v>1516</v>
      </c>
      <c r="D13" s="162" t="s">
        <v>1516</v>
      </c>
      <c r="E13" s="162" t="s">
        <v>1509</v>
      </c>
      <c r="F13" s="162" t="s">
        <v>902</v>
      </c>
      <c r="G13" s="171" t="s">
        <v>323</v>
      </c>
      <c r="H13" s="178" t="s">
        <v>1521</v>
      </c>
      <c r="I13" s="162">
        <v>45</v>
      </c>
      <c r="J13" s="189" t="s">
        <v>1522</v>
      </c>
      <c r="K13" s="196">
        <v>7</v>
      </c>
      <c r="L13" s="199" t="s">
        <v>571</v>
      </c>
      <c r="M13" s="202">
        <v>10</v>
      </c>
      <c r="N13" s="206">
        <v>1.18</v>
      </c>
      <c r="O13" s="206">
        <v>1.18</v>
      </c>
      <c r="P13" s="206">
        <v>1.18</v>
      </c>
      <c r="Q13" s="206">
        <v>1.17</v>
      </c>
      <c r="R13" s="206">
        <v>1.1599999999999999</v>
      </c>
      <c r="S13" s="206">
        <v>1.1399999999999999</v>
      </c>
      <c r="T13" s="206">
        <v>1.1399999999999999</v>
      </c>
      <c r="U13" s="206">
        <v>1.1299999999999999</v>
      </c>
      <c r="V13" s="206">
        <v>1.1299999999999999</v>
      </c>
      <c r="W13" s="206">
        <v>1.1200000000000001</v>
      </c>
      <c r="X13" s="212" t="s">
        <v>1511</v>
      </c>
      <c r="Y13" s="212"/>
      <c r="Z13" s="216">
        <v>1</v>
      </c>
      <c r="AA13" s="216">
        <v>1</v>
      </c>
      <c r="AB13" s="216"/>
      <c r="AC13" s="216"/>
      <c r="AD13" s="218">
        <v>0</v>
      </c>
      <c r="AE13" s="220">
        <v>3</v>
      </c>
      <c r="AF13" s="223">
        <v>0</v>
      </c>
      <c r="AI13" s="230">
        <v>0</v>
      </c>
      <c r="AJ13" s="243" t="e">
        <f>ROUNDUP(AI13*#REF!/A13*F13,3)</f>
        <v>#REF!</v>
      </c>
      <c r="AK13" s="253"/>
      <c r="AL13" s="230">
        <v>0</v>
      </c>
      <c r="AM13" s="243" t="e">
        <f t="shared" si="3"/>
        <v>#VALUE!</v>
      </c>
      <c r="AN13" s="253"/>
      <c r="AO13" s="230">
        <v>0</v>
      </c>
      <c r="AP13" s="243" t="e">
        <f t="shared" si="4"/>
        <v>#VALUE!</v>
      </c>
      <c r="AQ13" s="253"/>
      <c r="AR13" s="230">
        <v>0</v>
      </c>
      <c r="AS13" s="243" t="e">
        <f t="shared" si="5"/>
        <v>#VALUE!</v>
      </c>
      <c r="AT13" s="253"/>
      <c r="AU13" s="230">
        <v>0</v>
      </c>
      <c r="AV13" s="243">
        <f t="shared" si="6"/>
        <v>0</v>
      </c>
      <c r="AW13" s="253"/>
      <c r="AX13" s="230">
        <v>0</v>
      </c>
      <c r="AY13" s="243">
        <f t="shared" si="7"/>
        <v>0</v>
      </c>
      <c r="AZ13" s="253"/>
      <c r="BA13" s="230"/>
      <c r="BB13" s="243">
        <f t="shared" si="8"/>
        <v>0</v>
      </c>
      <c r="BC13" s="253"/>
      <c r="BD13" s="266">
        <v>0</v>
      </c>
      <c r="BE13" s="275">
        <f t="shared" si="9"/>
        <v>0</v>
      </c>
      <c r="BF13" s="253"/>
      <c r="BG13" s="230"/>
      <c r="BH13" s="243">
        <f t="shared" si="10"/>
        <v>0</v>
      </c>
      <c r="BI13" s="253"/>
      <c r="BJ13" s="281"/>
      <c r="BK13" s="266"/>
      <c r="BL13" s="275">
        <f t="shared" si="11"/>
        <v>0</v>
      </c>
      <c r="BM13" s="281"/>
      <c r="BN13" s="266"/>
      <c r="BO13" s="275">
        <f t="shared" si="12"/>
        <v>0</v>
      </c>
      <c r="BP13" s="275">
        <f t="shared" si="13"/>
        <v>0</v>
      </c>
      <c r="BQ13" s="287">
        <f t="shared" si="14"/>
        <v>0</v>
      </c>
      <c r="BR13" s="281"/>
      <c r="BS13" s="266"/>
      <c r="BT13" s="296">
        <f t="shared" si="15"/>
        <v>0</v>
      </c>
      <c r="BU13" s="304">
        <f t="shared" si="16"/>
        <v>0</v>
      </c>
      <c r="BV13" s="275">
        <f t="shared" si="17"/>
        <v>0</v>
      </c>
      <c r="BW13" s="287">
        <f t="shared" si="18"/>
        <v>0</v>
      </c>
      <c r="BX13" s="281"/>
      <c r="BY13" s="266"/>
      <c r="BZ13" s="296">
        <f t="shared" si="19"/>
        <v>0</v>
      </c>
      <c r="CA13" s="304">
        <f t="shared" si="20"/>
        <v>0</v>
      </c>
      <c r="CB13" s="275">
        <f t="shared" si="21"/>
        <v>0</v>
      </c>
      <c r="CC13" s="287">
        <f t="shared" si="22"/>
        <v>0</v>
      </c>
      <c r="CD13" s="281"/>
      <c r="CE13" s="266"/>
      <c r="CF13" s="296">
        <f t="shared" si="23"/>
        <v>0</v>
      </c>
      <c r="CG13" s="304">
        <f t="shared" si="24"/>
        <v>0</v>
      </c>
      <c r="CH13" s="275">
        <f t="shared" si="25"/>
        <v>0</v>
      </c>
      <c r="CI13" s="287">
        <f t="shared" si="26"/>
        <v>0</v>
      </c>
      <c r="CJ13" s="348"/>
      <c r="CK13" s="266"/>
      <c r="CL13" s="296" t="e">
        <f t="shared" si="27"/>
        <v>#DIV/0!</v>
      </c>
      <c r="CM13" s="304">
        <f t="shared" si="28"/>
        <v>0</v>
      </c>
      <c r="CN13" s="275">
        <f t="shared" si="29"/>
        <v>0</v>
      </c>
      <c r="CO13" s="287">
        <f t="shared" si="30"/>
        <v>0</v>
      </c>
      <c r="CP13" s="253"/>
      <c r="CQ13" s="267"/>
      <c r="CR13" s="275">
        <f t="shared" si="31"/>
        <v>0</v>
      </c>
      <c r="CS13" s="275"/>
      <c r="CT13" s="275"/>
      <c r="CU13" s="275"/>
      <c r="CV13" s="275"/>
      <c r="CW13" s="275">
        <f t="shared" si="32"/>
        <v>0</v>
      </c>
      <c r="CX13" s="287">
        <f t="shared" si="33"/>
        <v>0</v>
      </c>
      <c r="CY13" s="348"/>
      <c r="CZ13" s="392">
        <f t="shared" si="34"/>
        <v>0</v>
      </c>
      <c r="DA13" s="281"/>
      <c r="DB13" s="266">
        <f t="shared" si="35"/>
        <v>0</v>
      </c>
      <c r="DC13" s="275">
        <f t="shared" si="36"/>
        <v>0</v>
      </c>
      <c r="DD13" s="275">
        <f t="shared" si="37"/>
        <v>0</v>
      </c>
      <c r="DE13" s="287">
        <f t="shared" si="38"/>
        <v>0</v>
      </c>
      <c r="DF13" s="281"/>
      <c r="DG13" s="266"/>
      <c r="DH13" s="275">
        <f t="shared" si="39"/>
        <v>0</v>
      </c>
      <c r="DI13" s="275">
        <f t="shared" si="40"/>
        <v>0</v>
      </c>
      <c r="DJ13" s="287">
        <f t="shared" si="41"/>
        <v>0</v>
      </c>
      <c r="DK13" s="253"/>
      <c r="DL13" s="266"/>
      <c r="DM13" s="275">
        <f t="shared" si="42"/>
        <v>0</v>
      </c>
      <c r="DN13" s="275">
        <f t="shared" si="43"/>
        <v>0</v>
      </c>
      <c r="DO13" s="287">
        <f t="shared" si="44"/>
        <v>0</v>
      </c>
      <c r="DP13" s="253"/>
      <c r="DQ13" s="266"/>
      <c r="DR13" s="296" t="e">
        <f t="shared" si="45"/>
        <v>#DIV/0!</v>
      </c>
      <c r="DS13" s="304">
        <f t="shared" si="46"/>
        <v>0</v>
      </c>
      <c r="DT13" s="275">
        <f t="shared" si="47"/>
        <v>0</v>
      </c>
      <c r="DU13" s="287">
        <f t="shared" si="48"/>
        <v>0</v>
      </c>
      <c r="DV13" s="253"/>
      <c r="DW13" s="267"/>
      <c r="DX13" s="275">
        <f t="shared" si="49"/>
        <v>0</v>
      </c>
      <c r="DY13" s="275"/>
      <c r="DZ13" s="275"/>
      <c r="EA13" s="275"/>
      <c r="EB13" s="275"/>
      <c r="EC13" s="275">
        <f t="shared" si="50"/>
        <v>0</v>
      </c>
      <c r="ED13" s="287">
        <f t="shared" si="51"/>
        <v>0</v>
      </c>
      <c r="EE13" s="253"/>
      <c r="EF13" s="230" t="e">
        <f>BD13-#REF!</f>
        <v>#REF!</v>
      </c>
      <c r="EG13" s="412" t="e">
        <f t="shared" si="52"/>
        <v>#DIV/0!</v>
      </c>
      <c r="EH13" s="253"/>
      <c r="EI13" s="230">
        <f t="shared" si="53"/>
        <v>0</v>
      </c>
      <c r="EJ13" s="243">
        <f t="shared" si="54"/>
        <v>0</v>
      </c>
      <c r="EK13" s="253"/>
      <c r="EL13" s="230">
        <f t="shared" si="55"/>
        <v>0</v>
      </c>
      <c r="EM13" s="243"/>
      <c r="EN13" s="422"/>
      <c r="EO13" s="230">
        <v>0</v>
      </c>
      <c r="EP13" s="243">
        <f t="shared" si="56"/>
        <v>0</v>
      </c>
      <c r="ET13" t="s">
        <v>783</v>
      </c>
      <c r="EU13" t="s">
        <v>165</v>
      </c>
      <c r="EY13" s="236">
        <f t="shared" si="57"/>
        <v>0</v>
      </c>
    </row>
    <row r="14" spans="1:155" ht="41.25" customHeight="1" x14ac:dyDescent="0.15">
      <c r="A14" s="154">
        <v>170</v>
      </c>
      <c r="B14" s="162" t="s">
        <v>1211</v>
      </c>
      <c r="C14" s="162" t="s">
        <v>1516</v>
      </c>
      <c r="D14" s="162" t="s">
        <v>1516</v>
      </c>
      <c r="E14" s="162" t="s">
        <v>1509</v>
      </c>
      <c r="F14" s="162" t="s">
        <v>902</v>
      </c>
      <c r="G14" s="171" t="s">
        <v>323</v>
      </c>
      <c r="H14" s="178" t="s">
        <v>1521</v>
      </c>
      <c r="I14" s="162">
        <v>45</v>
      </c>
      <c r="J14" s="189" t="s">
        <v>1524</v>
      </c>
      <c r="K14" s="196">
        <v>7</v>
      </c>
      <c r="L14" s="199" t="s">
        <v>571</v>
      </c>
      <c r="M14" s="202">
        <v>10</v>
      </c>
      <c r="N14" s="206">
        <v>1.18</v>
      </c>
      <c r="O14" s="206">
        <v>1.18</v>
      </c>
      <c r="P14" s="206">
        <v>1.18</v>
      </c>
      <c r="Q14" s="206">
        <v>1.17</v>
      </c>
      <c r="R14" s="206">
        <v>1.1599999999999999</v>
      </c>
      <c r="S14" s="206">
        <v>1.1399999999999999</v>
      </c>
      <c r="T14" s="206">
        <v>1.1399999999999999</v>
      </c>
      <c r="U14" s="206">
        <v>1.1299999999999999</v>
      </c>
      <c r="V14" s="206">
        <v>1.1299999999999999</v>
      </c>
      <c r="W14" s="206">
        <v>1.1200000000000001</v>
      </c>
      <c r="X14" s="212" t="s">
        <v>1511</v>
      </c>
      <c r="Y14" s="212"/>
      <c r="Z14" s="216">
        <v>1</v>
      </c>
      <c r="AA14" s="216">
        <v>1</v>
      </c>
      <c r="AB14" s="216"/>
      <c r="AC14" s="216"/>
      <c r="AD14" s="218">
        <v>0</v>
      </c>
      <c r="AE14" s="220">
        <v>3</v>
      </c>
      <c r="AF14" s="223">
        <v>0</v>
      </c>
      <c r="AI14" s="230">
        <v>1325</v>
      </c>
      <c r="AJ14" s="243" t="e">
        <f>ROUNDUP(AI14*#REF!/A14*F14,3)</f>
        <v>#REF!</v>
      </c>
      <c r="AK14" s="253"/>
      <c r="AL14" s="230">
        <v>1325</v>
      </c>
      <c r="AM14" s="243" t="e">
        <f t="shared" si="3"/>
        <v>#VALUE!</v>
      </c>
      <c r="AN14" s="253"/>
      <c r="AO14" s="230">
        <v>1325</v>
      </c>
      <c r="AP14" s="243" t="e">
        <f t="shared" si="4"/>
        <v>#VALUE!</v>
      </c>
      <c r="AQ14" s="253"/>
      <c r="AR14" s="230">
        <v>1325</v>
      </c>
      <c r="AS14" s="243" t="e">
        <f t="shared" si="5"/>
        <v>#VALUE!</v>
      </c>
      <c r="AT14" s="253"/>
      <c r="AU14" s="230">
        <v>1325</v>
      </c>
      <c r="AV14" s="243">
        <f t="shared" si="6"/>
        <v>1075.9000000000001</v>
      </c>
      <c r="AW14" s="253"/>
      <c r="AX14" s="230">
        <v>0</v>
      </c>
      <c r="AY14" s="243">
        <f t="shared" si="7"/>
        <v>0</v>
      </c>
      <c r="AZ14" s="253"/>
      <c r="BA14" s="230"/>
      <c r="BB14" s="243">
        <f t="shared" si="8"/>
        <v>0</v>
      </c>
      <c r="BC14" s="253"/>
      <c r="BD14" s="266">
        <v>0</v>
      </c>
      <c r="BE14" s="275">
        <f t="shared" si="9"/>
        <v>0</v>
      </c>
      <c r="BF14" s="253"/>
      <c r="BG14" s="230"/>
      <c r="BH14" s="243">
        <f t="shared" si="10"/>
        <v>0</v>
      </c>
      <c r="BI14" s="253"/>
      <c r="BJ14" s="281"/>
      <c r="BK14" s="266"/>
      <c r="BL14" s="275">
        <f t="shared" si="11"/>
        <v>0</v>
      </c>
      <c r="BM14" s="281"/>
      <c r="BN14" s="266"/>
      <c r="BO14" s="275">
        <f t="shared" si="12"/>
        <v>0</v>
      </c>
      <c r="BP14" s="275">
        <f t="shared" si="13"/>
        <v>0</v>
      </c>
      <c r="BQ14" s="287">
        <f t="shared" si="14"/>
        <v>0</v>
      </c>
      <c r="BR14" s="281"/>
      <c r="BS14" s="266"/>
      <c r="BT14" s="296">
        <f t="shared" si="15"/>
        <v>0</v>
      </c>
      <c r="BU14" s="304">
        <f t="shared" si="16"/>
        <v>0</v>
      </c>
      <c r="BV14" s="275">
        <f t="shared" si="17"/>
        <v>0</v>
      </c>
      <c r="BW14" s="287">
        <f t="shared" si="18"/>
        <v>0</v>
      </c>
      <c r="BX14" s="281"/>
      <c r="BY14" s="266"/>
      <c r="BZ14" s="296">
        <f t="shared" si="19"/>
        <v>0</v>
      </c>
      <c r="CA14" s="304">
        <f t="shared" si="20"/>
        <v>0</v>
      </c>
      <c r="CB14" s="275">
        <f t="shared" si="21"/>
        <v>0</v>
      </c>
      <c r="CC14" s="287">
        <f t="shared" si="22"/>
        <v>0</v>
      </c>
      <c r="CD14" s="281"/>
      <c r="CE14" s="266"/>
      <c r="CF14" s="296">
        <f t="shared" si="23"/>
        <v>0</v>
      </c>
      <c r="CG14" s="304">
        <f t="shared" si="24"/>
        <v>0</v>
      </c>
      <c r="CH14" s="275">
        <f t="shared" si="25"/>
        <v>0</v>
      </c>
      <c r="CI14" s="287">
        <f t="shared" si="26"/>
        <v>0</v>
      </c>
      <c r="CJ14" s="348"/>
      <c r="CK14" s="266"/>
      <c r="CL14" s="296" t="e">
        <f t="shared" si="27"/>
        <v>#DIV/0!</v>
      </c>
      <c r="CM14" s="304">
        <f t="shared" si="28"/>
        <v>0</v>
      </c>
      <c r="CN14" s="275">
        <f t="shared" si="29"/>
        <v>0</v>
      </c>
      <c r="CO14" s="287">
        <f t="shared" si="30"/>
        <v>0</v>
      </c>
      <c r="CP14" s="253"/>
      <c r="CQ14" s="267"/>
      <c r="CR14" s="275">
        <f t="shared" si="31"/>
        <v>0</v>
      </c>
      <c r="CS14" s="275"/>
      <c r="CT14" s="275"/>
      <c r="CU14" s="275"/>
      <c r="CV14" s="275"/>
      <c r="CW14" s="275">
        <f t="shared" si="32"/>
        <v>0</v>
      </c>
      <c r="CX14" s="287">
        <f t="shared" si="33"/>
        <v>0</v>
      </c>
      <c r="CY14" s="348"/>
      <c r="CZ14" s="392">
        <f t="shared" si="34"/>
        <v>0</v>
      </c>
      <c r="DA14" s="281"/>
      <c r="DB14" s="266">
        <f t="shared" si="35"/>
        <v>0</v>
      </c>
      <c r="DC14" s="275">
        <f t="shared" si="36"/>
        <v>0</v>
      </c>
      <c r="DD14" s="275">
        <f t="shared" si="37"/>
        <v>0</v>
      </c>
      <c r="DE14" s="287">
        <f t="shared" si="38"/>
        <v>0</v>
      </c>
      <c r="DF14" s="281"/>
      <c r="DG14" s="266"/>
      <c r="DH14" s="275">
        <f t="shared" si="39"/>
        <v>0</v>
      </c>
      <c r="DI14" s="275">
        <f t="shared" si="40"/>
        <v>0</v>
      </c>
      <c r="DJ14" s="287">
        <f t="shared" si="41"/>
        <v>0</v>
      </c>
      <c r="DK14" s="253"/>
      <c r="DL14" s="266"/>
      <c r="DM14" s="275">
        <f t="shared" si="42"/>
        <v>0</v>
      </c>
      <c r="DN14" s="275">
        <f t="shared" si="43"/>
        <v>0</v>
      </c>
      <c r="DO14" s="287">
        <f t="shared" si="44"/>
        <v>0</v>
      </c>
      <c r="DP14" s="253"/>
      <c r="DQ14" s="266"/>
      <c r="DR14" s="296" t="e">
        <f t="shared" si="45"/>
        <v>#DIV/0!</v>
      </c>
      <c r="DS14" s="304">
        <f t="shared" si="46"/>
        <v>0</v>
      </c>
      <c r="DT14" s="275">
        <f t="shared" si="47"/>
        <v>0</v>
      </c>
      <c r="DU14" s="287">
        <f t="shared" si="48"/>
        <v>0</v>
      </c>
      <c r="DV14" s="253"/>
      <c r="DW14" s="267"/>
      <c r="DX14" s="275">
        <f t="shared" si="49"/>
        <v>0</v>
      </c>
      <c r="DY14" s="275"/>
      <c r="DZ14" s="275"/>
      <c r="EA14" s="275"/>
      <c r="EB14" s="275"/>
      <c r="EC14" s="275">
        <f t="shared" si="50"/>
        <v>0</v>
      </c>
      <c r="ED14" s="287">
        <f t="shared" si="51"/>
        <v>0</v>
      </c>
      <c r="EE14" s="253"/>
      <c r="EF14" s="230" t="e">
        <f>BD14-#REF!</f>
        <v>#REF!</v>
      </c>
      <c r="EG14" s="412" t="e">
        <f t="shared" si="52"/>
        <v>#DIV/0!</v>
      </c>
      <c r="EH14" s="253"/>
      <c r="EI14" s="230">
        <f t="shared" si="53"/>
        <v>0</v>
      </c>
      <c r="EJ14" s="243">
        <f t="shared" si="54"/>
        <v>0</v>
      </c>
      <c r="EK14" s="253"/>
      <c r="EL14" s="230">
        <f t="shared" si="55"/>
        <v>0</v>
      </c>
      <c r="EM14" s="243"/>
      <c r="EN14" s="422"/>
      <c r="EO14" s="230">
        <v>0</v>
      </c>
      <c r="EP14" s="243">
        <f t="shared" si="56"/>
        <v>0</v>
      </c>
      <c r="ER14" t="s">
        <v>1525</v>
      </c>
      <c r="ET14" t="s">
        <v>165</v>
      </c>
      <c r="EY14" s="236">
        <f t="shared" si="57"/>
        <v>0</v>
      </c>
    </row>
    <row r="15" spans="1:155" ht="41.25" customHeight="1" x14ac:dyDescent="0.15">
      <c r="A15" s="154">
        <v>180</v>
      </c>
      <c r="B15" s="162" t="s">
        <v>1211</v>
      </c>
      <c r="C15" s="162" t="s">
        <v>1516</v>
      </c>
      <c r="D15" s="162" t="s">
        <v>1516</v>
      </c>
      <c r="E15" s="162" t="s">
        <v>1509</v>
      </c>
      <c r="F15" s="162" t="s">
        <v>902</v>
      </c>
      <c r="G15" s="171" t="s">
        <v>323</v>
      </c>
      <c r="H15" s="178" t="s">
        <v>1521</v>
      </c>
      <c r="I15" s="162">
        <v>45</v>
      </c>
      <c r="J15" s="189" t="s">
        <v>547</v>
      </c>
      <c r="K15" s="196">
        <v>7</v>
      </c>
      <c r="L15" s="199" t="s">
        <v>571</v>
      </c>
      <c r="M15" s="202">
        <v>10</v>
      </c>
      <c r="N15" s="206">
        <v>1.18</v>
      </c>
      <c r="O15" s="206">
        <v>1.18</v>
      </c>
      <c r="P15" s="206">
        <v>1.18</v>
      </c>
      <c r="Q15" s="206">
        <v>1.17</v>
      </c>
      <c r="R15" s="206">
        <v>1.1599999999999999</v>
      </c>
      <c r="S15" s="206">
        <v>1.1399999999999999</v>
      </c>
      <c r="T15" s="206">
        <v>1.1399999999999999</v>
      </c>
      <c r="U15" s="206">
        <v>1.1299999999999999</v>
      </c>
      <c r="V15" s="206">
        <v>1.1299999999999999</v>
      </c>
      <c r="W15" s="206">
        <v>1.1200000000000001</v>
      </c>
      <c r="X15" s="212" t="s">
        <v>1511</v>
      </c>
      <c r="Y15" s="212"/>
      <c r="Z15" s="216">
        <v>1</v>
      </c>
      <c r="AA15" s="216">
        <v>1</v>
      </c>
      <c r="AB15" s="216"/>
      <c r="AC15" s="216"/>
      <c r="AD15" s="218">
        <v>0</v>
      </c>
      <c r="AE15" s="220">
        <v>3</v>
      </c>
      <c r="AF15" s="223">
        <v>0</v>
      </c>
      <c r="AI15" s="231">
        <v>8917</v>
      </c>
      <c r="AJ15" s="244" t="e">
        <f>ROUNDUP(AI15*#REF!/A15*F15,3)</f>
        <v>#REF!</v>
      </c>
      <c r="AK15" s="236"/>
      <c r="AL15" s="231">
        <v>8917</v>
      </c>
      <c r="AM15" s="244" t="e">
        <f t="shared" si="3"/>
        <v>#VALUE!</v>
      </c>
      <c r="AN15" s="236"/>
      <c r="AO15" s="231">
        <v>8917</v>
      </c>
      <c r="AP15" s="244" t="e">
        <f t="shared" si="4"/>
        <v>#VALUE!</v>
      </c>
      <c r="AQ15" s="236"/>
      <c r="AR15" s="231">
        <v>8917</v>
      </c>
      <c r="AS15" s="244" t="e">
        <f t="shared" si="5"/>
        <v>#VALUE!</v>
      </c>
      <c r="AT15" s="236"/>
      <c r="AU15" s="231">
        <v>8917</v>
      </c>
      <c r="AV15" s="244">
        <f t="shared" si="6"/>
        <v>7240.6040000000003</v>
      </c>
      <c r="AW15" s="236"/>
      <c r="AX15" s="231">
        <v>10966</v>
      </c>
      <c r="AY15" s="244">
        <f t="shared" si="7"/>
        <v>8750.8680000000004</v>
      </c>
      <c r="AZ15" s="236"/>
      <c r="BA15" s="231">
        <v>8174</v>
      </c>
      <c r="BB15" s="244">
        <f t="shared" si="8"/>
        <v>6522.8519999999999</v>
      </c>
      <c r="BC15" s="236"/>
      <c r="BD15" s="266">
        <v>11398</v>
      </c>
      <c r="BE15" s="275">
        <f t="shared" si="9"/>
        <v>9095.6039999999994</v>
      </c>
      <c r="BF15" s="236"/>
      <c r="BG15" s="231"/>
      <c r="BH15" s="244">
        <f t="shared" si="10"/>
        <v>0</v>
      </c>
      <c r="BI15" s="236"/>
      <c r="BJ15" s="281"/>
      <c r="BK15" s="266">
        <v>11115</v>
      </c>
      <c r="BL15" s="275">
        <f t="shared" si="11"/>
        <v>8791.9650000000001</v>
      </c>
      <c r="BM15" s="281"/>
      <c r="BN15" s="266">
        <v>11115</v>
      </c>
      <c r="BO15" s="275">
        <f t="shared" si="12"/>
        <v>8791.9650000000001</v>
      </c>
      <c r="BP15" s="275">
        <f t="shared" si="13"/>
        <v>2323.0349999999999</v>
      </c>
      <c r="BQ15" s="287">
        <f t="shared" si="14"/>
        <v>0</v>
      </c>
      <c r="BR15" s="281"/>
      <c r="BS15" s="266">
        <v>600</v>
      </c>
      <c r="BT15" s="296">
        <f t="shared" si="15"/>
        <v>474.6</v>
      </c>
      <c r="BU15" s="304">
        <f t="shared" si="16"/>
        <v>475</v>
      </c>
      <c r="BV15" s="275">
        <f t="shared" si="17"/>
        <v>125</v>
      </c>
      <c r="BW15" s="287">
        <f t="shared" si="18"/>
        <v>0</v>
      </c>
      <c r="BX15" s="281"/>
      <c r="BY15" s="266">
        <v>600</v>
      </c>
      <c r="BZ15" s="296">
        <f t="shared" si="19"/>
        <v>474.6</v>
      </c>
      <c r="CA15" s="304">
        <f t="shared" si="20"/>
        <v>475</v>
      </c>
      <c r="CB15" s="275">
        <f t="shared" si="21"/>
        <v>125</v>
      </c>
      <c r="CC15" s="287">
        <f t="shared" si="22"/>
        <v>0</v>
      </c>
      <c r="CD15" s="281"/>
      <c r="CE15" s="266">
        <v>600</v>
      </c>
      <c r="CF15" s="296">
        <f t="shared" si="23"/>
        <v>474.6</v>
      </c>
      <c r="CG15" s="304">
        <f t="shared" si="24"/>
        <v>475</v>
      </c>
      <c r="CH15" s="275">
        <f t="shared" si="25"/>
        <v>125</v>
      </c>
      <c r="CI15" s="287">
        <f t="shared" si="26"/>
        <v>0</v>
      </c>
      <c r="CJ15" s="348"/>
      <c r="CK15" s="266"/>
      <c r="CL15" s="296" t="e">
        <f t="shared" si="27"/>
        <v>#DIV/0!</v>
      </c>
      <c r="CM15" s="304">
        <f t="shared" si="28"/>
        <v>0</v>
      </c>
      <c r="CN15" s="275">
        <f t="shared" si="29"/>
        <v>0</v>
      </c>
      <c r="CO15" s="287">
        <f t="shared" si="30"/>
        <v>0</v>
      </c>
      <c r="CP15" s="236"/>
      <c r="CQ15" s="267">
        <v>0</v>
      </c>
      <c r="CR15" s="275">
        <f t="shared" si="31"/>
        <v>0</v>
      </c>
      <c r="CS15" s="275"/>
      <c r="CT15" s="275"/>
      <c r="CU15" s="275"/>
      <c r="CV15" s="275"/>
      <c r="CW15" s="275">
        <f t="shared" si="32"/>
        <v>0</v>
      </c>
      <c r="CX15" s="287">
        <f t="shared" si="33"/>
        <v>0</v>
      </c>
      <c r="CY15" s="348"/>
      <c r="CZ15" s="392">
        <f t="shared" si="34"/>
        <v>0</v>
      </c>
      <c r="DA15" s="281"/>
      <c r="DB15" s="266">
        <f t="shared" si="35"/>
        <v>0</v>
      </c>
      <c r="DC15" s="275">
        <f t="shared" si="36"/>
        <v>0</v>
      </c>
      <c r="DD15" s="275">
        <f t="shared" si="37"/>
        <v>0</v>
      </c>
      <c r="DE15" s="287">
        <f t="shared" si="38"/>
        <v>0</v>
      </c>
      <c r="DF15" s="281"/>
      <c r="DG15" s="266">
        <v>0</v>
      </c>
      <c r="DH15" s="275">
        <f t="shared" si="39"/>
        <v>0</v>
      </c>
      <c r="DI15" s="275">
        <f t="shared" si="40"/>
        <v>0</v>
      </c>
      <c r="DJ15" s="287">
        <f t="shared" si="41"/>
        <v>0</v>
      </c>
      <c r="DK15" s="236"/>
      <c r="DL15" s="266">
        <v>0</v>
      </c>
      <c r="DM15" s="275">
        <f t="shared" si="42"/>
        <v>0</v>
      </c>
      <c r="DN15" s="275">
        <f t="shared" si="43"/>
        <v>0</v>
      </c>
      <c r="DO15" s="287">
        <f t="shared" si="44"/>
        <v>0</v>
      </c>
      <c r="DP15" s="236"/>
      <c r="DQ15" s="266"/>
      <c r="DR15" s="296" t="e">
        <f t="shared" si="45"/>
        <v>#DIV/0!</v>
      </c>
      <c r="DS15" s="304">
        <f t="shared" si="46"/>
        <v>0</v>
      </c>
      <c r="DT15" s="275">
        <f t="shared" si="47"/>
        <v>0</v>
      </c>
      <c r="DU15" s="287">
        <f t="shared" si="48"/>
        <v>0</v>
      </c>
      <c r="DV15" s="236"/>
      <c r="DW15" s="267">
        <v>0</v>
      </c>
      <c r="DX15" s="275">
        <f t="shared" si="49"/>
        <v>0</v>
      </c>
      <c r="DY15" s="275"/>
      <c r="DZ15" s="275"/>
      <c r="EA15" s="275"/>
      <c r="EB15" s="275"/>
      <c r="EC15" s="275">
        <f t="shared" si="50"/>
        <v>0</v>
      </c>
      <c r="ED15" s="287">
        <f t="shared" si="51"/>
        <v>0</v>
      </c>
      <c r="EE15" s="236"/>
      <c r="EF15" s="231" t="e">
        <f>BD15-#REF!</f>
        <v>#REF!</v>
      </c>
      <c r="EG15" s="413">
        <f t="shared" si="52"/>
        <v>1.0393944920663871</v>
      </c>
      <c r="EH15" s="236"/>
      <c r="EI15" s="231">
        <f t="shared" si="53"/>
        <v>11318</v>
      </c>
      <c r="EJ15" s="244">
        <f t="shared" si="54"/>
        <v>9031.7639999999992</v>
      </c>
      <c r="EK15" s="236"/>
      <c r="EL15" s="231">
        <f t="shared" si="55"/>
        <v>-80</v>
      </c>
      <c r="EM15" s="244"/>
      <c r="EN15" s="235"/>
      <c r="EO15" s="231">
        <v>19492</v>
      </c>
      <c r="EP15" s="244">
        <f t="shared" si="56"/>
        <v>15554.616</v>
      </c>
      <c r="ER15" t="s">
        <v>1525</v>
      </c>
      <c r="ET15" t="s">
        <v>1526</v>
      </c>
      <c r="EU15" t="s">
        <v>233</v>
      </c>
      <c r="EV15" t="s">
        <v>132</v>
      </c>
      <c r="EY15" s="236">
        <f t="shared" si="57"/>
        <v>600</v>
      </c>
    </row>
    <row r="16" spans="1:155" ht="41.25" customHeight="1" x14ac:dyDescent="0.15">
      <c r="A16" s="154">
        <v>190</v>
      </c>
      <c r="B16" s="162" t="s">
        <v>1211</v>
      </c>
      <c r="C16" s="162" t="s">
        <v>1516</v>
      </c>
      <c r="D16" s="162" t="s">
        <v>1516</v>
      </c>
      <c r="E16" s="162" t="s">
        <v>1509</v>
      </c>
      <c r="F16" s="162" t="s">
        <v>902</v>
      </c>
      <c r="G16" s="171" t="s">
        <v>323</v>
      </c>
      <c r="H16" s="178" t="s">
        <v>1521</v>
      </c>
      <c r="I16" s="162">
        <v>45</v>
      </c>
      <c r="J16" s="189" t="s">
        <v>1527</v>
      </c>
      <c r="K16" s="196">
        <v>7</v>
      </c>
      <c r="L16" s="199" t="s">
        <v>571</v>
      </c>
      <c r="M16" s="202">
        <v>10</v>
      </c>
      <c r="N16" s="206">
        <v>1.18</v>
      </c>
      <c r="O16" s="206">
        <v>1.18</v>
      </c>
      <c r="P16" s="206">
        <v>1.18</v>
      </c>
      <c r="Q16" s="206">
        <v>1.17</v>
      </c>
      <c r="R16" s="206">
        <v>1.1599999999999999</v>
      </c>
      <c r="S16" s="206">
        <v>1.1399999999999999</v>
      </c>
      <c r="T16" s="206">
        <v>1.1399999999999999</v>
      </c>
      <c r="U16" s="206">
        <v>1.1299999999999999</v>
      </c>
      <c r="V16" s="206">
        <v>1.1299999999999999</v>
      </c>
      <c r="W16" s="206">
        <v>1.1200000000000001</v>
      </c>
      <c r="X16" s="212" t="s">
        <v>1511</v>
      </c>
      <c r="Y16" s="212"/>
      <c r="Z16" s="216">
        <v>2</v>
      </c>
      <c r="AA16" s="216">
        <v>1</v>
      </c>
      <c r="AB16" s="216"/>
      <c r="AC16" s="216"/>
      <c r="AD16" s="218">
        <v>0</v>
      </c>
      <c r="AE16" s="220">
        <v>3</v>
      </c>
      <c r="AF16" s="223">
        <v>0</v>
      </c>
      <c r="AI16" s="230">
        <v>0</v>
      </c>
      <c r="AJ16" s="243" t="e">
        <f>ROUNDUP(AI16*#REF!/A16*F16,3)</f>
        <v>#REF!</v>
      </c>
      <c r="AK16" s="253"/>
      <c r="AL16" s="230">
        <v>0</v>
      </c>
      <c r="AM16" s="243" t="e">
        <f t="shared" si="3"/>
        <v>#VALUE!</v>
      </c>
      <c r="AN16" s="253"/>
      <c r="AO16" s="230">
        <v>0</v>
      </c>
      <c r="AP16" s="243" t="e">
        <f t="shared" si="4"/>
        <v>#VALUE!</v>
      </c>
      <c r="AQ16" s="253"/>
      <c r="AR16" s="230">
        <v>0</v>
      </c>
      <c r="AS16" s="243" t="e">
        <f t="shared" si="5"/>
        <v>#VALUE!</v>
      </c>
      <c r="AT16" s="253"/>
      <c r="AU16" s="230">
        <v>0</v>
      </c>
      <c r="AV16" s="243">
        <f t="shared" si="6"/>
        <v>0</v>
      </c>
      <c r="AW16" s="253"/>
      <c r="AX16" s="230">
        <v>0</v>
      </c>
      <c r="AY16" s="243">
        <f t="shared" si="7"/>
        <v>0</v>
      </c>
      <c r="AZ16" s="253"/>
      <c r="BA16" s="230"/>
      <c r="BB16" s="243">
        <f t="shared" si="8"/>
        <v>0</v>
      </c>
      <c r="BC16" s="253"/>
      <c r="BD16" s="266">
        <v>0</v>
      </c>
      <c r="BE16" s="275">
        <f t="shared" si="9"/>
        <v>0</v>
      </c>
      <c r="BF16" s="253"/>
      <c r="BG16" s="230"/>
      <c r="BH16" s="243">
        <f t="shared" si="10"/>
        <v>0</v>
      </c>
      <c r="BI16" s="253"/>
      <c r="BJ16" s="281"/>
      <c r="BK16" s="266"/>
      <c r="BL16" s="275">
        <f t="shared" si="11"/>
        <v>0</v>
      </c>
      <c r="BM16" s="281"/>
      <c r="BN16" s="266"/>
      <c r="BO16" s="275">
        <f t="shared" si="12"/>
        <v>0</v>
      </c>
      <c r="BP16" s="275">
        <f t="shared" si="13"/>
        <v>0</v>
      </c>
      <c r="BQ16" s="287">
        <f t="shared" si="14"/>
        <v>0</v>
      </c>
      <c r="BR16" s="281"/>
      <c r="BS16" s="266"/>
      <c r="BT16" s="296">
        <f t="shared" si="15"/>
        <v>0</v>
      </c>
      <c r="BU16" s="304">
        <f t="shared" si="16"/>
        <v>0</v>
      </c>
      <c r="BV16" s="275">
        <f t="shared" si="17"/>
        <v>0</v>
      </c>
      <c r="BW16" s="287">
        <f t="shared" si="18"/>
        <v>0</v>
      </c>
      <c r="BX16" s="281"/>
      <c r="BY16" s="266"/>
      <c r="BZ16" s="296">
        <f t="shared" si="19"/>
        <v>0</v>
      </c>
      <c r="CA16" s="304">
        <f t="shared" si="20"/>
        <v>0</v>
      </c>
      <c r="CB16" s="275">
        <f t="shared" si="21"/>
        <v>0</v>
      </c>
      <c r="CC16" s="287">
        <f t="shared" si="22"/>
        <v>0</v>
      </c>
      <c r="CD16" s="281"/>
      <c r="CE16" s="266"/>
      <c r="CF16" s="296">
        <f t="shared" si="23"/>
        <v>0</v>
      </c>
      <c r="CG16" s="304">
        <f t="shared" si="24"/>
        <v>0</v>
      </c>
      <c r="CH16" s="275">
        <f t="shared" si="25"/>
        <v>0</v>
      </c>
      <c r="CI16" s="287">
        <f t="shared" si="26"/>
        <v>0</v>
      </c>
      <c r="CJ16" s="348"/>
      <c r="CK16" s="266"/>
      <c r="CL16" s="296" t="e">
        <f t="shared" si="27"/>
        <v>#DIV/0!</v>
      </c>
      <c r="CM16" s="304">
        <f t="shared" si="28"/>
        <v>0</v>
      </c>
      <c r="CN16" s="275">
        <f t="shared" si="29"/>
        <v>0</v>
      </c>
      <c r="CO16" s="287">
        <f t="shared" si="30"/>
        <v>0</v>
      </c>
      <c r="CP16" s="253"/>
      <c r="CQ16" s="267"/>
      <c r="CR16" s="275">
        <f t="shared" si="31"/>
        <v>0</v>
      </c>
      <c r="CS16" s="275"/>
      <c r="CT16" s="275"/>
      <c r="CU16" s="275"/>
      <c r="CV16" s="275"/>
      <c r="CW16" s="275">
        <f t="shared" si="32"/>
        <v>0</v>
      </c>
      <c r="CX16" s="287">
        <f t="shared" si="33"/>
        <v>0</v>
      </c>
      <c r="CY16" s="348"/>
      <c r="CZ16" s="392">
        <f t="shared" si="34"/>
        <v>0</v>
      </c>
      <c r="DA16" s="281"/>
      <c r="DB16" s="266">
        <f t="shared" si="35"/>
        <v>0</v>
      </c>
      <c r="DC16" s="275">
        <f t="shared" si="36"/>
        <v>0</v>
      </c>
      <c r="DD16" s="275">
        <f t="shared" si="37"/>
        <v>0</v>
      </c>
      <c r="DE16" s="287">
        <f t="shared" si="38"/>
        <v>0</v>
      </c>
      <c r="DF16" s="281"/>
      <c r="DG16" s="266"/>
      <c r="DH16" s="275">
        <f t="shared" si="39"/>
        <v>0</v>
      </c>
      <c r="DI16" s="275">
        <f t="shared" si="40"/>
        <v>0</v>
      </c>
      <c r="DJ16" s="287">
        <f t="shared" si="41"/>
        <v>0</v>
      </c>
      <c r="DK16" s="253"/>
      <c r="DL16" s="266"/>
      <c r="DM16" s="275">
        <f t="shared" si="42"/>
        <v>0</v>
      </c>
      <c r="DN16" s="275">
        <f t="shared" si="43"/>
        <v>0</v>
      </c>
      <c r="DO16" s="287">
        <f t="shared" si="44"/>
        <v>0</v>
      </c>
      <c r="DP16" s="253"/>
      <c r="DQ16" s="266"/>
      <c r="DR16" s="296" t="e">
        <f t="shared" si="45"/>
        <v>#DIV/0!</v>
      </c>
      <c r="DS16" s="304">
        <f t="shared" si="46"/>
        <v>0</v>
      </c>
      <c r="DT16" s="275">
        <f t="shared" si="47"/>
        <v>0</v>
      </c>
      <c r="DU16" s="287">
        <f t="shared" si="48"/>
        <v>0</v>
      </c>
      <c r="DV16" s="253"/>
      <c r="DW16" s="267"/>
      <c r="DX16" s="275">
        <f t="shared" si="49"/>
        <v>0</v>
      </c>
      <c r="DY16" s="275"/>
      <c r="DZ16" s="275"/>
      <c r="EA16" s="275"/>
      <c r="EB16" s="275"/>
      <c r="EC16" s="275">
        <f t="shared" si="50"/>
        <v>0</v>
      </c>
      <c r="ED16" s="287">
        <f t="shared" si="51"/>
        <v>0</v>
      </c>
      <c r="EE16" s="253"/>
      <c r="EF16" s="230" t="e">
        <f>BD16-#REF!</f>
        <v>#REF!</v>
      </c>
      <c r="EG16" s="412" t="e">
        <f t="shared" si="52"/>
        <v>#DIV/0!</v>
      </c>
      <c r="EH16" s="253"/>
      <c r="EI16" s="230">
        <f t="shared" si="53"/>
        <v>0</v>
      </c>
      <c r="EJ16" s="243">
        <f t="shared" si="54"/>
        <v>0</v>
      </c>
      <c r="EK16" s="253"/>
      <c r="EL16" s="230">
        <f t="shared" si="55"/>
        <v>0</v>
      </c>
      <c r="EM16" s="243"/>
      <c r="EN16" s="422"/>
      <c r="EO16" s="230">
        <v>0</v>
      </c>
      <c r="EP16" s="243">
        <f t="shared" si="56"/>
        <v>0</v>
      </c>
      <c r="ET16" t="s">
        <v>1528</v>
      </c>
      <c r="EY16" s="236">
        <f t="shared" si="57"/>
        <v>0</v>
      </c>
    </row>
    <row r="17" spans="1:230" ht="41.25" customHeight="1" x14ac:dyDescent="0.15">
      <c r="A17" s="154">
        <v>200</v>
      </c>
      <c r="B17" s="162" t="s">
        <v>1211</v>
      </c>
      <c r="C17" s="162" t="s">
        <v>1516</v>
      </c>
      <c r="D17" s="162" t="s">
        <v>1516</v>
      </c>
      <c r="E17" s="162" t="s">
        <v>1509</v>
      </c>
      <c r="F17" s="162" t="s">
        <v>902</v>
      </c>
      <c r="G17" s="171" t="s">
        <v>323</v>
      </c>
      <c r="H17" s="178" t="s">
        <v>1510</v>
      </c>
      <c r="I17" s="162">
        <v>45</v>
      </c>
      <c r="J17" s="189" t="s">
        <v>928</v>
      </c>
      <c r="K17" s="196">
        <v>7</v>
      </c>
      <c r="L17" s="199" t="s">
        <v>571</v>
      </c>
      <c r="M17" s="202">
        <v>10</v>
      </c>
      <c r="N17" s="206">
        <v>1.18</v>
      </c>
      <c r="O17" s="206">
        <v>1.18</v>
      </c>
      <c r="P17" s="206">
        <v>1.18</v>
      </c>
      <c r="Q17" s="206">
        <v>1.17</v>
      </c>
      <c r="R17" s="206">
        <v>1.1599999999999999</v>
      </c>
      <c r="S17" s="206">
        <v>1.1399999999999999</v>
      </c>
      <c r="T17" s="206">
        <v>1.1399999999999999</v>
      </c>
      <c r="U17" s="206">
        <v>1.1299999999999999</v>
      </c>
      <c r="V17" s="206">
        <v>1.1299999999999999</v>
      </c>
      <c r="W17" s="206">
        <v>1.1200000000000001</v>
      </c>
      <c r="X17" s="212" t="s">
        <v>1511</v>
      </c>
      <c r="Y17" s="212"/>
      <c r="Z17" s="216">
        <v>1</v>
      </c>
      <c r="AA17" s="216">
        <v>1</v>
      </c>
      <c r="AB17" s="216"/>
      <c r="AC17" s="216"/>
      <c r="AD17" s="218">
        <v>0</v>
      </c>
      <c r="AE17" s="220">
        <v>1</v>
      </c>
      <c r="AF17" s="223">
        <v>0</v>
      </c>
      <c r="AI17" s="231">
        <v>1800</v>
      </c>
      <c r="AJ17" s="244" t="e">
        <f>ROUNDUP(AI17*#REF!/A17*F17,3)</f>
        <v>#REF!</v>
      </c>
      <c r="AK17" s="236"/>
      <c r="AL17" s="231">
        <v>1800</v>
      </c>
      <c r="AM17" s="244" t="e">
        <f t="shared" si="3"/>
        <v>#VALUE!</v>
      </c>
      <c r="AN17" s="236"/>
      <c r="AO17" s="231">
        <v>1800</v>
      </c>
      <c r="AP17" s="244" t="e">
        <f t="shared" si="4"/>
        <v>#VALUE!</v>
      </c>
      <c r="AQ17" s="236"/>
      <c r="AR17" s="231">
        <v>1800</v>
      </c>
      <c r="AS17" s="244" t="e">
        <f t="shared" si="5"/>
        <v>#VALUE!</v>
      </c>
      <c r="AT17" s="236"/>
      <c r="AU17" s="231">
        <v>1800</v>
      </c>
      <c r="AV17" s="244">
        <f t="shared" si="6"/>
        <v>1461.6</v>
      </c>
      <c r="AW17" s="236"/>
      <c r="AX17" s="231">
        <v>3000</v>
      </c>
      <c r="AY17" s="244">
        <f t="shared" si="7"/>
        <v>2394</v>
      </c>
      <c r="AZ17" s="236"/>
      <c r="BA17" s="231"/>
      <c r="BB17" s="244">
        <f t="shared" si="8"/>
        <v>0</v>
      </c>
      <c r="BC17" s="236"/>
      <c r="BD17" s="266">
        <f>1600-16</f>
        <v>1584</v>
      </c>
      <c r="BE17" s="275">
        <f t="shared" si="9"/>
        <v>1264.0319999999999</v>
      </c>
      <c r="BF17" s="236"/>
      <c r="BG17" s="231"/>
      <c r="BH17" s="244">
        <f t="shared" si="10"/>
        <v>0</v>
      </c>
      <c r="BI17" s="236"/>
      <c r="BJ17" s="281"/>
      <c r="BK17" s="266">
        <v>2000</v>
      </c>
      <c r="BL17" s="275">
        <f t="shared" si="11"/>
        <v>1582</v>
      </c>
      <c r="BM17" s="281"/>
      <c r="BN17" s="266">
        <v>2000</v>
      </c>
      <c r="BO17" s="275">
        <f t="shared" si="12"/>
        <v>1582</v>
      </c>
      <c r="BP17" s="275">
        <f t="shared" si="13"/>
        <v>418</v>
      </c>
      <c r="BQ17" s="287">
        <f t="shared" si="14"/>
        <v>0</v>
      </c>
      <c r="BR17" s="281"/>
      <c r="BS17" s="266">
        <f>1035+16</f>
        <v>1051</v>
      </c>
      <c r="BT17" s="296">
        <f t="shared" si="15"/>
        <v>831.34100000000001</v>
      </c>
      <c r="BU17" s="304">
        <f t="shared" si="16"/>
        <v>832</v>
      </c>
      <c r="BV17" s="275">
        <f t="shared" si="17"/>
        <v>219</v>
      </c>
      <c r="BW17" s="287">
        <f t="shared" si="18"/>
        <v>0</v>
      </c>
      <c r="BX17" s="281"/>
      <c r="BY17" s="266">
        <f>1035+16</f>
        <v>1051</v>
      </c>
      <c r="BZ17" s="296">
        <f t="shared" si="19"/>
        <v>831.34100000000001</v>
      </c>
      <c r="CA17" s="304">
        <f t="shared" si="20"/>
        <v>832</v>
      </c>
      <c r="CB17" s="275">
        <f t="shared" si="21"/>
        <v>219</v>
      </c>
      <c r="CC17" s="287">
        <f t="shared" si="22"/>
        <v>0</v>
      </c>
      <c r="CD17" s="281"/>
      <c r="CE17" s="266">
        <f>1035+16</f>
        <v>1051</v>
      </c>
      <c r="CF17" s="296">
        <f t="shared" si="23"/>
        <v>831.34100000000001</v>
      </c>
      <c r="CG17" s="304">
        <f t="shared" si="24"/>
        <v>832</v>
      </c>
      <c r="CH17" s="275">
        <f t="shared" si="25"/>
        <v>219</v>
      </c>
      <c r="CI17" s="287">
        <f t="shared" si="26"/>
        <v>0</v>
      </c>
      <c r="CJ17" s="348"/>
      <c r="CK17" s="266"/>
      <c r="CL17" s="296" t="e">
        <f t="shared" si="27"/>
        <v>#DIV/0!</v>
      </c>
      <c r="CM17" s="304">
        <f t="shared" si="28"/>
        <v>0</v>
      </c>
      <c r="CN17" s="275">
        <f t="shared" si="29"/>
        <v>0</v>
      </c>
      <c r="CO17" s="287">
        <f t="shared" si="30"/>
        <v>0</v>
      </c>
      <c r="CP17" s="236"/>
      <c r="CQ17" s="267">
        <v>0</v>
      </c>
      <c r="CR17" s="275">
        <f t="shared" si="31"/>
        <v>0</v>
      </c>
      <c r="CS17" s="275"/>
      <c r="CT17" s="275"/>
      <c r="CU17" s="275"/>
      <c r="CV17" s="275"/>
      <c r="CW17" s="275">
        <f t="shared" si="32"/>
        <v>0</v>
      </c>
      <c r="CX17" s="287">
        <f t="shared" si="33"/>
        <v>0</v>
      </c>
      <c r="CY17" s="348"/>
      <c r="CZ17" s="392">
        <f t="shared" si="34"/>
        <v>0</v>
      </c>
      <c r="DA17" s="281"/>
      <c r="DB17" s="266">
        <f t="shared" si="35"/>
        <v>0</v>
      </c>
      <c r="DC17" s="275">
        <f t="shared" si="36"/>
        <v>0</v>
      </c>
      <c r="DD17" s="275">
        <f t="shared" si="37"/>
        <v>0</v>
      </c>
      <c r="DE17" s="287">
        <f t="shared" si="38"/>
        <v>0</v>
      </c>
      <c r="DF17" s="281"/>
      <c r="DG17" s="266">
        <v>0</v>
      </c>
      <c r="DH17" s="275">
        <f t="shared" si="39"/>
        <v>0</v>
      </c>
      <c r="DI17" s="275">
        <f t="shared" si="40"/>
        <v>0</v>
      </c>
      <c r="DJ17" s="287">
        <f t="shared" si="41"/>
        <v>0</v>
      </c>
      <c r="DK17" s="236"/>
      <c r="DL17" s="266">
        <v>0</v>
      </c>
      <c r="DM17" s="275">
        <f t="shared" si="42"/>
        <v>0</v>
      </c>
      <c r="DN17" s="275">
        <f t="shared" si="43"/>
        <v>0</v>
      </c>
      <c r="DO17" s="287">
        <f t="shared" si="44"/>
        <v>0</v>
      </c>
      <c r="DP17" s="236"/>
      <c r="DQ17" s="266"/>
      <c r="DR17" s="296" t="e">
        <f t="shared" si="45"/>
        <v>#DIV/0!</v>
      </c>
      <c r="DS17" s="304">
        <f t="shared" si="46"/>
        <v>0</v>
      </c>
      <c r="DT17" s="275">
        <f t="shared" si="47"/>
        <v>0</v>
      </c>
      <c r="DU17" s="287">
        <f t="shared" si="48"/>
        <v>0</v>
      </c>
      <c r="DV17" s="236"/>
      <c r="DW17" s="267">
        <v>0</v>
      </c>
      <c r="DX17" s="275">
        <f t="shared" si="49"/>
        <v>0</v>
      </c>
      <c r="DY17" s="275"/>
      <c r="DZ17" s="275"/>
      <c r="EA17" s="275"/>
      <c r="EB17" s="275"/>
      <c r="EC17" s="275">
        <f t="shared" si="50"/>
        <v>0</v>
      </c>
      <c r="ED17" s="287">
        <f t="shared" si="51"/>
        <v>0</v>
      </c>
      <c r="EE17" s="236"/>
      <c r="EF17" s="231" t="e">
        <f>BD17-#REF!</f>
        <v>#REF!</v>
      </c>
      <c r="EG17" s="413">
        <f t="shared" si="52"/>
        <v>0.52800000000000002</v>
      </c>
      <c r="EH17" s="236"/>
      <c r="EI17" s="231">
        <f t="shared" si="53"/>
        <v>1600</v>
      </c>
      <c r="EJ17" s="244">
        <f t="shared" si="54"/>
        <v>1276.8</v>
      </c>
      <c r="EK17" s="236"/>
      <c r="EL17" s="231">
        <f t="shared" si="55"/>
        <v>16</v>
      </c>
      <c r="EM17" s="244"/>
      <c r="EN17" s="235"/>
      <c r="EO17" s="231">
        <v>1600</v>
      </c>
      <c r="EP17" s="244">
        <f t="shared" si="56"/>
        <v>1276.8</v>
      </c>
      <c r="ER17" t="s">
        <v>1241</v>
      </c>
      <c r="ET17" t="s">
        <v>734</v>
      </c>
      <c r="EY17" s="236">
        <f t="shared" si="57"/>
        <v>1051</v>
      </c>
    </row>
    <row r="18" spans="1:230" ht="41.25" customHeight="1" x14ac:dyDescent="0.15">
      <c r="A18" s="154">
        <v>220</v>
      </c>
      <c r="B18" s="162" t="s">
        <v>1211</v>
      </c>
      <c r="C18" s="162" t="s">
        <v>1516</v>
      </c>
      <c r="D18" s="162" t="s">
        <v>1516</v>
      </c>
      <c r="E18" s="162" t="s">
        <v>1529</v>
      </c>
      <c r="F18" s="162" t="s">
        <v>1529</v>
      </c>
      <c r="G18" s="171" t="s">
        <v>323</v>
      </c>
      <c r="H18" s="178" t="s">
        <v>1530</v>
      </c>
      <c r="I18" s="162">
        <v>45</v>
      </c>
      <c r="J18" s="189" t="s">
        <v>1531</v>
      </c>
      <c r="K18" s="196">
        <v>2</v>
      </c>
      <c r="L18" s="199" t="s">
        <v>571</v>
      </c>
      <c r="M18" s="202">
        <v>3</v>
      </c>
      <c r="N18" s="206">
        <v>1.18</v>
      </c>
      <c r="O18" s="206">
        <v>1.18</v>
      </c>
      <c r="P18" s="206">
        <v>1.18</v>
      </c>
      <c r="Q18" s="206">
        <v>1.17</v>
      </c>
      <c r="R18" s="206">
        <v>1.1599999999999999</v>
      </c>
      <c r="S18" s="206">
        <v>1.1399999999999999</v>
      </c>
      <c r="T18" s="206">
        <v>1.1399999999999999</v>
      </c>
      <c r="U18" s="206">
        <v>1.1299999999999999</v>
      </c>
      <c r="V18" s="206">
        <v>1.1299999999999999</v>
      </c>
      <c r="W18" s="206">
        <v>1.1200000000000001</v>
      </c>
      <c r="X18" s="212" t="s">
        <v>1511</v>
      </c>
      <c r="Y18" s="212"/>
      <c r="Z18" s="216">
        <v>1</v>
      </c>
      <c r="AA18" s="216">
        <v>1</v>
      </c>
      <c r="AB18" s="216"/>
      <c r="AC18" s="216"/>
      <c r="AD18" s="218">
        <v>0</v>
      </c>
      <c r="AE18" s="220">
        <v>2</v>
      </c>
      <c r="AF18" s="223">
        <v>0</v>
      </c>
      <c r="AI18" s="230">
        <v>0</v>
      </c>
      <c r="AJ18" s="243" t="e">
        <f>ROUNDUP(AI18*#REF!/A18*F18,3)</f>
        <v>#REF!</v>
      </c>
      <c r="AK18" s="253"/>
      <c r="AL18" s="230">
        <v>0</v>
      </c>
      <c r="AM18" s="243" t="e">
        <f t="shared" si="3"/>
        <v>#VALUE!</v>
      </c>
      <c r="AN18" s="253"/>
      <c r="AO18" s="230">
        <v>0</v>
      </c>
      <c r="AP18" s="243" t="e">
        <f t="shared" si="4"/>
        <v>#VALUE!</v>
      </c>
      <c r="AQ18" s="253"/>
      <c r="AR18" s="230">
        <v>0</v>
      </c>
      <c r="AS18" s="243" t="e">
        <f t="shared" si="5"/>
        <v>#VALUE!</v>
      </c>
      <c r="AT18" s="253"/>
      <c r="AU18" s="230">
        <v>0</v>
      </c>
      <c r="AV18" s="243">
        <f t="shared" si="6"/>
        <v>0</v>
      </c>
      <c r="AW18" s="253"/>
      <c r="AX18" s="230">
        <v>0</v>
      </c>
      <c r="AY18" s="243">
        <f t="shared" si="7"/>
        <v>0</v>
      </c>
      <c r="AZ18" s="253"/>
      <c r="BA18" s="230"/>
      <c r="BB18" s="243">
        <f t="shared" si="8"/>
        <v>0</v>
      </c>
      <c r="BC18" s="253"/>
      <c r="BD18" s="266">
        <v>0</v>
      </c>
      <c r="BE18" s="275">
        <f t="shared" si="9"/>
        <v>0</v>
      </c>
      <c r="BF18" s="253"/>
      <c r="BG18" s="230"/>
      <c r="BH18" s="243">
        <f t="shared" si="10"/>
        <v>0</v>
      </c>
      <c r="BI18" s="253"/>
      <c r="BJ18" s="281"/>
      <c r="BK18" s="266"/>
      <c r="BL18" s="275">
        <f t="shared" si="11"/>
        <v>0</v>
      </c>
      <c r="BM18" s="281"/>
      <c r="BN18" s="266"/>
      <c r="BO18" s="275">
        <f t="shared" si="12"/>
        <v>0</v>
      </c>
      <c r="BP18" s="275">
        <f t="shared" si="13"/>
        <v>0</v>
      </c>
      <c r="BQ18" s="287">
        <f t="shared" si="14"/>
        <v>0</v>
      </c>
      <c r="BR18" s="281"/>
      <c r="BS18" s="266"/>
      <c r="BT18" s="296">
        <f t="shared" si="15"/>
        <v>0</v>
      </c>
      <c r="BU18" s="304">
        <f t="shared" si="16"/>
        <v>0</v>
      </c>
      <c r="BV18" s="275">
        <f t="shared" si="17"/>
        <v>0</v>
      </c>
      <c r="BW18" s="287">
        <f t="shared" si="18"/>
        <v>0</v>
      </c>
      <c r="BX18" s="281"/>
      <c r="BY18" s="266"/>
      <c r="BZ18" s="296">
        <f t="shared" si="19"/>
        <v>0</v>
      </c>
      <c r="CA18" s="304">
        <f t="shared" si="20"/>
        <v>0</v>
      </c>
      <c r="CB18" s="275">
        <f t="shared" si="21"/>
        <v>0</v>
      </c>
      <c r="CC18" s="287">
        <f t="shared" si="22"/>
        <v>0</v>
      </c>
      <c r="CD18" s="281"/>
      <c r="CE18" s="266"/>
      <c r="CF18" s="296">
        <f t="shared" si="23"/>
        <v>0</v>
      </c>
      <c r="CG18" s="304">
        <f t="shared" si="24"/>
        <v>0</v>
      </c>
      <c r="CH18" s="275">
        <f t="shared" si="25"/>
        <v>0</v>
      </c>
      <c r="CI18" s="287">
        <f t="shared" si="26"/>
        <v>0</v>
      </c>
      <c r="CJ18" s="348"/>
      <c r="CK18" s="266"/>
      <c r="CL18" s="296" t="e">
        <f t="shared" si="27"/>
        <v>#DIV/0!</v>
      </c>
      <c r="CM18" s="304">
        <f t="shared" si="28"/>
        <v>0</v>
      </c>
      <c r="CN18" s="275">
        <f t="shared" si="29"/>
        <v>0</v>
      </c>
      <c r="CO18" s="287">
        <f t="shared" si="30"/>
        <v>0</v>
      </c>
      <c r="CP18" s="253"/>
      <c r="CQ18" s="267"/>
      <c r="CR18" s="275">
        <f t="shared" si="31"/>
        <v>0</v>
      </c>
      <c r="CS18" s="275"/>
      <c r="CT18" s="275"/>
      <c r="CU18" s="275"/>
      <c r="CV18" s="275"/>
      <c r="CW18" s="275">
        <f t="shared" si="32"/>
        <v>0</v>
      </c>
      <c r="CX18" s="287">
        <f t="shared" si="33"/>
        <v>0</v>
      </c>
      <c r="CY18" s="348"/>
      <c r="CZ18" s="392">
        <f t="shared" si="34"/>
        <v>0</v>
      </c>
      <c r="DA18" s="281"/>
      <c r="DB18" s="266">
        <f t="shared" si="35"/>
        <v>0</v>
      </c>
      <c r="DC18" s="275">
        <f t="shared" si="36"/>
        <v>0</v>
      </c>
      <c r="DD18" s="275">
        <f t="shared" si="37"/>
        <v>0</v>
      </c>
      <c r="DE18" s="287">
        <f t="shared" si="38"/>
        <v>0</v>
      </c>
      <c r="DF18" s="281"/>
      <c r="DG18" s="266"/>
      <c r="DH18" s="275">
        <f t="shared" si="39"/>
        <v>0</v>
      </c>
      <c r="DI18" s="275">
        <f t="shared" si="40"/>
        <v>0</v>
      </c>
      <c r="DJ18" s="287">
        <f t="shared" si="41"/>
        <v>0</v>
      </c>
      <c r="DK18" s="253"/>
      <c r="DL18" s="266"/>
      <c r="DM18" s="275">
        <f t="shared" si="42"/>
        <v>0</v>
      </c>
      <c r="DN18" s="275">
        <f t="shared" si="43"/>
        <v>0</v>
      </c>
      <c r="DO18" s="287">
        <f t="shared" si="44"/>
        <v>0</v>
      </c>
      <c r="DP18" s="253"/>
      <c r="DQ18" s="266"/>
      <c r="DR18" s="296" t="e">
        <f t="shared" si="45"/>
        <v>#DIV/0!</v>
      </c>
      <c r="DS18" s="304">
        <f t="shared" si="46"/>
        <v>0</v>
      </c>
      <c r="DT18" s="275">
        <f t="shared" si="47"/>
        <v>0</v>
      </c>
      <c r="DU18" s="287">
        <f t="shared" si="48"/>
        <v>0</v>
      </c>
      <c r="DV18" s="253"/>
      <c r="DW18" s="267"/>
      <c r="DX18" s="275">
        <f t="shared" si="49"/>
        <v>0</v>
      </c>
      <c r="DY18" s="275"/>
      <c r="DZ18" s="275"/>
      <c r="EA18" s="275"/>
      <c r="EB18" s="275"/>
      <c r="EC18" s="275">
        <f t="shared" si="50"/>
        <v>0</v>
      </c>
      <c r="ED18" s="287">
        <f t="shared" si="51"/>
        <v>0</v>
      </c>
      <c r="EE18" s="253"/>
      <c r="EF18" s="230" t="e">
        <f>BD18-#REF!</f>
        <v>#REF!</v>
      </c>
      <c r="EG18" s="412" t="e">
        <f t="shared" si="52"/>
        <v>#DIV/0!</v>
      </c>
      <c r="EH18" s="253"/>
      <c r="EI18" s="230">
        <f t="shared" si="53"/>
        <v>0</v>
      </c>
      <c r="EJ18" s="243">
        <f t="shared" si="54"/>
        <v>0</v>
      </c>
      <c r="EK18" s="253"/>
      <c r="EL18" s="230">
        <f t="shared" si="55"/>
        <v>0</v>
      </c>
      <c r="EM18" s="243"/>
      <c r="EN18" s="422"/>
      <c r="EO18" s="230">
        <v>0</v>
      </c>
      <c r="EP18" s="243">
        <f t="shared" si="56"/>
        <v>0</v>
      </c>
      <c r="ET18" t="s">
        <v>683</v>
      </c>
      <c r="EY18" s="236">
        <f t="shared" si="57"/>
        <v>0</v>
      </c>
    </row>
    <row r="19" spans="1:230" ht="41.25" customHeight="1" x14ac:dyDescent="0.15">
      <c r="A19" s="154">
        <v>230</v>
      </c>
      <c r="B19" s="162" t="s">
        <v>1211</v>
      </c>
      <c r="C19" s="162" t="s">
        <v>1516</v>
      </c>
      <c r="D19" s="162" t="s">
        <v>1516</v>
      </c>
      <c r="E19" s="162" t="s">
        <v>1529</v>
      </c>
      <c r="F19" s="162" t="s">
        <v>1529</v>
      </c>
      <c r="G19" s="171" t="s">
        <v>323</v>
      </c>
      <c r="H19" s="178" t="s">
        <v>1530</v>
      </c>
      <c r="I19" s="162">
        <v>45</v>
      </c>
      <c r="J19" s="189" t="s">
        <v>1532</v>
      </c>
      <c r="K19" s="196">
        <v>2</v>
      </c>
      <c r="L19" s="199" t="s">
        <v>571</v>
      </c>
      <c r="M19" s="202">
        <v>3</v>
      </c>
      <c r="N19" s="206">
        <v>1.18</v>
      </c>
      <c r="O19" s="206">
        <v>1.18</v>
      </c>
      <c r="P19" s="206">
        <v>1.18</v>
      </c>
      <c r="Q19" s="206">
        <v>1.17</v>
      </c>
      <c r="R19" s="206">
        <v>1.1599999999999999</v>
      </c>
      <c r="S19" s="206">
        <v>1.1399999999999999</v>
      </c>
      <c r="T19" s="206">
        <v>1.1399999999999999</v>
      </c>
      <c r="U19" s="206">
        <v>1.1299999999999999</v>
      </c>
      <c r="V19" s="206">
        <v>1.1299999999999999</v>
      </c>
      <c r="W19" s="206">
        <v>1.1200000000000001</v>
      </c>
      <c r="X19" s="212" t="s">
        <v>1511</v>
      </c>
      <c r="Y19" s="212"/>
      <c r="Z19" s="216">
        <v>1</v>
      </c>
      <c r="AA19" s="216">
        <v>1</v>
      </c>
      <c r="AB19" s="216"/>
      <c r="AC19" s="216"/>
      <c r="AD19" s="218">
        <v>0</v>
      </c>
      <c r="AE19" s="220">
        <v>2</v>
      </c>
      <c r="AF19" s="223">
        <v>0</v>
      </c>
      <c r="AI19" s="230">
        <v>0</v>
      </c>
      <c r="AJ19" s="243" t="e">
        <f>ROUNDUP(AI19*#REF!/A19*F19,3)</f>
        <v>#REF!</v>
      </c>
      <c r="AK19" s="253"/>
      <c r="AL19" s="230">
        <v>0</v>
      </c>
      <c r="AM19" s="243" t="e">
        <f t="shared" si="3"/>
        <v>#VALUE!</v>
      </c>
      <c r="AN19" s="253"/>
      <c r="AO19" s="230">
        <v>0</v>
      </c>
      <c r="AP19" s="243" t="e">
        <f t="shared" si="4"/>
        <v>#VALUE!</v>
      </c>
      <c r="AQ19" s="253"/>
      <c r="AR19" s="230">
        <v>0</v>
      </c>
      <c r="AS19" s="243" t="e">
        <f t="shared" si="5"/>
        <v>#VALUE!</v>
      </c>
      <c r="AT19" s="253"/>
      <c r="AU19" s="230">
        <v>0</v>
      </c>
      <c r="AV19" s="243">
        <f t="shared" si="6"/>
        <v>0</v>
      </c>
      <c r="AW19" s="253"/>
      <c r="AX19" s="230">
        <v>0</v>
      </c>
      <c r="AY19" s="243">
        <f t="shared" si="7"/>
        <v>0</v>
      </c>
      <c r="AZ19" s="253"/>
      <c r="BA19" s="230"/>
      <c r="BB19" s="243">
        <f t="shared" si="8"/>
        <v>0</v>
      </c>
      <c r="BC19" s="253"/>
      <c r="BD19" s="266">
        <v>0</v>
      </c>
      <c r="BE19" s="275">
        <f t="shared" si="9"/>
        <v>0</v>
      </c>
      <c r="BF19" s="253"/>
      <c r="BG19" s="230"/>
      <c r="BH19" s="243">
        <f t="shared" si="10"/>
        <v>0</v>
      </c>
      <c r="BI19" s="253"/>
      <c r="BJ19" s="281"/>
      <c r="BK19" s="266"/>
      <c r="BL19" s="275">
        <f t="shared" si="11"/>
        <v>0</v>
      </c>
      <c r="BM19" s="281"/>
      <c r="BN19" s="266"/>
      <c r="BO19" s="275">
        <f t="shared" si="12"/>
        <v>0</v>
      </c>
      <c r="BP19" s="275">
        <f t="shared" si="13"/>
        <v>0</v>
      </c>
      <c r="BQ19" s="287">
        <f t="shared" si="14"/>
        <v>0</v>
      </c>
      <c r="BR19" s="281"/>
      <c r="BS19" s="266"/>
      <c r="BT19" s="296">
        <f t="shared" si="15"/>
        <v>0</v>
      </c>
      <c r="BU19" s="304">
        <f t="shared" si="16"/>
        <v>0</v>
      </c>
      <c r="BV19" s="275">
        <f t="shared" si="17"/>
        <v>0</v>
      </c>
      <c r="BW19" s="287">
        <f t="shared" si="18"/>
        <v>0</v>
      </c>
      <c r="BX19" s="281"/>
      <c r="BY19" s="266"/>
      <c r="BZ19" s="296">
        <f t="shared" si="19"/>
        <v>0</v>
      </c>
      <c r="CA19" s="304">
        <f t="shared" si="20"/>
        <v>0</v>
      </c>
      <c r="CB19" s="275">
        <f t="shared" si="21"/>
        <v>0</v>
      </c>
      <c r="CC19" s="287">
        <f t="shared" si="22"/>
        <v>0</v>
      </c>
      <c r="CD19" s="281"/>
      <c r="CE19" s="266"/>
      <c r="CF19" s="296">
        <f t="shared" si="23"/>
        <v>0</v>
      </c>
      <c r="CG19" s="304">
        <f t="shared" si="24"/>
        <v>0</v>
      </c>
      <c r="CH19" s="275">
        <f t="shared" si="25"/>
        <v>0</v>
      </c>
      <c r="CI19" s="287">
        <f t="shared" si="26"/>
        <v>0</v>
      </c>
      <c r="CJ19" s="348"/>
      <c r="CK19" s="266"/>
      <c r="CL19" s="296" t="e">
        <f t="shared" si="27"/>
        <v>#DIV/0!</v>
      </c>
      <c r="CM19" s="304">
        <f t="shared" si="28"/>
        <v>0</v>
      </c>
      <c r="CN19" s="275">
        <f t="shared" si="29"/>
        <v>0</v>
      </c>
      <c r="CO19" s="287">
        <f t="shared" si="30"/>
        <v>0</v>
      </c>
      <c r="CP19" s="253"/>
      <c r="CQ19" s="267"/>
      <c r="CR19" s="275">
        <f t="shared" si="31"/>
        <v>0</v>
      </c>
      <c r="CS19" s="275"/>
      <c r="CT19" s="275"/>
      <c r="CU19" s="275"/>
      <c r="CV19" s="275"/>
      <c r="CW19" s="275">
        <f t="shared" si="32"/>
        <v>0</v>
      </c>
      <c r="CX19" s="287">
        <f t="shared" si="33"/>
        <v>0</v>
      </c>
      <c r="CY19" s="348"/>
      <c r="CZ19" s="392">
        <f t="shared" si="34"/>
        <v>0</v>
      </c>
      <c r="DA19" s="281"/>
      <c r="DB19" s="266">
        <f t="shared" si="35"/>
        <v>0</v>
      </c>
      <c r="DC19" s="275">
        <f t="shared" si="36"/>
        <v>0</v>
      </c>
      <c r="DD19" s="275">
        <f t="shared" si="37"/>
        <v>0</v>
      </c>
      <c r="DE19" s="287">
        <f t="shared" si="38"/>
        <v>0</v>
      </c>
      <c r="DF19" s="281"/>
      <c r="DG19" s="266"/>
      <c r="DH19" s="275">
        <f t="shared" si="39"/>
        <v>0</v>
      </c>
      <c r="DI19" s="275">
        <f t="shared" si="40"/>
        <v>0</v>
      </c>
      <c r="DJ19" s="287">
        <f t="shared" si="41"/>
        <v>0</v>
      </c>
      <c r="DK19" s="253"/>
      <c r="DL19" s="266"/>
      <c r="DM19" s="275">
        <f t="shared" si="42"/>
        <v>0</v>
      </c>
      <c r="DN19" s="275">
        <f t="shared" si="43"/>
        <v>0</v>
      </c>
      <c r="DO19" s="287">
        <f t="shared" si="44"/>
        <v>0</v>
      </c>
      <c r="DP19" s="253"/>
      <c r="DQ19" s="266"/>
      <c r="DR19" s="296" t="e">
        <f t="shared" si="45"/>
        <v>#DIV/0!</v>
      </c>
      <c r="DS19" s="304">
        <f t="shared" si="46"/>
        <v>0</v>
      </c>
      <c r="DT19" s="275">
        <f t="shared" si="47"/>
        <v>0</v>
      </c>
      <c r="DU19" s="287">
        <f t="shared" si="48"/>
        <v>0</v>
      </c>
      <c r="DV19" s="253"/>
      <c r="DW19" s="267"/>
      <c r="DX19" s="275">
        <f t="shared" si="49"/>
        <v>0</v>
      </c>
      <c r="DY19" s="275"/>
      <c r="DZ19" s="275"/>
      <c r="EA19" s="275"/>
      <c r="EB19" s="275"/>
      <c r="EC19" s="275">
        <f t="shared" si="50"/>
        <v>0</v>
      </c>
      <c r="ED19" s="287">
        <f t="shared" si="51"/>
        <v>0</v>
      </c>
      <c r="EE19" s="253"/>
      <c r="EF19" s="230" t="e">
        <f>BD19-#REF!</f>
        <v>#REF!</v>
      </c>
      <c r="EG19" s="412" t="e">
        <f t="shared" si="52"/>
        <v>#DIV/0!</v>
      </c>
      <c r="EH19" s="253"/>
      <c r="EI19" s="230">
        <f t="shared" si="53"/>
        <v>0</v>
      </c>
      <c r="EJ19" s="243">
        <f t="shared" si="54"/>
        <v>0</v>
      </c>
      <c r="EK19" s="253"/>
      <c r="EL19" s="230">
        <f t="shared" si="55"/>
        <v>0</v>
      </c>
      <c r="EM19" s="243"/>
      <c r="EN19" s="422"/>
      <c r="EO19" s="230">
        <v>0</v>
      </c>
      <c r="EP19" s="243">
        <f t="shared" si="56"/>
        <v>0</v>
      </c>
      <c r="ET19" t="s">
        <v>1533</v>
      </c>
      <c r="EY19" s="236">
        <f t="shared" si="57"/>
        <v>0</v>
      </c>
    </row>
    <row r="20" spans="1:230" s="1" customFormat="1" ht="41.25" customHeight="1" x14ac:dyDescent="0.15">
      <c r="A20" s="155">
        <v>240</v>
      </c>
      <c r="B20" s="163" t="s">
        <v>1211</v>
      </c>
      <c r="C20" s="163" t="s">
        <v>1516</v>
      </c>
      <c r="D20" s="163" t="s">
        <v>1516</v>
      </c>
      <c r="E20" s="163" t="s">
        <v>1529</v>
      </c>
      <c r="F20" s="163" t="s">
        <v>1529</v>
      </c>
      <c r="G20" s="172" t="str">
        <f>H20</f>
        <v>宮古盛岡横断道路</v>
      </c>
      <c r="H20" s="179" t="s">
        <v>803</v>
      </c>
      <c r="I20" s="163">
        <v>106</v>
      </c>
      <c r="J20" s="190" t="s">
        <v>923</v>
      </c>
      <c r="K20" s="197">
        <v>2</v>
      </c>
      <c r="L20" s="200" t="s">
        <v>571</v>
      </c>
      <c r="M20" s="203">
        <v>3</v>
      </c>
      <c r="N20" s="206">
        <v>1.18</v>
      </c>
      <c r="O20" s="206">
        <v>1.18</v>
      </c>
      <c r="P20" s="206">
        <v>1.18</v>
      </c>
      <c r="Q20" s="206">
        <v>1.17</v>
      </c>
      <c r="R20" s="206">
        <v>1.1599999999999999</v>
      </c>
      <c r="S20" s="207">
        <v>1.1399999999999999</v>
      </c>
      <c r="T20" s="207">
        <v>1.1399999999999999</v>
      </c>
      <c r="U20" s="207">
        <v>1.1299999999999999</v>
      </c>
      <c r="V20" s="207">
        <v>1.1299999999999999</v>
      </c>
      <c r="W20" s="207">
        <v>1.1200000000000001</v>
      </c>
      <c r="X20" s="212" t="s">
        <v>1511</v>
      </c>
      <c r="Y20" s="212"/>
      <c r="Z20" s="217">
        <v>1</v>
      </c>
      <c r="AA20" s="217"/>
      <c r="AB20" s="217">
        <v>1</v>
      </c>
      <c r="AC20" s="217"/>
      <c r="AD20" s="219">
        <v>0.05</v>
      </c>
      <c r="AE20" s="221">
        <v>5</v>
      </c>
      <c r="AF20" s="224">
        <v>0</v>
      </c>
      <c r="AI20" s="232">
        <v>3340</v>
      </c>
      <c r="AJ20" s="245" t="e">
        <f>ROUNDUP(AI20*#REF!/A20*F20,3)</f>
        <v>#REF!</v>
      </c>
      <c r="AK20" s="254"/>
      <c r="AL20" s="232">
        <v>3340</v>
      </c>
      <c r="AM20" s="245" t="e">
        <f t="shared" si="3"/>
        <v>#VALUE!</v>
      </c>
      <c r="AN20" s="254"/>
      <c r="AO20" s="232">
        <v>3340</v>
      </c>
      <c r="AP20" s="245" t="e">
        <f t="shared" si="4"/>
        <v>#VALUE!</v>
      </c>
      <c r="AQ20" s="254"/>
      <c r="AR20" s="232">
        <v>3340</v>
      </c>
      <c r="AS20" s="245" t="e">
        <f t="shared" si="5"/>
        <v>#VALUE!</v>
      </c>
      <c r="AT20" s="254"/>
      <c r="AU20" s="232">
        <v>3340</v>
      </c>
      <c r="AV20" s="245">
        <f t="shared" si="6"/>
        <v>2582.9340000000002</v>
      </c>
      <c r="AW20" s="254"/>
      <c r="AX20" s="232">
        <v>3794</v>
      </c>
      <c r="AY20" s="245">
        <f t="shared" si="7"/>
        <v>2883.44</v>
      </c>
      <c r="AZ20" s="254"/>
      <c r="BA20" s="232">
        <v>400</v>
      </c>
      <c r="BB20" s="245">
        <f t="shared" si="8"/>
        <v>304</v>
      </c>
      <c r="BC20" s="254"/>
      <c r="BD20" s="267">
        <f>2790+300</f>
        <v>3090</v>
      </c>
      <c r="BE20" s="276">
        <f t="shared" si="9"/>
        <v>2348.4</v>
      </c>
      <c r="BF20" s="254"/>
      <c r="BG20" s="232"/>
      <c r="BH20" s="245">
        <f t="shared" si="10"/>
        <v>0</v>
      </c>
      <c r="BI20" s="254"/>
      <c r="BJ20" s="282"/>
      <c r="BK20" s="267">
        <v>1956</v>
      </c>
      <c r="BL20" s="276">
        <f t="shared" si="11"/>
        <v>1473.52</v>
      </c>
      <c r="BM20" s="282"/>
      <c r="BN20" s="267">
        <v>1956</v>
      </c>
      <c r="BO20" s="276">
        <f t="shared" si="12"/>
        <v>1473.52</v>
      </c>
      <c r="BP20" s="276">
        <f t="shared" si="13"/>
        <v>482.48</v>
      </c>
      <c r="BQ20" s="288">
        <f t="shared" si="14"/>
        <v>24.124000000000002</v>
      </c>
      <c r="BR20" s="282"/>
      <c r="BS20" s="267">
        <f>3533-300</f>
        <v>3233</v>
      </c>
      <c r="BT20" s="297">
        <f t="shared" si="15"/>
        <v>2435.5266666666666</v>
      </c>
      <c r="BU20" s="305">
        <f t="shared" si="16"/>
        <v>2436</v>
      </c>
      <c r="BV20" s="276">
        <f t="shared" si="17"/>
        <v>797</v>
      </c>
      <c r="BW20" s="288">
        <f t="shared" si="18"/>
        <v>39.85</v>
      </c>
      <c r="BX20" s="282"/>
      <c r="BY20" s="267">
        <f>3533-300</f>
        <v>3233</v>
      </c>
      <c r="BZ20" s="297">
        <f t="shared" si="19"/>
        <v>2435.5266666666666</v>
      </c>
      <c r="CA20" s="305">
        <f t="shared" si="20"/>
        <v>2436</v>
      </c>
      <c r="CB20" s="276">
        <f t="shared" si="21"/>
        <v>797</v>
      </c>
      <c r="CC20" s="288">
        <f t="shared" si="22"/>
        <v>39.85</v>
      </c>
      <c r="CD20" s="282"/>
      <c r="CE20" s="267">
        <f>3533-300</f>
        <v>3233</v>
      </c>
      <c r="CF20" s="297">
        <f t="shared" si="23"/>
        <v>2435.5266666666666</v>
      </c>
      <c r="CG20" s="305">
        <f t="shared" si="24"/>
        <v>2436</v>
      </c>
      <c r="CH20" s="276">
        <f t="shared" si="25"/>
        <v>797</v>
      </c>
      <c r="CI20" s="288">
        <f t="shared" si="26"/>
        <v>39.85</v>
      </c>
      <c r="CJ20" s="349"/>
      <c r="CK20" s="267"/>
      <c r="CL20" s="297" t="e">
        <f t="shared" si="27"/>
        <v>#DIV/0!</v>
      </c>
      <c r="CM20" s="305">
        <f t="shared" si="28"/>
        <v>0</v>
      </c>
      <c r="CN20" s="276">
        <f t="shared" si="29"/>
        <v>0</v>
      </c>
      <c r="CO20" s="288">
        <f t="shared" si="30"/>
        <v>0</v>
      </c>
      <c r="CP20" s="254"/>
      <c r="CQ20" s="267"/>
      <c r="CR20" s="276">
        <f t="shared" si="31"/>
        <v>0</v>
      </c>
      <c r="CS20" s="276"/>
      <c r="CT20" s="276"/>
      <c r="CU20" s="276"/>
      <c r="CV20" s="276"/>
      <c r="CW20" s="276">
        <f t="shared" si="32"/>
        <v>0</v>
      </c>
      <c r="CX20" s="288">
        <f t="shared" si="33"/>
        <v>0</v>
      </c>
      <c r="CY20" s="349"/>
      <c r="CZ20" s="392">
        <f t="shared" si="34"/>
        <v>0</v>
      </c>
      <c r="DA20" s="282"/>
      <c r="DB20" s="267">
        <f t="shared" si="35"/>
        <v>0</v>
      </c>
      <c r="DC20" s="276">
        <f t="shared" si="36"/>
        <v>0</v>
      </c>
      <c r="DD20" s="276">
        <f t="shared" si="37"/>
        <v>0</v>
      </c>
      <c r="DE20" s="288">
        <f t="shared" si="38"/>
        <v>0</v>
      </c>
      <c r="DF20" s="282"/>
      <c r="DG20" s="267"/>
      <c r="DH20" s="276">
        <f t="shared" si="39"/>
        <v>0</v>
      </c>
      <c r="DI20" s="276">
        <f t="shared" si="40"/>
        <v>0</v>
      </c>
      <c r="DJ20" s="288">
        <f t="shared" si="41"/>
        <v>0</v>
      </c>
      <c r="DK20" s="254"/>
      <c r="DL20" s="267"/>
      <c r="DM20" s="276">
        <f t="shared" si="42"/>
        <v>0</v>
      </c>
      <c r="DN20" s="276">
        <f t="shared" si="43"/>
        <v>0</v>
      </c>
      <c r="DO20" s="288">
        <f t="shared" si="44"/>
        <v>0</v>
      </c>
      <c r="DP20" s="254"/>
      <c r="DQ20" s="267"/>
      <c r="DR20" s="297" t="e">
        <f t="shared" si="45"/>
        <v>#DIV/0!</v>
      </c>
      <c r="DS20" s="305">
        <f t="shared" si="46"/>
        <v>0</v>
      </c>
      <c r="DT20" s="276">
        <f t="shared" si="47"/>
        <v>0</v>
      </c>
      <c r="DU20" s="288">
        <f t="shared" si="48"/>
        <v>0</v>
      </c>
      <c r="DV20" s="254"/>
      <c r="DW20" s="267"/>
      <c r="DX20" s="276">
        <f t="shared" si="49"/>
        <v>0</v>
      </c>
      <c r="DY20" s="276"/>
      <c r="DZ20" s="276"/>
      <c r="EA20" s="276"/>
      <c r="EB20" s="276"/>
      <c r="EC20" s="276">
        <f t="shared" si="50"/>
        <v>0</v>
      </c>
      <c r="ED20" s="288">
        <f t="shared" si="51"/>
        <v>0</v>
      </c>
      <c r="EE20" s="254"/>
      <c r="EF20" s="232" t="e">
        <f>BD20-#REF!</f>
        <v>#REF!</v>
      </c>
      <c r="EG20" s="414">
        <f t="shared" si="52"/>
        <v>0.81444385872430147</v>
      </c>
      <c r="EH20" s="254"/>
      <c r="EI20" s="232">
        <f t="shared" si="53"/>
        <v>2385</v>
      </c>
      <c r="EJ20" s="245">
        <f t="shared" si="54"/>
        <v>1812.6</v>
      </c>
      <c r="EK20" s="254"/>
      <c r="EL20" s="232">
        <f t="shared" si="55"/>
        <v>-705</v>
      </c>
      <c r="EM20" s="245"/>
      <c r="EN20" s="423"/>
      <c r="EO20" s="232">
        <v>2785</v>
      </c>
      <c r="EP20" s="245">
        <f t="shared" si="56"/>
        <v>2116.6</v>
      </c>
      <c r="ER20" s="1" t="s">
        <v>1516</v>
      </c>
      <c r="ET20" s="1" t="s">
        <v>1534</v>
      </c>
      <c r="EY20" s="236">
        <f t="shared" si="57"/>
        <v>3233</v>
      </c>
    </row>
    <row r="21" spans="1:230" ht="41.25" customHeight="1" x14ac:dyDescent="0.15">
      <c r="A21" s="154">
        <v>330</v>
      </c>
      <c r="B21" s="162" t="s">
        <v>1211</v>
      </c>
      <c r="C21" s="162" t="s">
        <v>1535</v>
      </c>
      <c r="D21" s="162" t="s">
        <v>1535</v>
      </c>
      <c r="E21" s="162" t="s">
        <v>1509</v>
      </c>
      <c r="F21" s="168" t="s">
        <v>925</v>
      </c>
      <c r="G21" s="173" t="s">
        <v>49</v>
      </c>
      <c r="H21" s="178" t="s">
        <v>1457</v>
      </c>
      <c r="I21" s="162">
        <v>115</v>
      </c>
      <c r="J21" s="189" t="s">
        <v>1536</v>
      </c>
      <c r="K21" s="196">
        <v>2</v>
      </c>
      <c r="L21" s="199" t="s">
        <v>571</v>
      </c>
      <c r="M21" s="202">
        <v>3</v>
      </c>
      <c r="N21" s="206">
        <v>1</v>
      </c>
      <c r="O21" s="206">
        <v>1</v>
      </c>
      <c r="P21" s="206">
        <v>1</v>
      </c>
      <c r="Q21" s="206">
        <v>1</v>
      </c>
      <c r="R21" s="206">
        <v>1</v>
      </c>
      <c r="S21" s="206">
        <v>1</v>
      </c>
      <c r="T21" s="206">
        <v>1</v>
      </c>
      <c r="U21" s="206">
        <v>1</v>
      </c>
      <c r="V21" s="206">
        <v>1</v>
      </c>
      <c r="W21" s="206">
        <v>1</v>
      </c>
      <c r="X21" s="212" t="s">
        <v>1511</v>
      </c>
      <c r="Y21" s="212"/>
      <c r="Z21" s="216">
        <v>1</v>
      </c>
      <c r="AA21" s="216"/>
      <c r="AB21" s="216">
        <v>1</v>
      </c>
      <c r="AC21" s="216"/>
      <c r="AD21" s="218">
        <v>0</v>
      </c>
      <c r="AE21" s="220">
        <v>7</v>
      </c>
      <c r="AF21" s="223">
        <v>0</v>
      </c>
      <c r="AI21" s="231">
        <v>34</v>
      </c>
      <c r="AJ21" s="244" t="e">
        <f>ROUNDUP(AI21*#REF!/A21*F21,3)</f>
        <v>#REF!</v>
      </c>
      <c r="AK21" s="236"/>
      <c r="AL21" s="231">
        <v>34</v>
      </c>
      <c r="AM21" s="244" t="e">
        <f t="shared" si="3"/>
        <v>#VALUE!</v>
      </c>
      <c r="AN21" s="236"/>
      <c r="AO21" s="231">
        <v>34</v>
      </c>
      <c r="AP21" s="244" t="e">
        <f t="shared" si="4"/>
        <v>#VALUE!</v>
      </c>
      <c r="AQ21" s="236"/>
      <c r="AR21" s="231">
        <v>34</v>
      </c>
      <c r="AS21" s="244" t="e">
        <f t="shared" si="5"/>
        <v>#VALUE!</v>
      </c>
      <c r="AT21" s="236"/>
      <c r="AU21" s="231">
        <v>34</v>
      </c>
      <c r="AV21" s="244">
        <f t="shared" si="6"/>
        <v>22.667000000000002</v>
      </c>
      <c r="AW21" s="236"/>
      <c r="AX21" s="231">
        <v>269</v>
      </c>
      <c r="AY21" s="244">
        <f t="shared" si="7"/>
        <v>179.334</v>
      </c>
      <c r="AZ21" s="236"/>
      <c r="BA21" s="231"/>
      <c r="BB21" s="244">
        <f t="shared" si="8"/>
        <v>0</v>
      </c>
      <c r="BC21" s="236"/>
      <c r="BD21" s="266">
        <v>0</v>
      </c>
      <c r="BE21" s="275">
        <f t="shared" si="9"/>
        <v>0</v>
      </c>
      <c r="BF21" s="236"/>
      <c r="BG21" s="231"/>
      <c r="BH21" s="244">
        <f t="shared" si="10"/>
        <v>0</v>
      </c>
      <c r="BI21" s="236"/>
      <c r="BJ21" s="281"/>
      <c r="BK21" s="266">
        <v>600</v>
      </c>
      <c r="BL21" s="275">
        <f t="shared" si="11"/>
        <v>400</v>
      </c>
      <c r="BM21" s="281"/>
      <c r="BN21" s="266"/>
      <c r="BO21" s="275">
        <f t="shared" si="12"/>
        <v>0</v>
      </c>
      <c r="BP21" s="275">
        <f t="shared" si="13"/>
        <v>0</v>
      </c>
      <c r="BQ21" s="287">
        <f t="shared" si="14"/>
        <v>0</v>
      </c>
      <c r="BR21" s="281"/>
      <c r="BS21" s="266"/>
      <c r="BT21" s="296">
        <f t="shared" si="15"/>
        <v>0</v>
      </c>
      <c r="BU21" s="304">
        <f t="shared" si="16"/>
        <v>0</v>
      </c>
      <c r="BV21" s="275">
        <f t="shared" si="17"/>
        <v>0</v>
      </c>
      <c r="BW21" s="287">
        <f t="shared" si="18"/>
        <v>0</v>
      </c>
      <c r="BX21" s="281"/>
      <c r="BY21" s="266"/>
      <c r="BZ21" s="296">
        <f t="shared" si="19"/>
        <v>0</v>
      </c>
      <c r="CA21" s="304">
        <f t="shared" si="20"/>
        <v>0</v>
      </c>
      <c r="CB21" s="275">
        <f t="shared" si="21"/>
        <v>0</v>
      </c>
      <c r="CC21" s="287">
        <f t="shared" si="22"/>
        <v>0</v>
      </c>
      <c r="CD21" s="281"/>
      <c r="CE21" s="266"/>
      <c r="CF21" s="296">
        <f t="shared" si="23"/>
        <v>0</v>
      </c>
      <c r="CG21" s="304">
        <f t="shared" si="24"/>
        <v>0</v>
      </c>
      <c r="CH21" s="275">
        <f t="shared" si="25"/>
        <v>0</v>
      </c>
      <c r="CI21" s="287">
        <f t="shared" si="26"/>
        <v>0</v>
      </c>
      <c r="CJ21" s="348"/>
      <c r="CK21" s="266"/>
      <c r="CL21" s="296" t="e">
        <f t="shared" si="27"/>
        <v>#DIV/0!</v>
      </c>
      <c r="CM21" s="304">
        <f t="shared" si="28"/>
        <v>0</v>
      </c>
      <c r="CN21" s="275">
        <f t="shared" si="29"/>
        <v>0</v>
      </c>
      <c r="CO21" s="287">
        <f t="shared" si="30"/>
        <v>0</v>
      </c>
      <c r="CP21" s="236"/>
      <c r="CQ21" s="267"/>
      <c r="CR21" s="275">
        <f t="shared" si="31"/>
        <v>0</v>
      </c>
      <c r="CS21" s="275"/>
      <c r="CT21" s="275"/>
      <c r="CU21" s="275"/>
      <c r="CV21" s="275"/>
      <c r="CW21" s="275">
        <f t="shared" si="32"/>
        <v>0</v>
      </c>
      <c r="CX21" s="287">
        <f t="shared" si="33"/>
        <v>0</v>
      </c>
      <c r="CY21" s="348"/>
      <c r="CZ21" s="392">
        <f t="shared" si="34"/>
        <v>0</v>
      </c>
      <c r="DA21" s="281"/>
      <c r="DB21" s="266">
        <f t="shared" si="35"/>
        <v>0</v>
      </c>
      <c r="DC21" s="275">
        <f t="shared" si="36"/>
        <v>0</v>
      </c>
      <c r="DD21" s="275">
        <f t="shared" si="37"/>
        <v>0</v>
      </c>
      <c r="DE21" s="287">
        <f t="shared" si="38"/>
        <v>0</v>
      </c>
      <c r="DF21" s="281"/>
      <c r="DG21" s="266"/>
      <c r="DH21" s="275">
        <f t="shared" si="39"/>
        <v>0</v>
      </c>
      <c r="DI21" s="275">
        <f t="shared" si="40"/>
        <v>0</v>
      </c>
      <c r="DJ21" s="287">
        <f t="shared" si="41"/>
        <v>0</v>
      </c>
      <c r="DK21" s="236"/>
      <c r="DL21" s="266"/>
      <c r="DM21" s="275">
        <f t="shared" si="42"/>
        <v>0</v>
      </c>
      <c r="DN21" s="275">
        <f t="shared" si="43"/>
        <v>0</v>
      </c>
      <c r="DO21" s="287">
        <f t="shared" si="44"/>
        <v>0</v>
      </c>
      <c r="DP21" s="236"/>
      <c r="DQ21" s="266"/>
      <c r="DR21" s="296" t="e">
        <f t="shared" si="45"/>
        <v>#DIV/0!</v>
      </c>
      <c r="DS21" s="304">
        <f t="shared" si="46"/>
        <v>0</v>
      </c>
      <c r="DT21" s="275">
        <f t="shared" si="47"/>
        <v>0</v>
      </c>
      <c r="DU21" s="287">
        <f t="shared" si="48"/>
        <v>0</v>
      </c>
      <c r="DV21" s="236"/>
      <c r="DW21" s="267"/>
      <c r="DX21" s="275">
        <f t="shared" si="49"/>
        <v>0</v>
      </c>
      <c r="DY21" s="275"/>
      <c r="DZ21" s="275"/>
      <c r="EA21" s="275"/>
      <c r="EB21" s="275"/>
      <c r="EC21" s="275">
        <f t="shared" si="50"/>
        <v>0</v>
      </c>
      <c r="ED21" s="287">
        <f t="shared" si="51"/>
        <v>0</v>
      </c>
      <c r="EE21" s="236"/>
      <c r="EF21" s="231" t="e">
        <f>BD21-#REF!</f>
        <v>#REF!</v>
      </c>
      <c r="EG21" s="413">
        <f t="shared" si="52"/>
        <v>0</v>
      </c>
      <c r="EH21" s="236"/>
      <c r="EI21" s="231">
        <f t="shared" si="53"/>
        <v>0</v>
      </c>
      <c r="EJ21" s="244">
        <f t="shared" si="54"/>
        <v>0</v>
      </c>
      <c r="EK21" s="236"/>
      <c r="EL21" s="231">
        <f t="shared" si="55"/>
        <v>0</v>
      </c>
      <c r="EM21" s="244"/>
      <c r="EN21" s="235"/>
      <c r="EO21" s="231">
        <v>0</v>
      </c>
      <c r="EP21" s="244">
        <f t="shared" si="56"/>
        <v>0</v>
      </c>
      <c r="ER21" t="s">
        <v>1404</v>
      </c>
      <c r="ET21" t="s">
        <v>81</v>
      </c>
      <c r="EU21" t="s">
        <v>1537</v>
      </c>
      <c r="EY21" s="236">
        <f t="shared" si="57"/>
        <v>0</v>
      </c>
      <c r="HV21">
        <v>606</v>
      </c>
    </row>
    <row r="22" spans="1:230" ht="41.25" customHeight="1" x14ac:dyDescent="0.15">
      <c r="A22" s="154">
        <v>830</v>
      </c>
      <c r="B22" s="162" t="s">
        <v>1211</v>
      </c>
      <c r="C22" s="162" t="s">
        <v>35</v>
      </c>
      <c r="D22" s="162" t="s">
        <v>35</v>
      </c>
      <c r="E22" s="162" t="s">
        <v>1509</v>
      </c>
      <c r="F22" s="168" t="s">
        <v>925</v>
      </c>
      <c r="G22" s="173" t="s">
        <v>49</v>
      </c>
      <c r="H22" s="178" t="s">
        <v>1457</v>
      </c>
      <c r="I22" s="162">
        <v>115</v>
      </c>
      <c r="J22" s="189" t="s">
        <v>1536</v>
      </c>
      <c r="K22" s="196">
        <v>2</v>
      </c>
      <c r="L22" s="199" t="s">
        <v>571</v>
      </c>
      <c r="M22" s="202">
        <v>3</v>
      </c>
      <c r="N22" s="206">
        <v>1.02</v>
      </c>
      <c r="O22" s="206">
        <v>1.05</v>
      </c>
      <c r="P22" s="206">
        <v>1.05</v>
      </c>
      <c r="Q22" s="206">
        <v>1.03</v>
      </c>
      <c r="R22" s="206">
        <v>1</v>
      </c>
      <c r="S22" s="206">
        <v>1</v>
      </c>
      <c r="T22" s="206">
        <v>1</v>
      </c>
      <c r="U22" s="206">
        <v>1</v>
      </c>
      <c r="V22" s="206">
        <v>1</v>
      </c>
      <c r="W22" s="206">
        <v>1</v>
      </c>
      <c r="X22" s="212" t="s">
        <v>1511</v>
      </c>
      <c r="Y22" s="212"/>
      <c r="Z22" s="216">
        <v>1</v>
      </c>
      <c r="AA22" s="216"/>
      <c r="AB22" s="216">
        <v>1</v>
      </c>
      <c r="AC22" s="216"/>
      <c r="AD22" s="218">
        <v>0</v>
      </c>
      <c r="AE22" s="220">
        <v>7</v>
      </c>
      <c r="AF22" s="223">
        <v>0</v>
      </c>
      <c r="AI22" s="231">
        <v>816</v>
      </c>
      <c r="AJ22" s="244" t="e">
        <f>ROUNDUP(AI22*#REF!/A22*F22,3)</f>
        <v>#REF!</v>
      </c>
      <c r="AK22" s="236"/>
      <c r="AL22" s="231">
        <v>816</v>
      </c>
      <c r="AM22" s="244" t="e">
        <f t="shared" si="3"/>
        <v>#VALUE!</v>
      </c>
      <c r="AN22" s="236"/>
      <c r="AO22" s="231">
        <v>816</v>
      </c>
      <c r="AP22" s="244" t="e">
        <f t="shared" si="4"/>
        <v>#VALUE!</v>
      </c>
      <c r="AQ22" s="236"/>
      <c r="AR22" s="231">
        <v>816</v>
      </c>
      <c r="AS22" s="244" t="e">
        <f t="shared" si="5"/>
        <v>#VALUE!</v>
      </c>
      <c r="AT22" s="236"/>
      <c r="AU22" s="231">
        <v>816</v>
      </c>
      <c r="AV22" s="244">
        <f t="shared" si="6"/>
        <v>544</v>
      </c>
      <c r="AW22" s="236"/>
      <c r="AX22" s="231">
        <v>859</v>
      </c>
      <c r="AY22" s="244">
        <f t="shared" si="7"/>
        <v>572.66700000000003</v>
      </c>
      <c r="AZ22" s="236"/>
      <c r="BA22" s="231"/>
      <c r="BB22" s="244">
        <f t="shared" si="8"/>
        <v>0</v>
      </c>
      <c r="BC22" s="236"/>
      <c r="BD22" s="266">
        <v>0</v>
      </c>
      <c r="BE22" s="275">
        <f t="shared" si="9"/>
        <v>0</v>
      </c>
      <c r="BF22" s="236"/>
      <c r="BG22" s="231"/>
      <c r="BH22" s="244">
        <f t="shared" si="10"/>
        <v>0</v>
      </c>
      <c r="BI22" s="236"/>
      <c r="BJ22" s="281"/>
      <c r="BK22" s="266"/>
      <c r="BL22" s="275">
        <f t="shared" si="11"/>
        <v>0</v>
      </c>
      <c r="BM22" s="281"/>
      <c r="BN22" s="266"/>
      <c r="BO22" s="275">
        <f t="shared" si="12"/>
        <v>0</v>
      </c>
      <c r="BP22" s="275">
        <f t="shared" si="13"/>
        <v>0</v>
      </c>
      <c r="BQ22" s="287">
        <f t="shared" si="14"/>
        <v>0</v>
      </c>
      <c r="BR22" s="281"/>
      <c r="BS22" s="266"/>
      <c r="BT22" s="296">
        <f t="shared" si="15"/>
        <v>0</v>
      </c>
      <c r="BU22" s="304">
        <f t="shared" si="16"/>
        <v>0</v>
      </c>
      <c r="BV22" s="275">
        <f t="shared" si="17"/>
        <v>0</v>
      </c>
      <c r="BW22" s="287">
        <f t="shared" si="18"/>
        <v>0</v>
      </c>
      <c r="BX22" s="281"/>
      <c r="BY22" s="266"/>
      <c r="BZ22" s="296">
        <f t="shared" si="19"/>
        <v>0</v>
      </c>
      <c r="CA22" s="304">
        <f t="shared" si="20"/>
        <v>0</v>
      </c>
      <c r="CB22" s="275">
        <f t="shared" si="21"/>
        <v>0</v>
      </c>
      <c r="CC22" s="287">
        <f t="shared" si="22"/>
        <v>0</v>
      </c>
      <c r="CD22" s="281"/>
      <c r="CE22" s="266"/>
      <c r="CF22" s="296">
        <f t="shared" si="23"/>
        <v>0</v>
      </c>
      <c r="CG22" s="304">
        <f t="shared" si="24"/>
        <v>0</v>
      </c>
      <c r="CH22" s="275">
        <f t="shared" si="25"/>
        <v>0</v>
      </c>
      <c r="CI22" s="287">
        <f t="shared" si="26"/>
        <v>0</v>
      </c>
      <c r="CJ22" s="348"/>
      <c r="CK22" s="266"/>
      <c r="CL22" s="296" t="e">
        <f t="shared" si="27"/>
        <v>#DIV/0!</v>
      </c>
      <c r="CM22" s="304">
        <f t="shared" si="28"/>
        <v>0</v>
      </c>
      <c r="CN22" s="275">
        <f t="shared" si="29"/>
        <v>0</v>
      </c>
      <c r="CO22" s="287">
        <f t="shared" si="30"/>
        <v>0</v>
      </c>
      <c r="CP22" s="236"/>
      <c r="CQ22" s="267"/>
      <c r="CR22" s="275">
        <f t="shared" si="31"/>
        <v>0</v>
      </c>
      <c r="CS22" s="275"/>
      <c r="CT22" s="275"/>
      <c r="CU22" s="275"/>
      <c r="CV22" s="275"/>
      <c r="CW22" s="275">
        <f t="shared" si="32"/>
        <v>0</v>
      </c>
      <c r="CX22" s="287">
        <f t="shared" si="33"/>
        <v>0</v>
      </c>
      <c r="CY22" s="348"/>
      <c r="CZ22" s="392">
        <f t="shared" si="34"/>
        <v>0</v>
      </c>
      <c r="DA22" s="281"/>
      <c r="DB22" s="266">
        <f t="shared" si="35"/>
        <v>0</v>
      </c>
      <c r="DC22" s="275">
        <f t="shared" si="36"/>
        <v>0</v>
      </c>
      <c r="DD22" s="275">
        <f t="shared" si="37"/>
        <v>0</v>
      </c>
      <c r="DE22" s="287">
        <f t="shared" si="38"/>
        <v>0</v>
      </c>
      <c r="DF22" s="281"/>
      <c r="DG22" s="266"/>
      <c r="DH22" s="275">
        <f t="shared" si="39"/>
        <v>0</v>
      </c>
      <c r="DI22" s="275">
        <f t="shared" si="40"/>
        <v>0</v>
      </c>
      <c r="DJ22" s="287">
        <f t="shared" si="41"/>
        <v>0</v>
      </c>
      <c r="DK22" s="236"/>
      <c r="DL22" s="266"/>
      <c r="DM22" s="275">
        <f t="shared" si="42"/>
        <v>0</v>
      </c>
      <c r="DN22" s="275">
        <f t="shared" si="43"/>
        <v>0</v>
      </c>
      <c r="DO22" s="287">
        <f t="shared" si="44"/>
        <v>0</v>
      </c>
      <c r="DP22" s="236"/>
      <c r="DQ22" s="266"/>
      <c r="DR22" s="296" t="e">
        <f t="shared" si="45"/>
        <v>#DIV/0!</v>
      </c>
      <c r="DS22" s="304">
        <f t="shared" si="46"/>
        <v>0</v>
      </c>
      <c r="DT22" s="275">
        <f t="shared" si="47"/>
        <v>0</v>
      </c>
      <c r="DU22" s="287">
        <f t="shared" si="48"/>
        <v>0</v>
      </c>
      <c r="DV22" s="236"/>
      <c r="DW22" s="267"/>
      <c r="DX22" s="275">
        <f t="shared" si="49"/>
        <v>0</v>
      </c>
      <c r="DY22" s="275"/>
      <c r="DZ22" s="275"/>
      <c r="EA22" s="275"/>
      <c r="EB22" s="275"/>
      <c r="EC22" s="275">
        <f t="shared" si="50"/>
        <v>0</v>
      </c>
      <c r="ED22" s="287">
        <f t="shared" si="51"/>
        <v>0</v>
      </c>
      <c r="EE22" s="236"/>
      <c r="EF22" s="231" t="e">
        <f>BD22-#REF!</f>
        <v>#REF!</v>
      </c>
      <c r="EG22" s="413">
        <f t="shared" si="52"/>
        <v>0</v>
      </c>
      <c r="EH22" s="236"/>
      <c r="EI22" s="231">
        <f t="shared" si="53"/>
        <v>0</v>
      </c>
      <c r="EJ22" s="244">
        <f t="shared" si="54"/>
        <v>0</v>
      </c>
      <c r="EK22" s="236"/>
      <c r="EL22" s="231">
        <f t="shared" si="55"/>
        <v>0</v>
      </c>
      <c r="EM22" s="244"/>
      <c r="EN22" s="235"/>
      <c r="EO22" s="231">
        <v>0</v>
      </c>
      <c r="EP22" s="244">
        <f t="shared" si="56"/>
        <v>0</v>
      </c>
      <c r="ER22" t="s">
        <v>1436</v>
      </c>
      <c r="ET22" t="s">
        <v>81</v>
      </c>
      <c r="EU22" t="s">
        <v>1537</v>
      </c>
      <c r="EY22" s="236">
        <f t="shared" si="57"/>
        <v>0</v>
      </c>
    </row>
    <row r="23" spans="1:230" ht="41.25" customHeight="1" x14ac:dyDescent="0.15">
      <c r="A23" s="154">
        <v>340</v>
      </c>
      <c r="B23" s="162" t="s">
        <v>1211</v>
      </c>
      <c r="C23" s="162" t="s">
        <v>1535</v>
      </c>
      <c r="D23" s="162" t="s">
        <v>1535</v>
      </c>
      <c r="E23" s="162" t="s">
        <v>1509</v>
      </c>
      <c r="F23" s="162" t="s">
        <v>902</v>
      </c>
      <c r="G23" s="171" t="s">
        <v>323</v>
      </c>
      <c r="H23" s="178" t="s">
        <v>1521</v>
      </c>
      <c r="I23" s="162">
        <v>45</v>
      </c>
      <c r="J23" s="189" t="s">
        <v>975</v>
      </c>
      <c r="K23" s="196">
        <v>7</v>
      </c>
      <c r="L23" s="199" t="s">
        <v>571</v>
      </c>
      <c r="M23" s="202">
        <v>10</v>
      </c>
      <c r="N23" s="206">
        <v>1</v>
      </c>
      <c r="O23" s="206">
        <v>1</v>
      </c>
      <c r="P23" s="206">
        <v>1</v>
      </c>
      <c r="Q23" s="206">
        <v>1</v>
      </c>
      <c r="R23" s="206">
        <v>1</v>
      </c>
      <c r="S23" s="206">
        <v>1</v>
      </c>
      <c r="T23" s="206">
        <v>1</v>
      </c>
      <c r="U23" s="206">
        <v>1</v>
      </c>
      <c r="V23" s="206">
        <v>1</v>
      </c>
      <c r="W23" s="206">
        <v>1</v>
      </c>
      <c r="X23" s="212" t="s">
        <v>1511</v>
      </c>
      <c r="Y23" s="212"/>
      <c r="Z23" s="216">
        <v>1</v>
      </c>
      <c r="AA23" s="216">
        <v>1</v>
      </c>
      <c r="AB23" s="216"/>
      <c r="AC23" s="216"/>
      <c r="AD23" s="218">
        <v>0</v>
      </c>
      <c r="AE23" s="220">
        <v>3</v>
      </c>
      <c r="AF23" s="223" t="s">
        <v>1538</v>
      </c>
      <c r="AI23" s="231">
        <v>1955</v>
      </c>
      <c r="AJ23" s="244" t="e">
        <f>ROUNDUP(AI23*#REF!/A23*F23,3)</f>
        <v>#REF!</v>
      </c>
      <c r="AK23" s="236"/>
      <c r="AL23" s="231">
        <v>1955</v>
      </c>
      <c r="AM23" s="244" t="e">
        <f t="shared" si="3"/>
        <v>#VALUE!</v>
      </c>
      <c r="AN23" s="236"/>
      <c r="AO23" s="231">
        <v>1955</v>
      </c>
      <c r="AP23" s="244" t="e">
        <f t="shared" si="4"/>
        <v>#VALUE!</v>
      </c>
      <c r="AQ23" s="236"/>
      <c r="AR23" s="231">
        <v>1955</v>
      </c>
      <c r="AS23" s="244" t="e">
        <f t="shared" si="5"/>
        <v>#VALUE!</v>
      </c>
      <c r="AT23" s="236"/>
      <c r="AU23" s="231">
        <v>1955</v>
      </c>
      <c r="AV23" s="244">
        <f t="shared" si="6"/>
        <v>1368.5</v>
      </c>
      <c r="AW23" s="236"/>
      <c r="AX23" s="231">
        <v>6606</v>
      </c>
      <c r="AY23" s="244">
        <f t="shared" si="7"/>
        <v>4624.2</v>
      </c>
      <c r="AZ23" s="236"/>
      <c r="BA23" s="231"/>
      <c r="BB23" s="244">
        <f t="shared" si="8"/>
        <v>0</v>
      </c>
      <c r="BC23" s="236"/>
      <c r="BD23" s="266">
        <v>0</v>
      </c>
      <c r="BE23" s="275">
        <f t="shared" si="9"/>
        <v>0</v>
      </c>
      <c r="BF23" s="236"/>
      <c r="BG23" s="231"/>
      <c r="BH23" s="244">
        <f t="shared" si="10"/>
        <v>0</v>
      </c>
      <c r="BI23" s="236"/>
      <c r="BJ23" s="281"/>
      <c r="BK23" s="266"/>
      <c r="BL23" s="275">
        <f t="shared" si="11"/>
        <v>0</v>
      </c>
      <c r="BM23" s="281"/>
      <c r="BN23" s="266"/>
      <c r="BO23" s="275">
        <f t="shared" si="12"/>
        <v>0</v>
      </c>
      <c r="BP23" s="275">
        <f t="shared" si="13"/>
        <v>0</v>
      </c>
      <c r="BQ23" s="287">
        <f t="shared" si="14"/>
        <v>0</v>
      </c>
      <c r="BR23" s="281"/>
      <c r="BS23" s="266"/>
      <c r="BT23" s="296">
        <f t="shared" si="15"/>
        <v>0</v>
      </c>
      <c r="BU23" s="304">
        <f t="shared" si="16"/>
        <v>0</v>
      </c>
      <c r="BV23" s="275">
        <f t="shared" si="17"/>
        <v>0</v>
      </c>
      <c r="BW23" s="287">
        <f t="shared" si="18"/>
        <v>0</v>
      </c>
      <c r="BX23" s="281"/>
      <c r="BY23" s="266"/>
      <c r="BZ23" s="296">
        <f t="shared" si="19"/>
        <v>0</v>
      </c>
      <c r="CA23" s="304">
        <f t="shared" si="20"/>
        <v>0</v>
      </c>
      <c r="CB23" s="275">
        <f t="shared" si="21"/>
        <v>0</v>
      </c>
      <c r="CC23" s="287">
        <f t="shared" si="22"/>
        <v>0</v>
      </c>
      <c r="CD23" s="281"/>
      <c r="CE23" s="266"/>
      <c r="CF23" s="296">
        <f t="shared" si="23"/>
        <v>0</v>
      </c>
      <c r="CG23" s="304">
        <f t="shared" si="24"/>
        <v>0</v>
      </c>
      <c r="CH23" s="275">
        <f t="shared" si="25"/>
        <v>0</v>
      </c>
      <c r="CI23" s="287">
        <f t="shared" si="26"/>
        <v>0</v>
      </c>
      <c r="CJ23" s="348"/>
      <c r="CK23" s="266"/>
      <c r="CL23" s="296" t="e">
        <f t="shared" si="27"/>
        <v>#DIV/0!</v>
      </c>
      <c r="CM23" s="304">
        <f t="shared" si="28"/>
        <v>0</v>
      </c>
      <c r="CN23" s="275">
        <f t="shared" si="29"/>
        <v>0</v>
      </c>
      <c r="CO23" s="287">
        <f t="shared" si="30"/>
        <v>0</v>
      </c>
      <c r="CP23" s="236"/>
      <c r="CQ23" s="267"/>
      <c r="CR23" s="275">
        <f t="shared" si="31"/>
        <v>0</v>
      </c>
      <c r="CS23" s="275"/>
      <c r="CT23" s="275"/>
      <c r="CU23" s="275"/>
      <c r="CV23" s="275"/>
      <c r="CW23" s="275">
        <f t="shared" si="32"/>
        <v>0</v>
      </c>
      <c r="CX23" s="287">
        <f t="shared" si="33"/>
        <v>0</v>
      </c>
      <c r="CY23" s="348"/>
      <c r="CZ23" s="392">
        <f t="shared" si="34"/>
        <v>0</v>
      </c>
      <c r="DA23" s="281"/>
      <c r="DB23" s="266">
        <f t="shared" si="35"/>
        <v>0</v>
      </c>
      <c r="DC23" s="275">
        <f t="shared" si="36"/>
        <v>0</v>
      </c>
      <c r="DD23" s="275">
        <f t="shared" si="37"/>
        <v>0</v>
      </c>
      <c r="DE23" s="287">
        <f t="shared" si="38"/>
        <v>0</v>
      </c>
      <c r="DF23" s="281"/>
      <c r="DG23" s="266"/>
      <c r="DH23" s="275">
        <f t="shared" si="39"/>
        <v>0</v>
      </c>
      <c r="DI23" s="275">
        <f t="shared" si="40"/>
        <v>0</v>
      </c>
      <c r="DJ23" s="287">
        <f t="shared" si="41"/>
        <v>0</v>
      </c>
      <c r="DK23" s="236"/>
      <c r="DL23" s="266"/>
      <c r="DM23" s="275">
        <f t="shared" si="42"/>
        <v>0</v>
      </c>
      <c r="DN23" s="275">
        <f t="shared" si="43"/>
        <v>0</v>
      </c>
      <c r="DO23" s="287">
        <f t="shared" si="44"/>
        <v>0</v>
      </c>
      <c r="DP23" s="236"/>
      <c r="DQ23" s="266"/>
      <c r="DR23" s="296" t="e">
        <f t="shared" si="45"/>
        <v>#VALUE!</v>
      </c>
      <c r="DS23" s="304">
        <f t="shared" si="46"/>
        <v>0</v>
      </c>
      <c r="DT23" s="275">
        <f t="shared" si="47"/>
        <v>0</v>
      </c>
      <c r="DU23" s="287">
        <f t="shared" si="48"/>
        <v>0</v>
      </c>
      <c r="DV23" s="236"/>
      <c r="DW23" s="267"/>
      <c r="DX23" s="275">
        <f t="shared" si="49"/>
        <v>0</v>
      </c>
      <c r="DY23" s="275"/>
      <c r="DZ23" s="275"/>
      <c r="EA23" s="275"/>
      <c r="EB23" s="275"/>
      <c r="EC23" s="275">
        <f t="shared" si="50"/>
        <v>0</v>
      </c>
      <c r="ED23" s="287">
        <f t="shared" si="51"/>
        <v>0</v>
      </c>
      <c r="EE23" s="236"/>
      <c r="EF23" s="231" t="e">
        <f>BD23-#REF!</f>
        <v>#REF!</v>
      </c>
      <c r="EG23" s="413">
        <f t="shared" si="52"/>
        <v>0</v>
      </c>
      <c r="EH23" s="236"/>
      <c r="EI23" s="231">
        <f t="shared" si="53"/>
        <v>0</v>
      </c>
      <c r="EJ23" s="244">
        <f t="shared" si="54"/>
        <v>0</v>
      </c>
      <c r="EK23" s="236"/>
      <c r="EL23" s="231">
        <f t="shared" si="55"/>
        <v>0</v>
      </c>
      <c r="EM23" s="244"/>
      <c r="EN23" s="235"/>
      <c r="EO23" s="231">
        <v>0</v>
      </c>
      <c r="EP23" s="244">
        <f t="shared" si="56"/>
        <v>0</v>
      </c>
      <c r="ER23" t="s">
        <v>1404</v>
      </c>
      <c r="ET23" t="s">
        <v>1540</v>
      </c>
      <c r="EU23" t="s">
        <v>1431</v>
      </c>
      <c r="EY23" s="236">
        <f t="shared" si="57"/>
        <v>0</v>
      </c>
    </row>
    <row r="24" spans="1:230" ht="41.25" customHeight="1" x14ac:dyDescent="0.15">
      <c r="A24" s="154">
        <v>360</v>
      </c>
      <c r="B24" s="162" t="s">
        <v>1211</v>
      </c>
      <c r="C24" s="162" t="s">
        <v>1535</v>
      </c>
      <c r="D24" s="162" t="s">
        <v>1535</v>
      </c>
      <c r="E24" s="162" t="s">
        <v>1509</v>
      </c>
      <c r="F24" s="162" t="s">
        <v>902</v>
      </c>
      <c r="G24" s="171" t="s">
        <v>323</v>
      </c>
      <c r="H24" s="178" t="s">
        <v>1521</v>
      </c>
      <c r="I24" s="162">
        <v>45</v>
      </c>
      <c r="J24" s="189" t="s">
        <v>1541</v>
      </c>
      <c r="K24" s="196">
        <v>7</v>
      </c>
      <c r="L24" s="199" t="s">
        <v>571</v>
      </c>
      <c r="M24" s="202">
        <v>10</v>
      </c>
      <c r="N24" s="206">
        <v>1</v>
      </c>
      <c r="O24" s="206">
        <v>1</v>
      </c>
      <c r="P24" s="206">
        <v>1</v>
      </c>
      <c r="Q24" s="206">
        <v>1</v>
      </c>
      <c r="R24" s="206">
        <v>1</v>
      </c>
      <c r="S24" s="206">
        <v>1</v>
      </c>
      <c r="T24" s="206">
        <v>1</v>
      </c>
      <c r="U24" s="206">
        <v>1</v>
      </c>
      <c r="V24" s="206">
        <v>1</v>
      </c>
      <c r="W24" s="206">
        <v>1</v>
      </c>
      <c r="X24" s="212" t="s">
        <v>1511</v>
      </c>
      <c r="Y24" s="212"/>
      <c r="Z24" s="216">
        <v>1</v>
      </c>
      <c r="AA24" s="216">
        <v>1</v>
      </c>
      <c r="AB24" s="216"/>
      <c r="AC24" s="216"/>
      <c r="AD24" s="218">
        <v>0</v>
      </c>
      <c r="AE24" s="220">
        <v>3</v>
      </c>
      <c r="AF24" s="223">
        <v>0</v>
      </c>
      <c r="AI24" s="231">
        <v>900</v>
      </c>
      <c r="AJ24" s="244" t="e">
        <f>ROUNDUP(AI24*#REF!/A24*F24,3)</f>
        <v>#REF!</v>
      </c>
      <c r="AK24" s="236"/>
      <c r="AL24" s="231">
        <v>900</v>
      </c>
      <c r="AM24" s="244" t="e">
        <f t="shared" si="3"/>
        <v>#VALUE!</v>
      </c>
      <c r="AN24" s="236"/>
      <c r="AO24" s="231">
        <v>900</v>
      </c>
      <c r="AP24" s="244" t="e">
        <f t="shared" si="4"/>
        <v>#VALUE!</v>
      </c>
      <c r="AQ24" s="236"/>
      <c r="AR24" s="231">
        <v>900</v>
      </c>
      <c r="AS24" s="244" t="e">
        <f t="shared" si="5"/>
        <v>#VALUE!</v>
      </c>
      <c r="AT24" s="236"/>
      <c r="AU24" s="231">
        <v>900</v>
      </c>
      <c r="AV24" s="244">
        <f t="shared" si="6"/>
        <v>630</v>
      </c>
      <c r="AW24" s="236"/>
      <c r="AX24" s="231">
        <v>1187</v>
      </c>
      <c r="AY24" s="244">
        <f t="shared" si="7"/>
        <v>830.9</v>
      </c>
      <c r="AZ24" s="236"/>
      <c r="BA24" s="231"/>
      <c r="BB24" s="244">
        <f t="shared" si="8"/>
        <v>0</v>
      </c>
      <c r="BC24" s="236"/>
      <c r="BD24" s="266">
        <v>0</v>
      </c>
      <c r="BE24" s="275">
        <f t="shared" si="9"/>
        <v>0</v>
      </c>
      <c r="BF24" s="236"/>
      <c r="BG24" s="231"/>
      <c r="BH24" s="244">
        <f t="shared" si="10"/>
        <v>0</v>
      </c>
      <c r="BI24" s="236"/>
      <c r="BJ24" s="281"/>
      <c r="BK24" s="266"/>
      <c r="BL24" s="275">
        <f t="shared" si="11"/>
        <v>0</v>
      </c>
      <c r="BM24" s="281"/>
      <c r="BN24" s="266"/>
      <c r="BO24" s="275">
        <f t="shared" si="12"/>
        <v>0</v>
      </c>
      <c r="BP24" s="275">
        <f t="shared" si="13"/>
        <v>0</v>
      </c>
      <c r="BQ24" s="287">
        <f t="shared" si="14"/>
        <v>0</v>
      </c>
      <c r="BR24" s="281"/>
      <c r="BS24" s="266"/>
      <c r="BT24" s="296">
        <f t="shared" si="15"/>
        <v>0</v>
      </c>
      <c r="BU24" s="304">
        <f t="shared" si="16"/>
        <v>0</v>
      </c>
      <c r="BV24" s="275">
        <f t="shared" si="17"/>
        <v>0</v>
      </c>
      <c r="BW24" s="287">
        <f t="shared" si="18"/>
        <v>0</v>
      </c>
      <c r="BX24" s="281"/>
      <c r="BY24" s="266"/>
      <c r="BZ24" s="296">
        <f t="shared" si="19"/>
        <v>0</v>
      </c>
      <c r="CA24" s="304">
        <f t="shared" si="20"/>
        <v>0</v>
      </c>
      <c r="CB24" s="275">
        <f t="shared" si="21"/>
        <v>0</v>
      </c>
      <c r="CC24" s="287">
        <f t="shared" si="22"/>
        <v>0</v>
      </c>
      <c r="CD24" s="281"/>
      <c r="CE24" s="266"/>
      <c r="CF24" s="296">
        <f t="shared" si="23"/>
        <v>0</v>
      </c>
      <c r="CG24" s="304">
        <f t="shared" si="24"/>
        <v>0</v>
      </c>
      <c r="CH24" s="275">
        <f t="shared" si="25"/>
        <v>0</v>
      </c>
      <c r="CI24" s="287">
        <f t="shared" si="26"/>
        <v>0</v>
      </c>
      <c r="CJ24" s="348"/>
      <c r="CK24" s="266"/>
      <c r="CL24" s="296" t="e">
        <f t="shared" si="27"/>
        <v>#DIV/0!</v>
      </c>
      <c r="CM24" s="304">
        <f t="shared" si="28"/>
        <v>0</v>
      </c>
      <c r="CN24" s="275">
        <f t="shared" si="29"/>
        <v>0</v>
      </c>
      <c r="CO24" s="287">
        <f t="shared" si="30"/>
        <v>0</v>
      </c>
      <c r="CP24" s="236"/>
      <c r="CQ24" s="267"/>
      <c r="CR24" s="275">
        <f t="shared" si="31"/>
        <v>0</v>
      </c>
      <c r="CS24" s="275"/>
      <c r="CT24" s="275"/>
      <c r="CU24" s="275"/>
      <c r="CV24" s="275"/>
      <c r="CW24" s="275">
        <f t="shared" si="32"/>
        <v>0</v>
      </c>
      <c r="CX24" s="287">
        <f t="shared" si="33"/>
        <v>0</v>
      </c>
      <c r="CY24" s="348"/>
      <c r="CZ24" s="392">
        <f t="shared" si="34"/>
        <v>0</v>
      </c>
      <c r="DA24" s="281"/>
      <c r="DB24" s="266">
        <f t="shared" si="35"/>
        <v>0</v>
      </c>
      <c r="DC24" s="275">
        <f t="shared" si="36"/>
        <v>0</v>
      </c>
      <c r="DD24" s="275">
        <f t="shared" si="37"/>
        <v>0</v>
      </c>
      <c r="DE24" s="287">
        <f t="shared" si="38"/>
        <v>0</v>
      </c>
      <c r="DF24" s="281"/>
      <c r="DG24" s="266"/>
      <c r="DH24" s="275">
        <f t="shared" si="39"/>
        <v>0</v>
      </c>
      <c r="DI24" s="275">
        <f t="shared" si="40"/>
        <v>0</v>
      </c>
      <c r="DJ24" s="287">
        <f t="shared" si="41"/>
        <v>0</v>
      </c>
      <c r="DK24" s="236"/>
      <c r="DL24" s="266"/>
      <c r="DM24" s="275">
        <f t="shared" si="42"/>
        <v>0</v>
      </c>
      <c r="DN24" s="275">
        <f t="shared" si="43"/>
        <v>0</v>
      </c>
      <c r="DO24" s="287">
        <f t="shared" si="44"/>
        <v>0</v>
      </c>
      <c r="DP24" s="236"/>
      <c r="DQ24" s="266"/>
      <c r="DR24" s="296" t="e">
        <f t="shared" si="45"/>
        <v>#DIV/0!</v>
      </c>
      <c r="DS24" s="304">
        <f t="shared" si="46"/>
        <v>0</v>
      </c>
      <c r="DT24" s="275">
        <f t="shared" si="47"/>
        <v>0</v>
      </c>
      <c r="DU24" s="287">
        <f t="shared" si="48"/>
        <v>0</v>
      </c>
      <c r="DV24" s="236"/>
      <c r="DW24" s="267"/>
      <c r="DX24" s="275">
        <f t="shared" si="49"/>
        <v>0</v>
      </c>
      <c r="DY24" s="275"/>
      <c r="DZ24" s="275"/>
      <c r="EA24" s="275"/>
      <c r="EB24" s="275"/>
      <c r="EC24" s="275">
        <f t="shared" si="50"/>
        <v>0</v>
      </c>
      <c r="ED24" s="287">
        <f t="shared" si="51"/>
        <v>0</v>
      </c>
      <c r="EE24" s="236"/>
      <c r="EF24" s="231" t="e">
        <f>BD24-#REF!</f>
        <v>#REF!</v>
      </c>
      <c r="EG24" s="413">
        <f t="shared" si="52"/>
        <v>0</v>
      </c>
      <c r="EH24" s="236"/>
      <c r="EI24" s="231">
        <f t="shared" si="53"/>
        <v>0</v>
      </c>
      <c r="EJ24" s="244">
        <f t="shared" si="54"/>
        <v>0</v>
      </c>
      <c r="EK24" s="236"/>
      <c r="EL24" s="231">
        <f t="shared" si="55"/>
        <v>0</v>
      </c>
      <c r="EM24" s="244"/>
      <c r="EN24" s="235"/>
      <c r="EO24" s="231">
        <v>0</v>
      </c>
      <c r="EP24" s="244">
        <f t="shared" si="56"/>
        <v>0</v>
      </c>
      <c r="ER24" t="s">
        <v>1404</v>
      </c>
      <c r="ET24" t="s">
        <v>1213</v>
      </c>
      <c r="EU24" t="s">
        <v>1542</v>
      </c>
      <c r="EY24" s="236">
        <f t="shared" si="57"/>
        <v>0</v>
      </c>
    </row>
    <row r="25" spans="1:230" ht="41.25" customHeight="1" x14ac:dyDescent="0.15">
      <c r="A25" s="154">
        <v>370</v>
      </c>
      <c r="B25" s="162" t="s">
        <v>1211</v>
      </c>
      <c r="C25" s="162" t="s">
        <v>1535</v>
      </c>
      <c r="D25" s="162" t="s">
        <v>1535</v>
      </c>
      <c r="E25" s="162" t="s">
        <v>1509</v>
      </c>
      <c r="F25" s="162" t="s">
        <v>902</v>
      </c>
      <c r="G25" s="171" t="s">
        <v>323</v>
      </c>
      <c r="H25" s="178" t="s">
        <v>1521</v>
      </c>
      <c r="I25" s="162">
        <v>45</v>
      </c>
      <c r="J25" s="189" t="s">
        <v>1275</v>
      </c>
      <c r="K25" s="196">
        <v>7</v>
      </c>
      <c r="L25" s="199" t="s">
        <v>571</v>
      </c>
      <c r="M25" s="202">
        <v>10</v>
      </c>
      <c r="N25" s="206">
        <v>1</v>
      </c>
      <c r="O25" s="206">
        <v>1</v>
      </c>
      <c r="P25" s="206">
        <v>1</v>
      </c>
      <c r="Q25" s="206">
        <v>1</v>
      </c>
      <c r="R25" s="206">
        <v>1</v>
      </c>
      <c r="S25" s="206">
        <v>1</v>
      </c>
      <c r="T25" s="206">
        <v>1</v>
      </c>
      <c r="U25" s="206">
        <v>1</v>
      </c>
      <c r="V25" s="206">
        <v>1</v>
      </c>
      <c r="W25" s="206">
        <v>1</v>
      </c>
      <c r="X25" s="212" t="s">
        <v>1511</v>
      </c>
      <c r="Y25" s="212"/>
      <c r="Z25" s="216">
        <v>1</v>
      </c>
      <c r="AA25" s="216">
        <v>1</v>
      </c>
      <c r="AB25" s="216"/>
      <c r="AC25" s="216"/>
      <c r="AD25" s="218">
        <v>0</v>
      </c>
      <c r="AE25" s="220">
        <v>3</v>
      </c>
      <c r="AF25" s="223">
        <v>0</v>
      </c>
      <c r="AI25" s="231">
        <v>1649</v>
      </c>
      <c r="AJ25" s="244" t="e">
        <f>ROUNDUP(AI25*#REF!/A25*F25,3)</f>
        <v>#REF!</v>
      </c>
      <c r="AK25" s="236"/>
      <c r="AL25" s="231">
        <v>1649</v>
      </c>
      <c r="AM25" s="244" t="e">
        <f t="shared" si="3"/>
        <v>#VALUE!</v>
      </c>
      <c r="AN25" s="236"/>
      <c r="AO25" s="231">
        <v>1649</v>
      </c>
      <c r="AP25" s="244" t="e">
        <f t="shared" si="4"/>
        <v>#VALUE!</v>
      </c>
      <c r="AQ25" s="236"/>
      <c r="AR25" s="231">
        <v>1649</v>
      </c>
      <c r="AS25" s="244" t="e">
        <f t="shared" si="5"/>
        <v>#VALUE!</v>
      </c>
      <c r="AT25" s="236"/>
      <c r="AU25" s="231">
        <v>1649</v>
      </c>
      <c r="AV25" s="244">
        <f t="shared" si="6"/>
        <v>1154.3</v>
      </c>
      <c r="AW25" s="236"/>
      <c r="AX25" s="231">
        <v>3900</v>
      </c>
      <c r="AY25" s="244">
        <f t="shared" si="7"/>
        <v>2730</v>
      </c>
      <c r="AZ25" s="236"/>
      <c r="BA25" s="231">
        <v>600</v>
      </c>
      <c r="BB25" s="244">
        <f t="shared" si="8"/>
        <v>420</v>
      </c>
      <c r="BC25" s="262"/>
      <c r="BD25" s="266">
        <v>3532</v>
      </c>
      <c r="BE25" s="275">
        <f t="shared" si="9"/>
        <v>2472.4</v>
      </c>
      <c r="BF25" s="236"/>
      <c r="BG25" s="231"/>
      <c r="BH25" s="244">
        <f t="shared" si="10"/>
        <v>0</v>
      </c>
      <c r="BI25" s="262"/>
      <c r="BJ25" s="283"/>
      <c r="BK25" s="266">
        <v>0</v>
      </c>
      <c r="BL25" s="275">
        <f t="shared" si="11"/>
        <v>0</v>
      </c>
      <c r="BM25" s="283"/>
      <c r="BN25" s="266">
        <v>0</v>
      </c>
      <c r="BO25" s="275">
        <f t="shared" si="12"/>
        <v>0</v>
      </c>
      <c r="BP25" s="275">
        <f t="shared" si="13"/>
        <v>0</v>
      </c>
      <c r="BQ25" s="287">
        <f t="shared" si="14"/>
        <v>0</v>
      </c>
      <c r="BR25" s="283"/>
      <c r="BS25" s="266">
        <v>0</v>
      </c>
      <c r="BT25" s="296">
        <f t="shared" si="15"/>
        <v>0</v>
      </c>
      <c r="BU25" s="304">
        <f t="shared" si="16"/>
        <v>0</v>
      </c>
      <c r="BV25" s="275">
        <f t="shared" si="17"/>
        <v>0</v>
      </c>
      <c r="BW25" s="287">
        <f t="shared" si="18"/>
        <v>0</v>
      </c>
      <c r="BX25" s="283"/>
      <c r="BY25" s="266">
        <v>0</v>
      </c>
      <c r="BZ25" s="296">
        <f t="shared" si="19"/>
        <v>0</v>
      </c>
      <c r="CA25" s="304">
        <f t="shared" si="20"/>
        <v>0</v>
      </c>
      <c r="CB25" s="275">
        <f t="shared" si="21"/>
        <v>0</v>
      </c>
      <c r="CC25" s="287">
        <f t="shared" si="22"/>
        <v>0</v>
      </c>
      <c r="CD25" s="283"/>
      <c r="CE25" s="266">
        <v>0</v>
      </c>
      <c r="CF25" s="296">
        <f t="shared" si="23"/>
        <v>0</v>
      </c>
      <c r="CG25" s="304">
        <f t="shared" si="24"/>
        <v>0</v>
      </c>
      <c r="CH25" s="275">
        <f t="shared" si="25"/>
        <v>0</v>
      </c>
      <c r="CI25" s="287">
        <f t="shared" si="26"/>
        <v>0</v>
      </c>
      <c r="CJ25" s="348"/>
      <c r="CK25" s="266"/>
      <c r="CL25" s="296" t="e">
        <f t="shared" si="27"/>
        <v>#DIV/0!</v>
      </c>
      <c r="CM25" s="304">
        <f t="shared" si="28"/>
        <v>0</v>
      </c>
      <c r="CN25" s="275">
        <f t="shared" si="29"/>
        <v>0</v>
      </c>
      <c r="CO25" s="287">
        <f t="shared" si="30"/>
        <v>0</v>
      </c>
      <c r="CP25" s="236"/>
      <c r="CQ25" s="267">
        <v>0</v>
      </c>
      <c r="CR25" s="275">
        <f t="shared" si="31"/>
        <v>0</v>
      </c>
      <c r="CS25" s="275"/>
      <c r="CT25" s="275"/>
      <c r="CU25" s="275"/>
      <c r="CV25" s="275"/>
      <c r="CW25" s="275">
        <f t="shared" si="32"/>
        <v>0</v>
      </c>
      <c r="CX25" s="287">
        <f t="shared" si="33"/>
        <v>0</v>
      </c>
      <c r="CY25" s="348"/>
      <c r="CZ25" s="392">
        <f t="shared" si="34"/>
        <v>0</v>
      </c>
      <c r="DA25" s="283"/>
      <c r="DB25" s="266">
        <f t="shared" si="35"/>
        <v>0</v>
      </c>
      <c r="DC25" s="275">
        <f t="shared" si="36"/>
        <v>0</v>
      </c>
      <c r="DD25" s="275">
        <f t="shared" si="37"/>
        <v>0</v>
      </c>
      <c r="DE25" s="287">
        <f t="shared" si="38"/>
        <v>0</v>
      </c>
      <c r="DF25" s="283"/>
      <c r="DG25" s="266">
        <v>0</v>
      </c>
      <c r="DH25" s="275">
        <f t="shared" si="39"/>
        <v>0</v>
      </c>
      <c r="DI25" s="275">
        <f t="shared" si="40"/>
        <v>0</v>
      </c>
      <c r="DJ25" s="287">
        <f t="shared" si="41"/>
        <v>0</v>
      </c>
      <c r="DK25" s="236"/>
      <c r="DL25" s="266">
        <v>0</v>
      </c>
      <c r="DM25" s="275">
        <f t="shared" si="42"/>
        <v>0</v>
      </c>
      <c r="DN25" s="275">
        <f t="shared" si="43"/>
        <v>0</v>
      </c>
      <c r="DO25" s="287">
        <f t="shared" si="44"/>
        <v>0</v>
      </c>
      <c r="DP25" s="236"/>
      <c r="DQ25" s="266"/>
      <c r="DR25" s="296" t="e">
        <f t="shared" si="45"/>
        <v>#DIV/0!</v>
      </c>
      <c r="DS25" s="304">
        <f t="shared" si="46"/>
        <v>0</v>
      </c>
      <c r="DT25" s="275">
        <f t="shared" si="47"/>
        <v>0</v>
      </c>
      <c r="DU25" s="287">
        <f t="shared" si="48"/>
        <v>0</v>
      </c>
      <c r="DV25" s="236"/>
      <c r="DW25" s="267">
        <v>0</v>
      </c>
      <c r="DX25" s="275">
        <f t="shared" si="49"/>
        <v>0</v>
      </c>
      <c r="DY25" s="275"/>
      <c r="DZ25" s="275"/>
      <c r="EA25" s="275"/>
      <c r="EB25" s="275"/>
      <c r="EC25" s="275">
        <f t="shared" si="50"/>
        <v>0</v>
      </c>
      <c r="ED25" s="287">
        <f t="shared" si="51"/>
        <v>0</v>
      </c>
      <c r="EE25" s="236"/>
      <c r="EF25" s="231" t="e">
        <f>BD25-#REF!</f>
        <v>#REF!</v>
      </c>
      <c r="EG25" s="413">
        <f t="shared" si="52"/>
        <v>0.90564102564102555</v>
      </c>
      <c r="EH25" s="236"/>
      <c r="EI25" s="231">
        <f t="shared" si="53"/>
        <v>3532</v>
      </c>
      <c r="EJ25" s="244">
        <f t="shared" si="54"/>
        <v>2472.4</v>
      </c>
      <c r="EK25" s="236"/>
      <c r="EL25" s="231">
        <f t="shared" si="55"/>
        <v>0</v>
      </c>
      <c r="EM25" s="244"/>
      <c r="EN25" s="235"/>
      <c r="EO25" s="231">
        <v>4132</v>
      </c>
      <c r="EP25" s="244">
        <f t="shared" si="56"/>
        <v>2892.4</v>
      </c>
      <c r="ER25" t="s">
        <v>1404</v>
      </c>
      <c r="ET25" t="s">
        <v>1543</v>
      </c>
      <c r="EY25" s="236">
        <f t="shared" si="57"/>
        <v>0</v>
      </c>
    </row>
    <row r="26" spans="1:230" ht="41.25" customHeight="1" x14ac:dyDescent="0.15">
      <c r="A26" s="154">
        <v>380</v>
      </c>
      <c r="B26" s="162" t="s">
        <v>1211</v>
      </c>
      <c r="C26" s="162" t="s">
        <v>1535</v>
      </c>
      <c r="D26" s="162" t="s">
        <v>1535</v>
      </c>
      <c r="E26" s="162" t="s">
        <v>1509</v>
      </c>
      <c r="F26" s="162" t="s">
        <v>902</v>
      </c>
      <c r="G26" s="171" t="s">
        <v>323</v>
      </c>
      <c r="H26" s="178" t="s">
        <v>1521</v>
      </c>
      <c r="I26" s="162">
        <v>45</v>
      </c>
      <c r="J26" s="189" t="s">
        <v>1544</v>
      </c>
      <c r="K26" s="196">
        <v>7</v>
      </c>
      <c r="L26" s="199" t="s">
        <v>571</v>
      </c>
      <c r="M26" s="202">
        <v>10</v>
      </c>
      <c r="N26" s="206">
        <v>1</v>
      </c>
      <c r="O26" s="206">
        <v>1</v>
      </c>
      <c r="P26" s="206">
        <v>1</v>
      </c>
      <c r="Q26" s="206">
        <v>1</v>
      </c>
      <c r="R26" s="206">
        <v>1</v>
      </c>
      <c r="S26" s="206">
        <v>1</v>
      </c>
      <c r="T26" s="206">
        <v>1</v>
      </c>
      <c r="U26" s="206">
        <v>1</v>
      </c>
      <c r="V26" s="206">
        <v>1</v>
      </c>
      <c r="W26" s="206">
        <v>1</v>
      </c>
      <c r="X26" s="212" t="s">
        <v>1511</v>
      </c>
      <c r="Y26" s="212"/>
      <c r="Z26" s="216">
        <v>1</v>
      </c>
      <c r="AA26" s="216">
        <v>1</v>
      </c>
      <c r="AB26" s="216"/>
      <c r="AC26" s="216"/>
      <c r="AD26" s="218">
        <v>0</v>
      </c>
      <c r="AE26" s="220">
        <v>3</v>
      </c>
      <c r="AF26" s="223">
        <v>0</v>
      </c>
      <c r="AI26" s="231">
        <v>800</v>
      </c>
      <c r="AJ26" s="244" t="e">
        <f>ROUNDUP(AI26*#REF!/A26*F26,3)</f>
        <v>#REF!</v>
      </c>
      <c r="AK26" s="236"/>
      <c r="AL26" s="231">
        <v>800</v>
      </c>
      <c r="AM26" s="244" t="e">
        <f t="shared" si="3"/>
        <v>#VALUE!</v>
      </c>
      <c r="AN26" s="236"/>
      <c r="AO26" s="231">
        <v>800</v>
      </c>
      <c r="AP26" s="244" t="e">
        <f t="shared" si="4"/>
        <v>#VALUE!</v>
      </c>
      <c r="AQ26" s="236"/>
      <c r="AR26" s="231">
        <v>800</v>
      </c>
      <c r="AS26" s="244" t="e">
        <f t="shared" si="5"/>
        <v>#VALUE!</v>
      </c>
      <c r="AT26" s="236"/>
      <c r="AU26" s="231">
        <v>800</v>
      </c>
      <c r="AV26" s="244">
        <f t="shared" si="6"/>
        <v>560</v>
      </c>
      <c r="AW26" s="236"/>
      <c r="AX26" s="231">
        <v>2174</v>
      </c>
      <c r="AY26" s="244">
        <f t="shared" si="7"/>
        <v>1521.8</v>
      </c>
      <c r="AZ26" s="236"/>
      <c r="BA26" s="231">
        <v>1000</v>
      </c>
      <c r="BB26" s="244">
        <f t="shared" si="8"/>
        <v>700</v>
      </c>
      <c r="BC26" s="236"/>
      <c r="BD26" s="266">
        <v>3850</v>
      </c>
      <c r="BE26" s="275">
        <f t="shared" si="9"/>
        <v>2695</v>
      </c>
      <c r="BF26" s="236"/>
      <c r="BG26" s="231"/>
      <c r="BH26" s="244">
        <f t="shared" si="10"/>
        <v>0</v>
      </c>
      <c r="BI26" s="236"/>
      <c r="BJ26" s="281"/>
      <c r="BK26" s="266">
        <v>0</v>
      </c>
      <c r="BL26" s="275">
        <f t="shared" si="11"/>
        <v>0</v>
      </c>
      <c r="BM26" s="281"/>
      <c r="BN26" s="266">
        <v>0</v>
      </c>
      <c r="BO26" s="275">
        <f t="shared" si="12"/>
        <v>0</v>
      </c>
      <c r="BP26" s="275">
        <f t="shared" si="13"/>
        <v>0</v>
      </c>
      <c r="BQ26" s="287">
        <f t="shared" si="14"/>
        <v>0</v>
      </c>
      <c r="BR26" s="281"/>
      <c r="BS26" s="266">
        <v>0</v>
      </c>
      <c r="BT26" s="296">
        <f t="shared" si="15"/>
        <v>0</v>
      </c>
      <c r="BU26" s="304">
        <f t="shared" si="16"/>
        <v>0</v>
      </c>
      <c r="BV26" s="275">
        <f t="shared" si="17"/>
        <v>0</v>
      </c>
      <c r="BW26" s="287">
        <f t="shared" si="18"/>
        <v>0</v>
      </c>
      <c r="BX26" s="281"/>
      <c r="BY26" s="266">
        <v>0</v>
      </c>
      <c r="BZ26" s="296">
        <f t="shared" si="19"/>
        <v>0</v>
      </c>
      <c r="CA26" s="304">
        <f t="shared" si="20"/>
        <v>0</v>
      </c>
      <c r="CB26" s="275">
        <f t="shared" si="21"/>
        <v>0</v>
      </c>
      <c r="CC26" s="287">
        <f t="shared" si="22"/>
        <v>0</v>
      </c>
      <c r="CD26" s="281"/>
      <c r="CE26" s="266">
        <v>0</v>
      </c>
      <c r="CF26" s="296">
        <f t="shared" si="23"/>
        <v>0</v>
      </c>
      <c r="CG26" s="304">
        <f t="shared" si="24"/>
        <v>0</v>
      </c>
      <c r="CH26" s="275">
        <f t="shared" si="25"/>
        <v>0</v>
      </c>
      <c r="CI26" s="287">
        <f t="shared" si="26"/>
        <v>0</v>
      </c>
      <c r="CJ26" s="348"/>
      <c r="CK26" s="266"/>
      <c r="CL26" s="296" t="e">
        <f t="shared" si="27"/>
        <v>#DIV/0!</v>
      </c>
      <c r="CM26" s="304">
        <f t="shared" si="28"/>
        <v>0</v>
      </c>
      <c r="CN26" s="275">
        <f t="shared" si="29"/>
        <v>0</v>
      </c>
      <c r="CO26" s="287">
        <f t="shared" si="30"/>
        <v>0</v>
      </c>
      <c r="CP26" s="236"/>
      <c r="CQ26" s="267">
        <v>0</v>
      </c>
      <c r="CR26" s="275">
        <f t="shared" si="31"/>
        <v>0</v>
      </c>
      <c r="CS26" s="275"/>
      <c r="CT26" s="275"/>
      <c r="CU26" s="275"/>
      <c r="CV26" s="275"/>
      <c r="CW26" s="275">
        <f t="shared" si="32"/>
        <v>0</v>
      </c>
      <c r="CX26" s="287">
        <f t="shared" si="33"/>
        <v>0</v>
      </c>
      <c r="CY26" s="348"/>
      <c r="CZ26" s="392">
        <f t="shared" si="34"/>
        <v>0</v>
      </c>
      <c r="DA26" s="281"/>
      <c r="DB26" s="266">
        <f t="shared" si="35"/>
        <v>0</v>
      </c>
      <c r="DC26" s="275">
        <f t="shared" si="36"/>
        <v>0</v>
      </c>
      <c r="DD26" s="275">
        <f t="shared" si="37"/>
        <v>0</v>
      </c>
      <c r="DE26" s="287">
        <f t="shared" si="38"/>
        <v>0</v>
      </c>
      <c r="DF26" s="281"/>
      <c r="DG26" s="266">
        <v>0</v>
      </c>
      <c r="DH26" s="275">
        <f t="shared" si="39"/>
        <v>0</v>
      </c>
      <c r="DI26" s="275">
        <f t="shared" si="40"/>
        <v>0</v>
      </c>
      <c r="DJ26" s="287">
        <f t="shared" si="41"/>
        <v>0</v>
      </c>
      <c r="DK26" s="236"/>
      <c r="DL26" s="266">
        <v>0</v>
      </c>
      <c r="DM26" s="275">
        <f t="shared" si="42"/>
        <v>0</v>
      </c>
      <c r="DN26" s="275">
        <f t="shared" si="43"/>
        <v>0</v>
      </c>
      <c r="DO26" s="287">
        <f t="shared" si="44"/>
        <v>0</v>
      </c>
      <c r="DP26" s="236"/>
      <c r="DQ26" s="266"/>
      <c r="DR26" s="296" t="e">
        <f t="shared" si="45"/>
        <v>#DIV/0!</v>
      </c>
      <c r="DS26" s="304">
        <f t="shared" si="46"/>
        <v>0</v>
      </c>
      <c r="DT26" s="275">
        <f t="shared" si="47"/>
        <v>0</v>
      </c>
      <c r="DU26" s="287">
        <f t="shared" si="48"/>
        <v>0</v>
      </c>
      <c r="DV26" s="236"/>
      <c r="DW26" s="267">
        <v>0</v>
      </c>
      <c r="DX26" s="275">
        <f t="shared" si="49"/>
        <v>0</v>
      </c>
      <c r="DY26" s="275"/>
      <c r="DZ26" s="275"/>
      <c r="EA26" s="275"/>
      <c r="EB26" s="275"/>
      <c r="EC26" s="275">
        <f t="shared" si="50"/>
        <v>0</v>
      </c>
      <c r="ED26" s="287">
        <f t="shared" si="51"/>
        <v>0</v>
      </c>
      <c r="EE26" s="236"/>
      <c r="EF26" s="231" t="e">
        <f>BD26-#REF!</f>
        <v>#REF!</v>
      </c>
      <c r="EG26" s="413">
        <f t="shared" si="52"/>
        <v>1.7709291628334867</v>
      </c>
      <c r="EH26" s="236"/>
      <c r="EI26" s="231">
        <f t="shared" si="53"/>
        <v>3850</v>
      </c>
      <c r="EJ26" s="244">
        <f t="shared" si="54"/>
        <v>2695</v>
      </c>
      <c r="EK26" s="236"/>
      <c r="EL26" s="231">
        <f t="shared" si="55"/>
        <v>0</v>
      </c>
      <c r="EM26" s="244"/>
      <c r="EN26" s="235"/>
      <c r="EO26" s="231">
        <v>4850</v>
      </c>
      <c r="EP26" s="244">
        <f t="shared" si="56"/>
        <v>3395</v>
      </c>
      <c r="ER26" t="s">
        <v>1404</v>
      </c>
      <c r="ET26" t="s">
        <v>1307</v>
      </c>
      <c r="EY26" s="236">
        <f t="shared" si="57"/>
        <v>0</v>
      </c>
    </row>
    <row r="27" spans="1:230" ht="41.25" customHeight="1" x14ac:dyDescent="0.15">
      <c r="A27" s="154">
        <v>840</v>
      </c>
      <c r="B27" s="162" t="s">
        <v>1211</v>
      </c>
      <c r="C27" s="162" t="s">
        <v>35</v>
      </c>
      <c r="D27" s="162" t="s">
        <v>35</v>
      </c>
      <c r="E27" s="162" t="s">
        <v>1509</v>
      </c>
      <c r="F27" s="168" t="s">
        <v>925</v>
      </c>
      <c r="G27" s="173" t="s">
        <v>49</v>
      </c>
      <c r="H27" s="178" t="s">
        <v>1457</v>
      </c>
      <c r="I27" s="162">
        <v>115</v>
      </c>
      <c r="J27" s="189" t="s">
        <v>92</v>
      </c>
      <c r="K27" s="196">
        <v>2</v>
      </c>
      <c r="L27" s="199" t="s">
        <v>571</v>
      </c>
      <c r="M27" s="202">
        <v>3</v>
      </c>
      <c r="N27" s="206">
        <v>1.02</v>
      </c>
      <c r="O27" s="206">
        <v>1.05</v>
      </c>
      <c r="P27" s="206">
        <v>1.05</v>
      </c>
      <c r="Q27" s="206">
        <v>1.03</v>
      </c>
      <c r="R27" s="206">
        <v>1</v>
      </c>
      <c r="S27" s="206">
        <v>1</v>
      </c>
      <c r="T27" s="206">
        <v>1</v>
      </c>
      <c r="U27" s="206">
        <v>1</v>
      </c>
      <c r="V27" s="206">
        <v>1</v>
      </c>
      <c r="W27" s="206">
        <v>1</v>
      </c>
      <c r="X27" s="212" t="s">
        <v>1511</v>
      </c>
      <c r="Y27" s="212"/>
      <c r="Z27" s="216">
        <v>1</v>
      </c>
      <c r="AA27" s="216"/>
      <c r="AB27" s="216">
        <v>1</v>
      </c>
      <c r="AC27" s="216"/>
      <c r="AD27" s="218">
        <v>0</v>
      </c>
      <c r="AE27" s="220">
        <v>7</v>
      </c>
      <c r="AF27" s="223">
        <v>0</v>
      </c>
      <c r="AI27" s="231">
        <v>6163</v>
      </c>
      <c r="AJ27" s="244" t="e">
        <f>ROUNDUP(AI27*#REF!/A27*F27,3)</f>
        <v>#REF!</v>
      </c>
      <c r="AK27" s="236"/>
      <c r="AL27" s="231">
        <v>6163</v>
      </c>
      <c r="AM27" s="244" t="e">
        <f t="shared" si="3"/>
        <v>#VALUE!</v>
      </c>
      <c r="AN27" s="236"/>
      <c r="AO27" s="231">
        <v>6163</v>
      </c>
      <c r="AP27" s="244" t="e">
        <f t="shared" si="4"/>
        <v>#VALUE!</v>
      </c>
      <c r="AQ27" s="236"/>
      <c r="AR27" s="231">
        <v>6163</v>
      </c>
      <c r="AS27" s="244" t="e">
        <f t="shared" si="5"/>
        <v>#VALUE!</v>
      </c>
      <c r="AT27" s="236"/>
      <c r="AU27" s="231">
        <v>6163</v>
      </c>
      <c r="AV27" s="244">
        <f t="shared" si="6"/>
        <v>4108.6670000000004</v>
      </c>
      <c r="AW27" s="236"/>
      <c r="AX27" s="231">
        <v>6170</v>
      </c>
      <c r="AY27" s="244">
        <f t="shared" si="7"/>
        <v>4113.3339999999998</v>
      </c>
      <c r="AZ27" s="236"/>
      <c r="BA27" s="231"/>
      <c r="BB27" s="244">
        <f t="shared" si="8"/>
        <v>0</v>
      </c>
      <c r="BC27" s="236"/>
      <c r="BD27" s="266">
        <v>6098</v>
      </c>
      <c r="BE27" s="275">
        <f t="shared" si="9"/>
        <v>4065.3340000000003</v>
      </c>
      <c r="BF27" s="236"/>
      <c r="BG27" s="231"/>
      <c r="BH27" s="244">
        <f t="shared" si="10"/>
        <v>0</v>
      </c>
      <c r="BI27" s="236"/>
      <c r="BJ27" s="281"/>
      <c r="BK27" s="266">
        <v>0</v>
      </c>
      <c r="BL27" s="275">
        <f t="shared" si="11"/>
        <v>0</v>
      </c>
      <c r="BM27" s="281"/>
      <c r="BN27" s="266">
        <v>0</v>
      </c>
      <c r="BO27" s="275">
        <f t="shared" si="12"/>
        <v>0</v>
      </c>
      <c r="BP27" s="275">
        <f t="shared" si="13"/>
        <v>0</v>
      </c>
      <c r="BQ27" s="287">
        <f t="shared" si="14"/>
        <v>0</v>
      </c>
      <c r="BR27" s="281"/>
      <c r="BS27" s="266">
        <v>0</v>
      </c>
      <c r="BT27" s="296">
        <f t="shared" si="15"/>
        <v>0</v>
      </c>
      <c r="BU27" s="304">
        <f t="shared" si="16"/>
        <v>0</v>
      </c>
      <c r="BV27" s="275">
        <f t="shared" si="17"/>
        <v>0</v>
      </c>
      <c r="BW27" s="287">
        <f t="shared" si="18"/>
        <v>0</v>
      </c>
      <c r="BX27" s="281"/>
      <c r="BY27" s="266">
        <v>0</v>
      </c>
      <c r="BZ27" s="296">
        <f t="shared" si="19"/>
        <v>0</v>
      </c>
      <c r="CA27" s="304">
        <f t="shared" si="20"/>
        <v>0</v>
      </c>
      <c r="CB27" s="275">
        <f t="shared" si="21"/>
        <v>0</v>
      </c>
      <c r="CC27" s="287">
        <f t="shared" si="22"/>
        <v>0</v>
      </c>
      <c r="CD27" s="281"/>
      <c r="CE27" s="266">
        <v>0</v>
      </c>
      <c r="CF27" s="296">
        <f t="shared" si="23"/>
        <v>0</v>
      </c>
      <c r="CG27" s="304">
        <f t="shared" si="24"/>
        <v>0</v>
      </c>
      <c r="CH27" s="275">
        <f t="shared" si="25"/>
        <v>0</v>
      </c>
      <c r="CI27" s="287">
        <f t="shared" si="26"/>
        <v>0</v>
      </c>
      <c r="CJ27" s="348"/>
      <c r="CK27" s="266"/>
      <c r="CL27" s="296" t="e">
        <f t="shared" si="27"/>
        <v>#DIV/0!</v>
      </c>
      <c r="CM27" s="304">
        <f t="shared" si="28"/>
        <v>0</v>
      </c>
      <c r="CN27" s="275">
        <f t="shared" si="29"/>
        <v>0</v>
      </c>
      <c r="CO27" s="287">
        <f t="shared" si="30"/>
        <v>0</v>
      </c>
      <c r="CP27" s="236"/>
      <c r="CQ27" s="267">
        <v>0</v>
      </c>
      <c r="CR27" s="275">
        <f t="shared" si="31"/>
        <v>0</v>
      </c>
      <c r="CS27" s="275"/>
      <c r="CT27" s="275"/>
      <c r="CU27" s="275"/>
      <c r="CV27" s="275"/>
      <c r="CW27" s="275">
        <f t="shared" si="32"/>
        <v>0</v>
      </c>
      <c r="CX27" s="287">
        <f t="shared" si="33"/>
        <v>0</v>
      </c>
      <c r="CY27" s="348"/>
      <c r="CZ27" s="392">
        <f t="shared" si="34"/>
        <v>0</v>
      </c>
      <c r="DA27" s="281"/>
      <c r="DB27" s="266">
        <f t="shared" si="35"/>
        <v>0</v>
      </c>
      <c r="DC27" s="275">
        <f t="shared" si="36"/>
        <v>0</v>
      </c>
      <c r="DD27" s="275">
        <f t="shared" si="37"/>
        <v>0</v>
      </c>
      <c r="DE27" s="287">
        <f t="shared" si="38"/>
        <v>0</v>
      </c>
      <c r="DF27" s="281"/>
      <c r="DG27" s="266">
        <v>0</v>
      </c>
      <c r="DH27" s="275">
        <f t="shared" si="39"/>
        <v>0</v>
      </c>
      <c r="DI27" s="275">
        <f t="shared" si="40"/>
        <v>0</v>
      </c>
      <c r="DJ27" s="287">
        <f t="shared" si="41"/>
        <v>0</v>
      </c>
      <c r="DK27" s="236"/>
      <c r="DL27" s="266">
        <v>0</v>
      </c>
      <c r="DM27" s="275">
        <f t="shared" si="42"/>
        <v>0</v>
      </c>
      <c r="DN27" s="275">
        <f t="shared" si="43"/>
        <v>0</v>
      </c>
      <c r="DO27" s="287">
        <f t="shared" si="44"/>
        <v>0</v>
      </c>
      <c r="DP27" s="236"/>
      <c r="DQ27" s="266"/>
      <c r="DR27" s="296" t="e">
        <f t="shared" si="45"/>
        <v>#DIV/0!</v>
      </c>
      <c r="DS27" s="304">
        <f t="shared" si="46"/>
        <v>0</v>
      </c>
      <c r="DT27" s="275">
        <f t="shared" si="47"/>
        <v>0</v>
      </c>
      <c r="DU27" s="287">
        <f t="shared" si="48"/>
        <v>0</v>
      </c>
      <c r="DV27" s="236"/>
      <c r="DW27" s="267">
        <v>0</v>
      </c>
      <c r="DX27" s="275">
        <f t="shared" si="49"/>
        <v>0</v>
      </c>
      <c r="DY27" s="275"/>
      <c r="DZ27" s="275"/>
      <c r="EA27" s="275"/>
      <c r="EB27" s="275"/>
      <c r="EC27" s="275">
        <f t="shared" si="50"/>
        <v>0</v>
      </c>
      <c r="ED27" s="287">
        <f t="shared" si="51"/>
        <v>0</v>
      </c>
      <c r="EE27" s="236"/>
      <c r="EF27" s="231" t="e">
        <f>BD27-#REF!</f>
        <v>#REF!</v>
      </c>
      <c r="EG27" s="413">
        <f t="shared" si="52"/>
        <v>0.98833063209076155</v>
      </c>
      <c r="EH27" s="236"/>
      <c r="EI27" s="231">
        <f t="shared" si="53"/>
        <v>6098</v>
      </c>
      <c r="EJ27" s="244">
        <f t="shared" si="54"/>
        <v>4065.3340000000003</v>
      </c>
      <c r="EK27" s="236"/>
      <c r="EL27" s="231">
        <f t="shared" si="55"/>
        <v>0</v>
      </c>
      <c r="EM27" s="244"/>
      <c r="EN27" s="235"/>
      <c r="EO27" s="231">
        <v>6098</v>
      </c>
      <c r="EP27" s="244">
        <f t="shared" si="56"/>
        <v>4065.3340000000003</v>
      </c>
      <c r="ER27" t="s">
        <v>35</v>
      </c>
      <c r="ET27" t="s">
        <v>175</v>
      </c>
      <c r="EY27" s="236">
        <f t="shared" si="57"/>
        <v>0</v>
      </c>
    </row>
    <row r="28" spans="1:230" ht="41.25" customHeight="1" x14ac:dyDescent="0.15">
      <c r="A28" s="156">
        <v>10020</v>
      </c>
      <c r="B28" s="163" t="s">
        <v>1211</v>
      </c>
      <c r="C28" s="163" t="s">
        <v>1535</v>
      </c>
      <c r="D28" s="163" t="s">
        <v>1535</v>
      </c>
      <c r="E28" s="163" t="s">
        <v>1509</v>
      </c>
      <c r="F28" s="163" t="s">
        <v>902</v>
      </c>
      <c r="G28" s="171" t="s">
        <v>323</v>
      </c>
      <c r="H28" s="178" t="s">
        <v>1521</v>
      </c>
      <c r="I28" s="163">
        <v>45</v>
      </c>
      <c r="J28" s="179" t="s">
        <v>1545</v>
      </c>
      <c r="K28" s="197">
        <v>7</v>
      </c>
      <c r="L28" s="200" t="s">
        <v>571</v>
      </c>
      <c r="M28" s="203">
        <v>10</v>
      </c>
      <c r="N28" s="206">
        <v>1</v>
      </c>
      <c r="O28" s="207">
        <v>1</v>
      </c>
      <c r="P28" s="207">
        <v>1</v>
      </c>
      <c r="Q28" s="207">
        <v>1</v>
      </c>
      <c r="R28" s="207">
        <v>1</v>
      </c>
      <c r="S28" s="206">
        <v>1</v>
      </c>
      <c r="T28" s="206">
        <v>1</v>
      </c>
      <c r="U28" s="206">
        <v>1</v>
      </c>
      <c r="V28" s="206">
        <v>1</v>
      </c>
      <c r="W28" s="206">
        <v>1</v>
      </c>
      <c r="X28" s="213" t="s">
        <v>1511</v>
      </c>
      <c r="Y28" s="213"/>
      <c r="Z28" s="213">
        <v>1</v>
      </c>
      <c r="AA28" s="213">
        <v>1</v>
      </c>
      <c r="AB28" s="213"/>
      <c r="AC28" s="213"/>
      <c r="AD28" s="218">
        <v>0</v>
      </c>
      <c r="AE28" s="220">
        <v>3</v>
      </c>
      <c r="AF28" s="223" t="s">
        <v>1546</v>
      </c>
      <c r="AI28" s="231">
        <v>3000</v>
      </c>
      <c r="AJ28" s="244" t="e">
        <f>ROUNDUP(AI28*#REF!/A28*F28,3)</f>
        <v>#REF!</v>
      </c>
      <c r="AK28" s="236"/>
      <c r="AL28" s="231">
        <v>3000</v>
      </c>
      <c r="AM28" s="244" t="e">
        <f t="shared" si="3"/>
        <v>#VALUE!</v>
      </c>
      <c r="AN28" s="236"/>
      <c r="AO28" s="231">
        <v>3000</v>
      </c>
      <c r="AP28" s="244" t="e">
        <f t="shared" si="4"/>
        <v>#VALUE!</v>
      </c>
      <c r="AQ28" s="236"/>
      <c r="AR28" s="231">
        <v>3000</v>
      </c>
      <c r="AS28" s="244" t="e">
        <f t="shared" si="5"/>
        <v>#VALUE!</v>
      </c>
      <c r="AT28" s="236"/>
      <c r="AU28" s="231">
        <v>3000</v>
      </c>
      <c r="AV28" s="244">
        <f t="shared" si="6"/>
        <v>2100</v>
      </c>
      <c r="AW28" s="236"/>
      <c r="AX28" s="231">
        <v>3619</v>
      </c>
      <c r="AY28" s="244">
        <f t="shared" si="7"/>
        <v>2533.3000000000002</v>
      </c>
      <c r="AZ28" s="236"/>
      <c r="BA28" s="231">
        <v>2000</v>
      </c>
      <c r="BB28" s="244">
        <f t="shared" si="8"/>
        <v>1400</v>
      </c>
      <c r="BC28" s="263"/>
      <c r="BD28" s="266">
        <v>2800</v>
      </c>
      <c r="BE28" s="275">
        <f t="shared" si="9"/>
        <v>1960</v>
      </c>
      <c r="BF28" s="236"/>
      <c r="BG28" s="231"/>
      <c r="BH28" s="244">
        <f t="shared" si="10"/>
        <v>0</v>
      </c>
      <c r="BI28" s="263"/>
      <c r="BJ28" s="284"/>
      <c r="BK28" s="266">
        <v>3788</v>
      </c>
      <c r="BL28" s="275">
        <f t="shared" si="11"/>
        <v>2651.6</v>
      </c>
      <c r="BM28" s="284"/>
      <c r="BN28" s="266">
        <v>3788</v>
      </c>
      <c r="BO28" s="275">
        <f t="shared" si="12"/>
        <v>2651.6</v>
      </c>
      <c r="BP28" s="275">
        <f t="shared" si="13"/>
        <v>1136.4000000000001</v>
      </c>
      <c r="BQ28" s="287">
        <f t="shared" si="14"/>
        <v>0</v>
      </c>
      <c r="BR28" s="284"/>
      <c r="BS28" s="266">
        <v>300</v>
      </c>
      <c r="BT28" s="296">
        <f t="shared" si="15"/>
        <v>210</v>
      </c>
      <c r="BU28" s="304">
        <f t="shared" si="16"/>
        <v>210</v>
      </c>
      <c r="BV28" s="275">
        <f t="shared" si="17"/>
        <v>90</v>
      </c>
      <c r="BW28" s="287">
        <f t="shared" si="18"/>
        <v>0</v>
      </c>
      <c r="BX28" s="284"/>
      <c r="BY28" s="266">
        <v>300</v>
      </c>
      <c r="BZ28" s="296">
        <f t="shared" si="19"/>
        <v>210</v>
      </c>
      <c r="CA28" s="304">
        <f t="shared" si="20"/>
        <v>210</v>
      </c>
      <c r="CB28" s="275">
        <f t="shared" si="21"/>
        <v>90</v>
      </c>
      <c r="CC28" s="287">
        <f t="shared" si="22"/>
        <v>0</v>
      </c>
      <c r="CD28" s="284"/>
      <c r="CE28" s="266">
        <v>300</v>
      </c>
      <c r="CF28" s="296">
        <f t="shared" si="23"/>
        <v>210</v>
      </c>
      <c r="CG28" s="304">
        <f t="shared" si="24"/>
        <v>210</v>
      </c>
      <c r="CH28" s="275">
        <f t="shared" si="25"/>
        <v>90</v>
      </c>
      <c r="CI28" s="287">
        <f t="shared" si="26"/>
        <v>0</v>
      </c>
      <c r="CJ28" s="348"/>
      <c r="CK28" s="266"/>
      <c r="CL28" s="296" t="e">
        <f t="shared" si="27"/>
        <v>#DIV/0!</v>
      </c>
      <c r="CM28" s="304">
        <f t="shared" si="28"/>
        <v>0</v>
      </c>
      <c r="CN28" s="275">
        <f t="shared" si="29"/>
        <v>0</v>
      </c>
      <c r="CO28" s="287">
        <f t="shared" si="30"/>
        <v>0</v>
      </c>
      <c r="CP28" s="236"/>
      <c r="CQ28" s="267">
        <v>0</v>
      </c>
      <c r="CR28" s="275">
        <f t="shared" si="31"/>
        <v>0</v>
      </c>
      <c r="CS28" s="275"/>
      <c r="CT28" s="275"/>
      <c r="CU28" s="275"/>
      <c r="CV28" s="275"/>
      <c r="CW28" s="275">
        <f t="shared" si="32"/>
        <v>0</v>
      </c>
      <c r="CX28" s="287">
        <f t="shared" si="33"/>
        <v>0</v>
      </c>
      <c r="CY28" s="348"/>
      <c r="CZ28" s="392">
        <f t="shared" si="34"/>
        <v>0</v>
      </c>
      <c r="DA28" s="284"/>
      <c r="DB28" s="266">
        <f t="shared" si="35"/>
        <v>0</v>
      </c>
      <c r="DC28" s="275">
        <f t="shared" si="36"/>
        <v>0</v>
      </c>
      <c r="DD28" s="275">
        <f t="shared" si="37"/>
        <v>0</v>
      </c>
      <c r="DE28" s="287">
        <f t="shared" si="38"/>
        <v>0</v>
      </c>
      <c r="DF28" s="284"/>
      <c r="DG28" s="266">
        <v>0</v>
      </c>
      <c r="DH28" s="275">
        <f t="shared" si="39"/>
        <v>0</v>
      </c>
      <c r="DI28" s="275">
        <f t="shared" si="40"/>
        <v>0</v>
      </c>
      <c r="DJ28" s="287">
        <f t="shared" si="41"/>
        <v>0</v>
      </c>
      <c r="DK28" s="236"/>
      <c r="DL28" s="266">
        <v>0</v>
      </c>
      <c r="DM28" s="275">
        <f t="shared" si="42"/>
        <v>0</v>
      </c>
      <c r="DN28" s="275">
        <f t="shared" si="43"/>
        <v>0</v>
      </c>
      <c r="DO28" s="287">
        <f t="shared" si="44"/>
        <v>0</v>
      </c>
      <c r="DP28" s="236"/>
      <c r="DQ28" s="266"/>
      <c r="DR28" s="296" t="e">
        <f t="shared" si="45"/>
        <v>#VALUE!</v>
      </c>
      <c r="DS28" s="304">
        <f t="shared" si="46"/>
        <v>0</v>
      </c>
      <c r="DT28" s="275">
        <f t="shared" si="47"/>
        <v>0</v>
      </c>
      <c r="DU28" s="287">
        <f t="shared" si="48"/>
        <v>0</v>
      </c>
      <c r="DV28" s="236"/>
      <c r="DW28" s="267">
        <v>0</v>
      </c>
      <c r="DX28" s="275">
        <f t="shared" si="49"/>
        <v>0</v>
      </c>
      <c r="DY28" s="275"/>
      <c r="DZ28" s="275"/>
      <c r="EA28" s="275"/>
      <c r="EB28" s="275"/>
      <c r="EC28" s="275">
        <f t="shared" si="50"/>
        <v>0</v>
      </c>
      <c r="ED28" s="287">
        <f t="shared" si="51"/>
        <v>0</v>
      </c>
      <c r="EE28" s="236"/>
      <c r="EF28" s="231" t="e">
        <f>BD28-#REF!</f>
        <v>#REF!</v>
      </c>
      <c r="EG28" s="413">
        <f t="shared" si="52"/>
        <v>0.77369439071566715</v>
      </c>
      <c r="EH28" s="236"/>
      <c r="EI28" s="231">
        <f t="shared" si="53"/>
        <v>2800</v>
      </c>
      <c r="EJ28" s="244">
        <f t="shared" si="54"/>
        <v>1960</v>
      </c>
      <c r="EK28" s="236"/>
      <c r="EL28" s="231">
        <f t="shared" si="55"/>
        <v>0</v>
      </c>
      <c r="EM28" s="244"/>
      <c r="EN28" s="235"/>
      <c r="EO28" s="231">
        <v>4800</v>
      </c>
      <c r="EP28" s="244">
        <f t="shared" si="56"/>
        <v>3360</v>
      </c>
      <c r="ER28" t="s">
        <v>1404</v>
      </c>
      <c r="ET28" t="s">
        <v>1307</v>
      </c>
      <c r="EY28" s="236">
        <f t="shared" si="57"/>
        <v>300</v>
      </c>
    </row>
    <row r="29" spans="1:230" ht="41.25" customHeight="1" x14ac:dyDescent="0.15">
      <c r="A29" s="157">
        <v>20010</v>
      </c>
      <c r="B29" s="163" t="s">
        <v>1211</v>
      </c>
      <c r="C29" s="163" t="s">
        <v>1535</v>
      </c>
      <c r="D29" s="162" t="s">
        <v>758</v>
      </c>
      <c r="E29" s="163" t="s">
        <v>1509</v>
      </c>
      <c r="F29" s="167" t="s">
        <v>902</v>
      </c>
      <c r="G29" s="171" t="s">
        <v>323</v>
      </c>
      <c r="H29" s="179" t="s">
        <v>1521</v>
      </c>
      <c r="I29" s="185">
        <v>45</v>
      </c>
      <c r="J29" s="191" t="s">
        <v>1547</v>
      </c>
      <c r="K29" s="197">
        <v>7</v>
      </c>
      <c r="L29" s="200" t="s">
        <v>571</v>
      </c>
      <c r="M29" s="203">
        <v>10</v>
      </c>
      <c r="N29" s="206">
        <v>1</v>
      </c>
      <c r="O29" s="207">
        <v>1</v>
      </c>
      <c r="P29" s="207">
        <v>1</v>
      </c>
      <c r="Q29" s="207">
        <v>1</v>
      </c>
      <c r="R29" s="207">
        <v>1</v>
      </c>
      <c r="S29" s="206">
        <v>1</v>
      </c>
      <c r="T29" s="206">
        <v>1</v>
      </c>
      <c r="U29" s="206">
        <v>1</v>
      </c>
      <c r="V29" s="206">
        <v>1</v>
      </c>
      <c r="W29" s="206">
        <v>1</v>
      </c>
      <c r="X29" s="213" t="s">
        <v>1511</v>
      </c>
      <c r="Y29" s="214"/>
      <c r="Z29" s="216">
        <v>1</v>
      </c>
      <c r="AA29" s="216">
        <v>1</v>
      </c>
      <c r="AB29" s="216"/>
      <c r="AC29" s="216"/>
      <c r="AD29" s="218">
        <v>0</v>
      </c>
      <c r="AE29" s="220">
        <v>3</v>
      </c>
      <c r="AF29" s="223" t="s">
        <v>1538</v>
      </c>
      <c r="AI29" s="230">
        <v>1320</v>
      </c>
      <c r="AJ29" s="243" t="e">
        <f>ROUNDUP(AI29*#REF!/A29*F29,3)</f>
        <v>#REF!</v>
      </c>
      <c r="AK29" s="253"/>
      <c r="AL29" s="230">
        <v>1320</v>
      </c>
      <c r="AM29" s="243" t="e">
        <f t="shared" si="3"/>
        <v>#VALUE!</v>
      </c>
      <c r="AN29" s="253"/>
      <c r="AO29" s="230">
        <v>1320</v>
      </c>
      <c r="AP29" s="243" t="e">
        <f t="shared" si="4"/>
        <v>#VALUE!</v>
      </c>
      <c r="AQ29" s="253"/>
      <c r="AR29" s="230">
        <v>1320</v>
      </c>
      <c r="AS29" s="243" t="e">
        <f t="shared" si="5"/>
        <v>#VALUE!</v>
      </c>
      <c r="AT29" s="253"/>
      <c r="AU29" s="230">
        <v>1320</v>
      </c>
      <c r="AV29" s="243">
        <f t="shared" si="6"/>
        <v>924</v>
      </c>
      <c r="AW29" s="253"/>
      <c r="AX29" s="230">
        <v>0</v>
      </c>
      <c r="AY29" s="243">
        <f t="shared" si="7"/>
        <v>0</v>
      </c>
      <c r="AZ29" s="253"/>
      <c r="BA29" s="230"/>
      <c r="BB29" s="243">
        <f t="shared" si="8"/>
        <v>0</v>
      </c>
      <c r="BC29" s="253"/>
      <c r="BD29" s="266">
        <v>0</v>
      </c>
      <c r="BE29" s="275">
        <f t="shared" si="9"/>
        <v>0</v>
      </c>
      <c r="BF29" s="253"/>
      <c r="BG29" s="230"/>
      <c r="BH29" s="243">
        <f t="shared" si="10"/>
        <v>0</v>
      </c>
      <c r="BI29" s="253"/>
      <c r="BJ29" s="281"/>
      <c r="BK29" s="266"/>
      <c r="BL29" s="275">
        <f t="shared" si="11"/>
        <v>0</v>
      </c>
      <c r="BM29" s="281"/>
      <c r="BN29" s="266"/>
      <c r="BO29" s="275">
        <f t="shared" si="12"/>
        <v>0</v>
      </c>
      <c r="BP29" s="275">
        <f t="shared" si="13"/>
        <v>0</v>
      </c>
      <c r="BQ29" s="287">
        <f t="shared" si="14"/>
        <v>0</v>
      </c>
      <c r="BR29" s="281"/>
      <c r="BS29" s="266"/>
      <c r="BT29" s="296">
        <f t="shared" si="15"/>
        <v>0</v>
      </c>
      <c r="BU29" s="304">
        <f t="shared" si="16"/>
        <v>0</v>
      </c>
      <c r="BV29" s="275">
        <f t="shared" si="17"/>
        <v>0</v>
      </c>
      <c r="BW29" s="287">
        <f t="shared" si="18"/>
        <v>0</v>
      </c>
      <c r="BX29" s="281"/>
      <c r="BY29" s="266"/>
      <c r="BZ29" s="296">
        <f t="shared" si="19"/>
        <v>0</v>
      </c>
      <c r="CA29" s="304">
        <f t="shared" si="20"/>
        <v>0</v>
      </c>
      <c r="CB29" s="275">
        <f t="shared" si="21"/>
        <v>0</v>
      </c>
      <c r="CC29" s="287">
        <f t="shared" si="22"/>
        <v>0</v>
      </c>
      <c r="CD29" s="281"/>
      <c r="CE29" s="266"/>
      <c r="CF29" s="296">
        <f t="shared" si="23"/>
        <v>0</v>
      </c>
      <c r="CG29" s="304">
        <f t="shared" si="24"/>
        <v>0</v>
      </c>
      <c r="CH29" s="275">
        <f t="shared" si="25"/>
        <v>0</v>
      </c>
      <c r="CI29" s="287">
        <f t="shared" si="26"/>
        <v>0</v>
      </c>
      <c r="CJ29" s="348"/>
      <c r="CK29" s="266"/>
      <c r="CL29" s="296" t="e">
        <f t="shared" si="27"/>
        <v>#DIV/0!</v>
      </c>
      <c r="CM29" s="304">
        <f t="shared" si="28"/>
        <v>0</v>
      </c>
      <c r="CN29" s="275">
        <f t="shared" si="29"/>
        <v>0</v>
      </c>
      <c r="CO29" s="287">
        <f t="shared" si="30"/>
        <v>0</v>
      </c>
      <c r="CP29" s="253"/>
      <c r="CQ29" s="267"/>
      <c r="CR29" s="275">
        <f t="shared" si="31"/>
        <v>0</v>
      </c>
      <c r="CS29" s="275"/>
      <c r="CT29" s="275"/>
      <c r="CU29" s="275"/>
      <c r="CV29" s="275"/>
      <c r="CW29" s="275">
        <f t="shared" si="32"/>
        <v>0</v>
      </c>
      <c r="CX29" s="287">
        <f t="shared" si="33"/>
        <v>0</v>
      </c>
      <c r="CY29" s="348"/>
      <c r="CZ29" s="392">
        <f t="shared" si="34"/>
        <v>0</v>
      </c>
      <c r="DA29" s="281"/>
      <c r="DB29" s="266">
        <f t="shared" si="35"/>
        <v>0</v>
      </c>
      <c r="DC29" s="275">
        <f t="shared" si="36"/>
        <v>0</v>
      </c>
      <c r="DD29" s="275">
        <f t="shared" si="37"/>
        <v>0</v>
      </c>
      <c r="DE29" s="287">
        <f t="shared" si="38"/>
        <v>0</v>
      </c>
      <c r="DF29" s="281"/>
      <c r="DG29" s="266"/>
      <c r="DH29" s="275">
        <f t="shared" si="39"/>
        <v>0</v>
      </c>
      <c r="DI29" s="275">
        <f t="shared" si="40"/>
        <v>0</v>
      </c>
      <c r="DJ29" s="287">
        <f t="shared" si="41"/>
        <v>0</v>
      </c>
      <c r="DK29" s="253"/>
      <c r="DL29" s="266"/>
      <c r="DM29" s="275">
        <f t="shared" si="42"/>
        <v>0</v>
      </c>
      <c r="DN29" s="275">
        <f t="shared" si="43"/>
        <v>0</v>
      </c>
      <c r="DO29" s="287">
        <f t="shared" si="44"/>
        <v>0</v>
      </c>
      <c r="DP29" s="253"/>
      <c r="DQ29" s="266"/>
      <c r="DR29" s="296" t="e">
        <f t="shared" si="45"/>
        <v>#VALUE!</v>
      </c>
      <c r="DS29" s="304">
        <f t="shared" si="46"/>
        <v>0</v>
      </c>
      <c r="DT29" s="275">
        <f t="shared" si="47"/>
        <v>0</v>
      </c>
      <c r="DU29" s="287">
        <f t="shared" si="48"/>
        <v>0</v>
      </c>
      <c r="DV29" s="253"/>
      <c r="DW29" s="267"/>
      <c r="DX29" s="275">
        <f t="shared" si="49"/>
        <v>0</v>
      </c>
      <c r="DY29" s="275"/>
      <c r="DZ29" s="275"/>
      <c r="EA29" s="275"/>
      <c r="EB29" s="275"/>
      <c r="EC29" s="275">
        <f t="shared" si="50"/>
        <v>0</v>
      </c>
      <c r="ED29" s="287">
        <f t="shared" si="51"/>
        <v>0</v>
      </c>
      <c r="EE29" s="253"/>
      <c r="EF29" s="230" t="e">
        <f>BD29-#REF!</f>
        <v>#REF!</v>
      </c>
      <c r="EG29" s="412" t="e">
        <f t="shared" si="52"/>
        <v>#DIV/0!</v>
      </c>
      <c r="EH29" s="253"/>
      <c r="EI29" s="230">
        <f t="shared" si="53"/>
        <v>0</v>
      </c>
      <c r="EJ29" s="243">
        <f t="shared" si="54"/>
        <v>0</v>
      </c>
      <c r="EK29" s="253"/>
      <c r="EL29" s="230">
        <f t="shared" si="55"/>
        <v>0</v>
      </c>
      <c r="EM29" s="243"/>
      <c r="EN29" s="422"/>
      <c r="EO29" s="230">
        <v>0</v>
      </c>
      <c r="EP29" s="243">
        <f t="shared" si="56"/>
        <v>0</v>
      </c>
      <c r="ER29" t="s">
        <v>1404</v>
      </c>
      <c r="ET29" t="s">
        <v>1283</v>
      </c>
      <c r="EU29" t="s">
        <v>1004</v>
      </c>
      <c r="EV29" t="s">
        <v>1548</v>
      </c>
      <c r="EY29" s="236">
        <f t="shared" si="57"/>
        <v>0</v>
      </c>
    </row>
    <row r="30" spans="1:230" ht="41.25" customHeight="1" x14ac:dyDescent="0.15">
      <c r="A30" s="157">
        <v>20020</v>
      </c>
      <c r="B30" s="163" t="s">
        <v>1211</v>
      </c>
      <c r="C30" s="163" t="s">
        <v>1535</v>
      </c>
      <c r="D30" s="162" t="s">
        <v>1549</v>
      </c>
      <c r="E30" s="163" t="s">
        <v>1509</v>
      </c>
      <c r="F30" s="167" t="s">
        <v>902</v>
      </c>
      <c r="G30" s="171" t="s">
        <v>323</v>
      </c>
      <c r="H30" s="179" t="s">
        <v>1521</v>
      </c>
      <c r="I30" s="185">
        <v>45</v>
      </c>
      <c r="J30" s="191" t="s">
        <v>1547</v>
      </c>
      <c r="K30" s="197">
        <v>7</v>
      </c>
      <c r="L30" s="200" t="s">
        <v>571</v>
      </c>
      <c r="M30" s="203">
        <v>10</v>
      </c>
      <c r="N30" s="206">
        <v>1</v>
      </c>
      <c r="O30" s="207">
        <v>1</v>
      </c>
      <c r="P30" s="207">
        <v>1</v>
      </c>
      <c r="Q30" s="207">
        <v>1</v>
      </c>
      <c r="R30" s="207">
        <v>1</v>
      </c>
      <c r="S30" s="206">
        <v>1</v>
      </c>
      <c r="T30" s="206">
        <v>1</v>
      </c>
      <c r="U30" s="206">
        <v>1</v>
      </c>
      <c r="V30" s="206">
        <v>1</v>
      </c>
      <c r="W30" s="206">
        <v>1</v>
      </c>
      <c r="X30" s="213" t="s">
        <v>1511</v>
      </c>
      <c r="Y30" s="212"/>
      <c r="Z30" s="216">
        <v>1</v>
      </c>
      <c r="AA30" s="216">
        <v>1</v>
      </c>
      <c r="AB30" s="216"/>
      <c r="AC30" s="216"/>
      <c r="AD30" s="218">
        <v>0</v>
      </c>
      <c r="AE30" s="220">
        <v>3</v>
      </c>
      <c r="AF30" s="223" t="s">
        <v>1538</v>
      </c>
      <c r="AI30" s="231">
        <v>231</v>
      </c>
      <c r="AJ30" s="244" t="e">
        <f>ROUNDUP(AI30*#REF!/A30*F30,3)</f>
        <v>#REF!</v>
      </c>
      <c r="AK30" s="236"/>
      <c r="AL30" s="231">
        <v>231</v>
      </c>
      <c r="AM30" s="244" t="e">
        <f t="shared" si="3"/>
        <v>#VALUE!</v>
      </c>
      <c r="AN30" s="236"/>
      <c r="AO30" s="231">
        <v>231</v>
      </c>
      <c r="AP30" s="244" t="e">
        <f t="shared" si="4"/>
        <v>#VALUE!</v>
      </c>
      <c r="AQ30" s="236"/>
      <c r="AR30" s="231">
        <v>231</v>
      </c>
      <c r="AS30" s="244" t="e">
        <f t="shared" si="5"/>
        <v>#VALUE!</v>
      </c>
      <c r="AT30" s="236"/>
      <c r="AU30" s="231">
        <v>231</v>
      </c>
      <c r="AV30" s="244">
        <f t="shared" si="6"/>
        <v>161.69999999999999</v>
      </c>
      <c r="AW30" s="236"/>
      <c r="AX30" s="231">
        <v>300</v>
      </c>
      <c r="AY30" s="244">
        <f t="shared" si="7"/>
        <v>210</v>
      </c>
      <c r="AZ30" s="236"/>
      <c r="BA30" s="231"/>
      <c r="BB30" s="244">
        <f t="shared" si="8"/>
        <v>0</v>
      </c>
      <c r="BC30" s="236"/>
      <c r="BD30" s="266">
        <v>0</v>
      </c>
      <c r="BE30" s="275">
        <f t="shared" si="9"/>
        <v>0</v>
      </c>
      <c r="BF30" s="236"/>
      <c r="BG30" s="231"/>
      <c r="BH30" s="244">
        <f t="shared" si="10"/>
        <v>0</v>
      </c>
      <c r="BI30" s="236"/>
      <c r="BJ30" s="281"/>
      <c r="BK30" s="266"/>
      <c r="BL30" s="275">
        <f t="shared" si="11"/>
        <v>0</v>
      </c>
      <c r="BM30" s="281"/>
      <c r="BN30" s="266"/>
      <c r="BO30" s="275">
        <f t="shared" si="12"/>
        <v>0</v>
      </c>
      <c r="BP30" s="275">
        <f t="shared" si="13"/>
        <v>0</v>
      </c>
      <c r="BQ30" s="287">
        <f t="shared" si="14"/>
        <v>0</v>
      </c>
      <c r="BR30" s="281"/>
      <c r="BS30" s="266"/>
      <c r="BT30" s="296">
        <f t="shared" si="15"/>
        <v>0</v>
      </c>
      <c r="BU30" s="304">
        <f t="shared" si="16"/>
        <v>0</v>
      </c>
      <c r="BV30" s="275">
        <f t="shared" si="17"/>
        <v>0</v>
      </c>
      <c r="BW30" s="287">
        <f t="shared" si="18"/>
        <v>0</v>
      </c>
      <c r="BX30" s="281"/>
      <c r="BY30" s="266"/>
      <c r="BZ30" s="296">
        <f t="shared" si="19"/>
        <v>0</v>
      </c>
      <c r="CA30" s="304">
        <f t="shared" si="20"/>
        <v>0</v>
      </c>
      <c r="CB30" s="275">
        <f t="shared" si="21"/>
        <v>0</v>
      </c>
      <c r="CC30" s="287">
        <f t="shared" si="22"/>
        <v>0</v>
      </c>
      <c r="CD30" s="281"/>
      <c r="CE30" s="266"/>
      <c r="CF30" s="296">
        <f t="shared" si="23"/>
        <v>0</v>
      </c>
      <c r="CG30" s="304">
        <f t="shared" si="24"/>
        <v>0</v>
      </c>
      <c r="CH30" s="275">
        <f t="shared" si="25"/>
        <v>0</v>
      </c>
      <c r="CI30" s="287">
        <f t="shared" si="26"/>
        <v>0</v>
      </c>
      <c r="CJ30" s="348"/>
      <c r="CK30" s="266"/>
      <c r="CL30" s="296" t="e">
        <f t="shared" si="27"/>
        <v>#DIV/0!</v>
      </c>
      <c r="CM30" s="304">
        <f t="shared" si="28"/>
        <v>0</v>
      </c>
      <c r="CN30" s="275">
        <f t="shared" si="29"/>
        <v>0</v>
      </c>
      <c r="CO30" s="287">
        <f t="shared" si="30"/>
        <v>0</v>
      </c>
      <c r="CP30" s="236"/>
      <c r="CQ30" s="267"/>
      <c r="CR30" s="275">
        <f t="shared" si="31"/>
        <v>0</v>
      </c>
      <c r="CS30" s="275"/>
      <c r="CT30" s="275"/>
      <c r="CU30" s="275"/>
      <c r="CV30" s="275"/>
      <c r="CW30" s="275">
        <f t="shared" si="32"/>
        <v>0</v>
      </c>
      <c r="CX30" s="287">
        <f t="shared" si="33"/>
        <v>0</v>
      </c>
      <c r="CY30" s="348"/>
      <c r="CZ30" s="392">
        <f t="shared" si="34"/>
        <v>0</v>
      </c>
      <c r="DA30" s="281"/>
      <c r="DB30" s="266">
        <f t="shared" si="35"/>
        <v>0</v>
      </c>
      <c r="DC30" s="275">
        <f t="shared" si="36"/>
        <v>0</v>
      </c>
      <c r="DD30" s="275">
        <f t="shared" si="37"/>
        <v>0</v>
      </c>
      <c r="DE30" s="287">
        <f t="shared" si="38"/>
        <v>0</v>
      </c>
      <c r="DF30" s="281"/>
      <c r="DG30" s="266"/>
      <c r="DH30" s="275">
        <f t="shared" si="39"/>
        <v>0</v>
      </c>
      <c r="DI30" s="275">
        <f t="shared" si="40"/>
        <v>0</v>
      </c>
      <c r="DJ30" s="287">
        <f t="shared" si="41"/>
        <v>0</v>
      </c>
      <c r="DK30" s="236"/>
      <c r="DL30" s="266"/>
      <c r="DM30" s="275">
        <f t="shared" si="42"/>
        <v>0</v>
      </c>
      <c r="DN30" s="275">
        <f t="shared" si="43"/>
        <v>0</v>
      </c>
      <c r="DO30" s="287">
        <f t="shared" si="44"/>
        <v>0</v>
      </c>
      <c r="DP30" s="236"/>
      <c r="DQ30" s="266"/>
      <c r="DR30" s="296" t="e">
        <f t="shared" si="45"/>
        <v>#VALUE!</v>
      </c>
      <c r="DS30" s="304">
        <f t="shared" si="46"/>
        <v>0</v>
      </c>
      <c r="DT30" s="275">
        <f t="shared" si="47"/>
        <v>0</v>
      </c>
      <c r="DU30" s="287">
        <f t="shared" si="48"/>
        <v>0</v>
      </c>
      <c r="DV30" s="236"/>
      <c r="DW30" s="267"/>
      <c r="DX30" s="275">
        <f t="shared" si="49"/>
        <v>0</v>
      </c>
      <c r="DY30" s="275"/>
      <c r="DZ30" s="275"/>
      <c r="EA30" s="275"/>
      <c r="EB30" s="275"/>
      <c r="EC30" s="275">
        <f t="shared" si="50"/>
        <v>0</v>
      </c>
      <c r="ED30" s="287">
        <f t="shared" si="51"/>
        <v>0</v>
      </c>
      <c r="EE30" s="236"/>
      <c r="EF30" s="231" t="e">
        <f>BD30-#REF!</f>
        <v>#REF!</v>
      </c>
      <c r="EG30" s="413">
        <f t="shared" si="52"/>
        <v>0</v>
      </c>
      <c r="EH30" s="236"/>
      <c r="EI30" s="231">
        <f t="shared" si="53"/>
        <v>0</v>
      </c>
      <c r="EJ30" s="244">
        <f t="shared" si="54"/>
        <v>0</v>
      </c>
      <c r="EK30" s="236"/>
      <c r="EL30" s="231">
        <f t="shared" si="55"/>
        <v>0</v>
      </c>
      <c r="EM30" s="244"/>
      <c r="EN30" s="235"/>
      <c r="EO30" s="231">
        <v>0</v>
      </c>
      <c r="EP30" s="244">
        <f t="shared" si="56"/>
        <v>0</v>
      </c>
      <c r="ER30" t="s">
        <v>1404</v>
      </c>
      <c r="ET30" t="s">
        <v>1283</v>
      </c>
      <c r="EU30" t="s">
        <v>1004</v>
      </c>
      <c r="EV30" t="s">
        <v>1548</v>
      </c>
      <c r="EY30" s="236">
        <f t="shared" si="57"/>
        <v>0</v>
      </c>
    </row>
    <row r="31" spans="1:230" ht="41.25" customHeight="1" x14ac:dyDescent="0.15">
      <c r="A31" s="157">
        <v>20030</v>
      </c>
      <c r="B31" s="163" t="s">
        <v>1211</v>
      </c>
      <c r="C31" s="163" t="s">
        <v>1535</v>
      </c>
      <c r="D31" s="162" t="s">
        <v>758</v>
      </c>
      <c r="E31" s="163" t="s">
        <v>1509</v>
      </c>
      <c r="F31" s="167" t="s">
        <v>902</v>
      </c>
      <c r="G31" s="171" t="s">
        <v>323</v>
      </c>
      <c r="H31" s="179" t="s">
        <v>1521</v>
      </c>
      <c r="I31" s="185">
        <v>45</v>
      </c>
      <c r="J31" s="191" t="s">
        <v>1550</v>
      </c>
      <c r="K31" s="197">
        <v>7</v>
      </c>
      <c r="L31" s="200" t="s">
        <v>571</v>
      </c>
      <c r="M31" s="203">
        <v>10</v>
      </c>
      <c r="N31" s="206">
        <v>1</v>
      </c>
      <c r="O31" s="207">
        <v>1</v>
      </c>
      <c r="P31" s="207">
        <v>1</v>
      </c>
      <c r="Q31" s="207">
        <v>1</v>
      </c>
      <c r="R31" s="207">
        <v>1</v>
      </c>
      <c r="S31" s="206">
        <v>1</v>
      </c>
      <c r="T31" s="206">
        <v>1</v>
      </c>
      <c r="U31" s="206">
        <v>1</v>
      </c>
      <c r="V31" s="206">
        <v>1</v>
      </c>
      <c r="W31" s="206">
        <v>1</v>
      </c>
      <c r="X31" s="213" t="s">
        <v>1511</v>
      </c>
      <c r="Y31" s="212"/>
      <c r="Z31" s="216">
        <v>1</v>
      </c>
      <c r="AA31" s="216">
        <v>1</v>
      </c>
      <c r="AB31" s="216"/>
      <c r="AC31" s="216"/>
      <c r="AD31" s="218">
        <v>0</v>
      </c>
      <c r="AE31" s="220">
        <v>3</v>
      </c>
      <c r="AF31" s="223" t="s">
        <v>1551</v>
      </c>
      <c r="AI31" s="231">
        <v>6635</v>
      </c>
      <c r="AJ31" s="244" t="e">
        <f>ROUNDUP(AI31*#REF!/A31*F31,3)</f>
        <v>#REF!</v>
      </c>
      <c r="AK31" s="236"/>
      <c r="AL31" s="231">
        <v>6635</v>
      </c>
      <c r="AM31" s="244" t="e">
        <f t="shared" si="3"/>
        <v>#VALUE!</v>
      </c>
      <c r="AN31" s="236"/>
      <c r="AO31" s="231">
        <v>6635</v>
      </c>
      <c r="AP31" s="244" t="e">
        <f t="shared" si="4"/>
        <v>#VALUE!</v>
      </c>
      <c r="AQ31" s="236"/>
      <c r="AR31" s="231">
        <v>6635</v>
      </c>
      <c r="AS31" s="244" t="e">
        <f t="shared" si="5"/>
        <v>#VALUE!</v>
      </c>
      <c r="AT31" s="236"/>
      <c r="AU31" s="231">
        <v>6635</v>
      </c>
      <c r="AV31" s="244">
        <f t="shared" si="6"/>
        <v>4644.5</v>
      </c>
      <c r="AW31" s="236"/>
      <c r="AX31" s="231">
        <v>14864</v>
      </c>
      <c r="AY31" s="244">
        <f t="shared" si="7"/>
        <v>10404.799999999999</v>
      </c>
      <c r="AZ31" s="236"/>
      <c r="BA31" s="231">
        <v>6770</v>
      </c>
      <c r="BB31" s="244">
        <f t="shared" si="8"/>
        <v>4739</v>
      </c>
      <c r="BC31" s="263"/>
      <c r="BD31" s="266">
        <v>12730</v>
      </c>
      <c r="BE31" s="275">
        <f t="shared" si="9"/>
        <v>8911</v>
      </c>
      <c r="BF31" s="236"/>
      <c r="BG31" s="231"/>
      <c r="BH31" s="244">
        <f t="shared" si="10"/>
        <v>0</v>
      </c>
      <c r="BI31" s="263"/>
      <c r="BJ31" s="284"/>
      <c r="BK31" s="266">
        <v>9358</v>
      </c>
      <c r="BL31" s="275">
        <f t="shared" si="11"/>
        <v>6550.6</v>
      </c>
      <c r="BM31" s="284"/>
      <c r="BN31" s="266">
        <v>9358</v>
      </c>
      <c r="BO31" s="275">
        <f t="shared" si="12"/>
        <v>6550.6</v>
      </c>
      <c r="BP31" s="275">
        <f t="shared" si="13"/>
        <v>2807.3999999999996</v>
      </c>
      <c r="BQ31" s="287">
        <f t="shared" si="14"/>
        <v>0</v>
      </c>
      <c r="BR31" s="284"/>
      <c r="BS31" s="266">
        <v>1387</v>
      </c>
      <c r="BT31" s="296">
        <f t="shared" si="15"/>
        <v>970.9</v>
      </c>
      <c r="BU31" s="304">
        <f t="shared" si="16"/>
        <v>971</v>
      </c>
      <c r="BV31" s="275">
        <f t="shared" si="17"/>
        <v>416</v>
      </c>
      <c r="BW31" s="287">
        <f t="shared" si="18"/>
        <v>0</v>
      </c>
      <c r="BX31" s="284"/>
      <c r="BY31" s="266">
        <v>1387</v>
      </c>
      <c r="BZ31" s="296">
        <f t="shared" si="19"/>
        <v>970.9</v>
      </c>
      <c r="CA31" s="304">
        <f t="shared" si="20"/>
        <v>971</v>
      </c>
      <c r="CB31" s="275">
        <f t="shared" si="21"/>
        <v>416</v>
      </c>
      <c r="CC31" s="287">
        <f t="shared" si="22"/>
        <v>0</v>
      </c>
      <c r="CD31" s="284"/>
      <c r="CE31" s="266">
        <v>1387</v>
      </c>
      <c r="CF31" s="296">
        <f t="shared" si="23"/>
        <v>970.9</v>
      </c>
      <c r="CG31" s="304">
        <f t="shared" si="24"/>
        <v>971</v>
      </c>
      <c r="CH31" s="275">
        <f t="shared" si="25"/>
        <v>416</v>
      </c>
      <c r="CI31" s="287">
        <f t="shared" si="26"/>
        <v>0</v>
      </c>
      <c r="CJ31" s="349"/>
      <c r="CK31" s="266"/>
      <c r="CL31" s="296" t="e">
        <f t="shared" si="27"/>
        <v>#DIV/0!</v>
      </c>
      <c r="CM31" s="304">
        <f t="shared" si="28"/>
        <v>0</v>
      </c>
      <c r="CN31" s="275">
        <f t="shared" si="29"/>
        <v>0</v>
      </c>
      <c r="CO31" s="287">
        <f t="shared" si="30"/>
        <v>0</v>
      </c>
      <c r="CP31" s="236"/>
      <c r="CQ31" s="267">
        <v>311</v>
      </c>
      <c r="CR31" s="276">
        <f t="shared" si="31"/>
        <v>218</v>
      </c>
      <c r="CS31" s="276"/>
      <c r="CT31" s="276"/>
      <c r="CU31" s="276"/>
      <c r="CV31" s="276"/>
      <c r="CW31" s="276">
        <f t="shared" si="32"/>
        <v>93</v>
      </c>
      <c r="CX31" s="288">
        <f t="shared" si="33"/>
        <v>0</v>
      </c>
      <c r="CY31" s="349"/>
      <c r="CZ31" s="392">
        <f t="shared" si="34"/>
        <v>311</v>
      </c>
      <c r="DA31" s="284"/>
      <c r="DB31" s="266">
        <f t="shared" si="35"/>
        <v>0</v>
      </c>
      <c r="DC31" s="275">
        <f t="shared" si="36"/>
        <v>0</v>
      </c>
      <c r="DD31" s="275">
        <f t="shared" si="37"/>
        <v>0</v>
      </c>
      <c r="DE31" s="287">
        <f t="shared" si="38"/>
        <v>0</v>
      </c>
      <c r="DF31" s="284"/>
      <c r="DG31" s="267">
        <v>311</v>
      </c>
      <c r="DH31" s="276">
        <f t="shared" si="39"/>
        <v>218</v>
      </c>
      <c r="DI31" s="276">
        <f t="shared" si="40"/>
        <v>93</v>
      </c>
      <c r="DJ31" s="288">
        <f t="shared" si="41"/>
        <v>0</v>
      </c>
      <c r="DK31" s="236"/>
      <c r="DL31" s="267">
        <v>311</v>
      </c>
      <c r="DM31" s="276">
        <f t="shared" si="42"/>
        <v>218</v>
      </c>
      <c r="DN31" s="276">
        <f t="shared" si="43"/>
        <v>93</v>
      </c>
      <c r="DO31" s="288">
        <f t="shared" si="44"/>
        <v>0</v>
      </c>
      <c r="DP31" s="236"/>
      <c r="DQ31" s="266"/>
      <c r="DR31" s="296" t="e">
        <f t="shared" si="45"/>
        <v>#VALUE!</v>
      </c>
      <c r="DS31" s="304">
        <f t="shared" si="46"/>
        <v>0</v>
      </c>
      <c r="DT31" s="275">
        <f t="shared" si="47"/>
        <v>0</v>
      </c>
      <c r="DU31" s="287">
        <f t="shared" si="48"/>
        <v>0</v>
      </c>
      <c r="DV31" s="236"/>
      <c r="DW31" s="267">
        <v>311</v>
      </c>
      <c r="DX31" s="276">
        <f t="shared" si="49"/>
        <v>218</v>
      </c>
      <c r="DY31" s="276"/>
      <c r="DZ31" s="276"/>
      <c r="EA31" s="276"/>
      <c r="EB31" s="276"/>
      <c r="EC31" s="276">
        <f t="shared" si="50"/>
        <v>93</v>
      </c>
      <c r="ED31" s="288">
        <f t="shared" si="51"/>
        <v>0</v>
      </c>
      <c r="EE31" s="236"/>
      <c r="EF31" s="231" t="e">
        <f>BD31-#REF!</f>
        <v>#REF!</v>
      </c>
      <c r="EG31" s="413">
        <f t="shared" si="52"/>
        <v>0.8564316469321851</v>
      </c>
      <c r="EH31" s="236"/>
      <c r="EI31" s="231">
        <f t="shared" si="53"/>
        <v>11730</v>
      </c>
      <c r="EJ31" s="244">
        <f t="shared" si="54"/>
        <v>8211</v>
      </c>
      <c r="EK31" s="236"/>
      <c r="EL31" s="231">
        <f t="shared" si="55"/>
        <v>-1000</v>
      </c>
      <c r="EM31" s="244"/>
      <c r="EN31" s="235"/>
      <c r="EO31" s="425">
        <f>16500+2000</f>
        <v>18500</v>
      </c>
      <c r="EP31" s="244">
        <f t="shared" si="56"/>
        <v>12950</v>
      </c>
      <c r="ER31" t="s">
        <v>1404</v>
      </c>
      <c r="ET31" t="s">
        <v>1307</v>
      </c>
      <c r="EU31" t="s">
        <v>1543</v>
      </c>
      <c r="EY31" s="236">
        <f t="shared" si="57"/>
        <v>1698</v>
      </c>
    </row>
    <row r="32" spans="1:230" ht="41.25" customHeight="1" x14ac:dyDescent="0.15">
      <c r="A32" s="157">
        <v>20040</v>
      </c>
      <c r="B32" s="163" t="s">
        <v>1211</v>
      </c>
      <c r="C32" s="163" t="s">
        <v>1535</v>
      </c>
      <c r="D32" s="162" t="s">
        <v>758</v>
      </c>
      <c r="E32" s="163" t="s">
        <v>1509</v>
      </c>
      <c r="F32" s="167" t="s">
        <v>902</v>
      </c>
      <c r="G32" s="171" t="s">
        <v>323</v>
      </c>
      <c r="H32" s="179" t="s">
        <v>1521</v>
      </c>
      <c r="I32" s="185">
        <v>45</v>
      </c>
      <c r="J32" s="192" t="s">
        <v>1552</v>
      </c>
      <c r="K32" s="197">
        <v>7</v>
      </c>
      <c r="L32" s="200" t="s">
        <v>571</v>
      </c>
      <c r="M32" s="203">
        <v>10</v>
      </c>
      <c r="N32" s="206">
        <v>1</v>
      </c>
      <c r="O32" s="207">
        <v>1</v>
      </c>
      <c r="P32" s="207">
        <v>1</v>
      </c>
      <c r="Q32" s="207">
        <v>1</v>
      </c>
      <c r="R32" s="207">
        <v>1</v>
      </c>
      <c r="S32" s="206">
        <v>1</v>
      </c>
      <c r="T32" s="206">
        <v>1</v>
      </c>
      <c r="U32" s="206">
        <v>1</v>
      </c>
      <c r="V32" s="206">
        <v>1</v>
      </c>
      <c r="W32" s="206">
        <v>1</v>
      </c>
      <c r="X32" s="213" t="s">
        <v>1511</v>
      </c>
      <c r="Y32" s="212"/>
      <c r="Z32" s="216">
        <v>1</v>
      </c>
      <c r="AA32" s="216">
        <v>1</v>
      </c>
      <c r="AB32" s="216"/>
      <c r="AC32" s="216"/>
      <c r="AD32" s="218">
        <v>0</v>
      </c>
      <c r="AE32" s="220">
        <v>3</v>
      </c>
      <c r="AF32" s="223" t="s">
        <v>1551</v>
      </c>
      <c r="AI32" s="231">
        <v>1034.5517179999999</v>
      </c>
      <c r="AJ32" s="244">
        <f>ROUNDUP(AI32*K32/M32*N32,3)</f>
        <v>724.18700000000001</v>
      </c>
      <c r="AK32" s="236"/>
      <c r="AL32" s="231">
        <v>3220.4001710000002</v>
      </c>
      <c r="AM32" s="244">
        <f>ROUNDUP(AL32*K32/M32*O32,3)</f>
        <v>2254.2810000000004</v>
      </c>
      <c r="AN32" s="236"/>
      <c r="AO32" s="231">
        <v>8616.9999999999982</v>
      </c>
      <c r="AP32" s="244">
        <f>ROUNDUP(AO32*K32/M32*P32,3)</f>
        <v>6031.9</v>
      </c>
      <c r="AQ32" s="236"/>
      <c r="AR32" s="231">
        <v>7740.0000000000009</v>
      </c>
      <c r="AS32" s="244">
        <f>ROUNDUP(AR32*K32/M32*Q32,3)</f>
        <v>5418</v>
      </c>
      <c r="AT32" s="236"/>
      <c r="AU32" s="231">
        <v>10446</v>
      </c>
      <c r="AV32" s="244">
        <f t="shared" si="6"/>
        <v>7312.2</v>
      </c>
      <c r="AW32" s="236"/>
      <c r="AX32" s="231">
        <v>20160</v>
      </c>
      <c r="AY32" s="244">
        <f t="shared" si="7"/>
        <v>14112</v>
      </c>
      <c r="AZ32" s="236"/>
      <c r="BA32" s="231">
        <f>AX32+AU32+AR32+AO32+AL32+AI32</f>
        <v>51217.951889000004</v>
      </c>
      <c r="BB32" s="244">
        <f>AY32+AV32+AS32+AP32+AM32+AJ32</f>
        <v>35852.567999999999</v>
      </c>
      <c r="BC32" s="262"/>
      <c r="BD32" s="266">
        <v>11158</v>
      </c>
      <c r="BE32" s="275">
        <f t="shared" si="9"/>
        <v>7810.6</v>
      </c>
      <c r="BF32" s="236"/>
      <c r="BG32" s="231"/>
      <c r="BH32" s="244">
        <f>BE32+BB32+AY32+AV32+AS32+AP32</f>
        <v>76537.267999999982</v>
      </c>
      <c r="BI32" s="262"/>
      <c r="BJ32" s="283"/>
      <c r="BK32" s="266">
        <v>14205</v>
      </c>
      <c r="BL32" s="275">
        <f t="shared" si="11"/>
        <v>9943.5</v>
      </c>
      <c r="BM32" s="283"/>
      <c r="BN32" s="266">
        <v>14205</v>
      </c>
      <c r="BO32" s="275">
        <f t="shared" si="12"/>
        <v>9943.5</v>
      </c>
      <c r="BP32" s="275">
        <f t="shared" si="13"/>
        <v>4261.5</v>
      </c>
      <c r="BQ32" s="287">
        <f t="shared" si="14"/>
        <v>0</v>
      </c>
      <c r="BR32" s="283"/>
      <c r="BS32" s="266">
        <f>21018+2000+1000+1000-4000</f>
        <v>21018</v>
      </c>
      <c r="BT32" s="296">
        <f t="shared" si="15"/>
        <v>14712.6</v>
      </c>
      <c r="BU32" s="304">
        <f t="shared" si="16"/>
        <v>14713</v>
      </c>
      <c r="BV32" s="275">
        <f t="shared" si="17"/>
        <v>6305</v>
      </c>
      <c r="BW32" s="287">
        <f t="shared" si="18"/>
        <v>0</v>
      </c>
      <c r="BX32" s="283"/>
      <c r="BY32" s="266">
        <f>21018+2000+1000+1000</f>
        <v>25018</v>
      </c>
      <c r="BZ32" s="296">
        <f t="shared" si="19"/>
        <v>17512.599999999999</v>
      </c>
      <c r="CA32" s="304">
        <f t="shared" si="20"/>
        <v>17513</v>
      </c>
      <c r="CB32" s="275">
        <f t="shared" si="21"/>
        <v>7505</v>
      </c>
      <c r="CC32" s="287">
        <f t="shared" si="22"/>
        <v>0</v>
      </c>
      <c r="CD32" s="283"/>
      <c r="CE32" s="266">
        <f>21018+2000+1000+1000+132</f>
        <v>25150</v>
      </c>
      <c r="CF32" s="296">
        <f t="shared" si="23"/>
        <v>17605</v>
      </c>
      <c r="CG32" s="304">
        <f t="shared" si="24"/>
        <v>17605</v>
      </c>
      <c r="CH32" s="275">
        <f t="shared" si="25"/>
        <v>7545</v>
      </c>
      <c r="CI32" s="287">
        <f t="shared" si="26"/>
        <v>0</v>
      </c>
      <c r="CJ32" s="349"/>
      <c r="CK32" s="358">
        <v>1000</v>
      </c>
      <c r="CL32" s="296" t="e">
        <f t="shared" si="27"/>
        <v>#DIV/0!</v>
      </c>
      <c r="CM32" s="304">
        <f t="shared" si="28"/>
        <v>700</v>
      </c>
      <c r="CN32" s="275">
        <f t="shared" si="29"/>
        <v>300</v>
      </c>
      <c r="CO32" s="287">
        <f t="shared" si="30"/>
        <v>0</v>
      </c>
      <c r="CP32" s="236"/>
      <c r="CQ32" s="267">
        <f>26769+8000-1000</f>
        <v>33769</v>
      </c>
      <c r="CR32" s="276">
        <f t="shared" si="31"/>
        <v>23639</v>
      </c>
      <c r="CS32" s="276"/>
      <c r="CT32" s="276"/>
      <c r="CU32" s="276"/>
      <c r="CV32" s="276"/>
      <c r="CW32" s="276">
        <f t="shared" si="32"/>
        <v>10130</v>
      </c>
      <c r="CX32" s="288">
        <f t="shared" si="33"/>
        <v>0</v>
      </c>
      <c r="CY32" s="349"/>
      <c r="CZ32" s="392">
        <f t="shared" si="34"/>
        <v>34769</v>
      </c>
      <c r="DA32" s="283"/>
      <c r="DB32" s="266">
        <f t="shared" si="35"/>
        <v>132</v>
      </c>
      <c r="DC32" s="275">
        <f t="shared" si="36"/>
        <v>92</v>
      </c>
      <c r="DD32" s="275">
        <f t="shared" si="37"/>
        <v>40</v>
      </c>
      <c r="DE32" s="287">
        <f t="shared" si="38"/>
        <v>41382.068719999996</v>
      </c>
      <c r="DF32" s="283"/>
      <c r="DG32" s="397">
        <f>29769+2000</f>
        <v>31769</v>
      </c>
      <c r="DH32" s="276">
        <f t="shared" si="39"/>
        <v>22239</v>
      </c>
      <c r="DI32" s="276">
        <f t="shared" si="40"/>
        <v>9530</v>
      </c>
      <c r="DJ32" s="288">
        <f t="shared" si="41"/>
        <v>0</v>
      </c>
      <c r="DK32" s="236"/>
      <c r="DL32" s="401">
        <f>29769+3000</f>
        <v>32769</v>
      </c>
      <c r="DM32" s="276">
        <f t="shared" si="42"/>
        <v>22939</v>
      </c>
      <c r="DN32" s="276">
        <f t="shared" si="43"/>
        <v>9830</v>
      </c>
      <c r="DO32" s="288">
        <f t="shared" si="44"/>
        <v>0</v>
      </c>
      <c r="DP32" s="236"/>
      <c r="DQ32" s="266">
        <v>1000</v>
      </c>
      <c r="DR32" s="296" t="e">
        <f t="shared" si="45"/>
        <v>#VALUE!</v>
      </c>
      <c r="DS32" s="304">
        <f t="shared" si="46"/>
        <v>700</v>
      </c>
      <c r="DT32" s="275">
        <f t="shared" si="47"/>
        <v>300</v>
      </c>
      <c r="DU32" s="287">
        <f t="shared" si="48"/>
        <v>0</v>
      </c>
      <c r="DV32" s="236"/>
      <c r="DW32" s="267">
        <f>26769+8000-1000</f>
        <v>33769</v>
      </c>
      <c r="DX32" s="276">
        <f t="shared" si="49"/>
        <v>23639</v>
      </c>
      <c r="DY32" s="276">
        <v>3000</v>
      </c>
      <c r="DZ32" s="276">
        <f>ROUNDUP(DY32*K32/M32*V32,0)</f>
        <v>2100</v>
      </c>
      <c r="EA32" s="276">
        <f>2000</f>
        <v>2000</v>
      </c>
      <c r="EB32" s="276">
        <f>ROUNDUP(EA32*K32/M32*V32,0)</f>
        <v>1400</v>
      </c>
      <c r="EC32" s="276">
        <f t="shared" si="50"/>
        <v>10130</v>
      </c>
      <c r="ED32" s="288">
        <f t="shared" si="51"/>
        <v>0</v>
      </c>
      <c r="EE32" s="236"/>
      <c r="EF32" s="231" t="e">
        <f>BD32-#REF!</f>
        <v>#REF!</v>
      </c>
      <c r="EG32" s="413">
        <f t="shared" si="52"/>
        <v>0.55347222222222237</v>
      </c>
      <c r="EH32" s="236"/>
      <c r="EI32" s="231">
        <f t="shared" si="53"/>
        <v>-30497.951889000004</v>
      </c>
      <c r="EJ32" s="244">
        <f t="shared" si="54"/>
        <v>-21348.566999999999</v>
      </c>
      <c r="EK32" s="236"/>
      <c r="EL32" s="231">
        <f t="shared" si="55"/>
        <v>-41655.951889000004</v>
      </c>
      <c r="EM32" s="244"/>
      <c r="EN32" s="235"/>
      <c r="EO32" s="425">
        <f>18718+2000+2</f>
        <v>20720</v>
      </c>
      <c r="EP32" s="244">
        <f t="shared" si="56"/>
        <v>14504</v>
      </c>
      <c r="ER32" t="s">
        <v>1404</v>
      </c>
      <c r="ET32" t="s">
        <v>1307</v>
      </c>
      <c r="EY32" s="236">
        <f t="shared" si="57"/>
        <v>56919</v>
      </c>
    </row>
    <row r="33" spans="1:155" ht="41.25" customHeight="1" x14ac:dyDescent="0.15">
      <c r="A33" s="157">
        <v>20050</v>
      </c>
      <c r="B33" s="163" t="s">
        <v>1211</v>
      </c>
      <c r="C33" s="163" t="s">
        <v>1535</v>
      </c>
      <c r="D33" s="162" t="s">
        <v>758</v>
      </c>
      <c r="E33" s="163" t="s">
        <v>1509</v>
      </c>
      <c r="F33" s="167" t="s">
        <v>902</v>
      </c>
      <c r="G33" s="171" t="s">
        <v>323</v>
      </c>
      <c r="H33" s="179" t="s">
        <v>1521</v>
      </c>
      <c r="I33" s="185">
        <v>45</v>
      </c>
      <c r="J33" s="191" t="s">
        <v>809</v>
      </c>
      <c r="K33" s="197">
        <v>7</v>
      </c>
      <c r="L33" s="200" t="s">
        <v>571</v>
      </c>
      <c r="M33" s="203">
        <v>10</v>
      </c>
      <c r="N33" s="206">
        <v>1</v>
      </c>
      <c r="O33" s="207">
        <v>1</v>
      </c>
      <c r="P33" s="207">
        <v>1</v>
      </c>
      <c r="Q33" s="207">
        <v>1</v>
      </c>
      <c r="R33" s="207">
        <v>1</v>
      </c>
      <c r="S33" s="206">
        <v>1</v>
      </c>
      <c r="T33" s="206">
        <v>1</v>
      </c>
      <c r="U33" s="206">
        <v>1</v>
      </c>
      <c r="V33" s="206">
        <v>1</v>
      </c>
      <c r="W33" s="206">
        <v>1</v>
      </c>
      <c r="X33" s="213" t="s">
        <v>1511</v>
      </c>
      <c r="Y33" s="214"/>
      <c r="Z33" s="216">
        <v>1</v>
      </c>
      <c r="AA33" s="216">
        <v>1</v>
      </c>
      <c r="AB33" s="216"/>
      <c r="AC33" s="216"/>
      <c r="AD33" s="218">
        <v>0</v>
      </c>
      <c r="AE33" s="220">
        <v>3</v>
      </c>
      <c r="AF33" s="223" t="s">
        <v>1551</v>
      </c>
      <c r="AI33" s="231">
        <v>1624</v>
      </c>
      <c r="AJ33" s="244" t="e">
        <f>ROUNDUP(AI33*#REF!/A33*F33,3)</f>
        <v>#REF!</v>
      </c>
      <c r="AK33" s="236"/>
      <c r="AL33" s="231">
        <v>1624</v>
      </c>
      <c r="AM33" s="244" t="e">
        <f>ROUNDUP(AL33*B33/D33*I33,3)</f>
        <v>#VALUE!</v>
      </c>
      <c r="AN33" s="236"/>
      <c r="AO33" s="231">
        <v>1624</v>
      </c>
      <c r="AP33" s="244" t="e">
        <f>ROUNDUP(AO33*E33/G33*L33,3)</f>
        <v>#VALUE!</v>
      </c>
      <c r="AQ33" s="236"/>
      <c r="AR33" s="231">
        <v>1624</v>
      </c>
      <c r="AS33" s="244" t="e">
        <f>ROUNDUP(AR33*H33/J33*O33,3)</f>
        <v>#VALUE!</v>
      </c>
      <c r="AT33" s="236"/>
      <c r="AU33" s="231">
        <v>1624</v>
      </c>
      <c r="AV33" s="244">
        <f t="shared" si="6"/>
        <v>1136.8</v>
      </c>
      <c r="AW33" s="236"/>
      <c r="AX33" s="231">
        <v>3300</v>
      </c>
      <c r="AY33" s="244">
        <f t="shared" si="7"/>
        <v>2310</v>
      </c>
      <c r="AZ33" s="236"/>
      <c r="BA33" s="231">
        <v>150</v>
      </c>
      <c r="BB33" s="244">
        <f>ROUNDUP(BA33*K33/M33*S33,3)</f>
        <v>105</v>
      </c>
      <c r="BC33" s="262"/>
      <c r="BD33" s="266">
        <v>6350</v>
      </c>
      <c r="BE33" s="275">
        <f t="shared" si="9"/>
        <v>4445</v>
      </c>
      <c r="BF33" s="236"/>
      <c r="BG33" s="231"/>
      <c r="BH33" s="244">
        <f>ROUNDUP(BG33*Q33/S33*AA33,3)</f>
        <v>0</v>
      </c>
      <c r="BI33" s="262"/>
      <c r="BJ33" s="283"/>
      <c r="BK33" s="266">
        <v>3288</v>
      </c>
      <c r="BL33" s="275">
        <f t="shared" si="11"/>
        <v>2301.6</v>
      </c>
      <c r="BM33" s="283"/>
      <c r="BN33" s="266">
        <v>3288</v>
      </c>
      <c r="BO33" s="275">
        <f t="shared" si="12"/>
        <v>2301.6</v>
      </c>
      <c r="BP33" s="275">
        <f t="shared" si="13"/>
        <v>986.40000000000009</v>
      </c>
      <c r="BQ33" s="287">
        <f t="shared" si="14"/>
        <v>0</v>
      </c>
      <c r="BR33" s="283"/>
      <c r="BS33" s="266">
        <v>300</v>
      </c>
      <c r="BT33" s="296">
        <f t="shared" si="15"/>
        <v>210</v>
      </c>
      <c r="BU33" s="304">
        <f t="shared" si="16"/>
        <v>210</v>
      </c>
      <c r="BV33" s="275">
        <f t="shared" si="17"/>
        <v>90</v>
      </c>
      <c r="BW33" s="287">
        <f t="shared" si="18"/>
        <v>0</v>
      </c>
      <c r="BX33" s="283"/>
      <c r="BY33" s="266">
        <v>300</v>
      </c>
      <c r="BZ33" s="296">
        <f t="shared" si="19"/>
        <v>210</v>
      </c>
      <c r="CA33" s="304">
        <f t="shared" si="20"/>
        <v>210</v>
      </c>
      <c r="CB33" s="275">
        <f t="shared" si="21"/>
        <v>90</v>
      </c>
      <c r="CC33" s="287">
        <f t="shared" si="22"/>
        <v>0</v>
      </c>
      <c r="CD33" s="283"/>
      <c r="CE33" s="266">
        <v>300</v>
      </c>
      <c r="CF33" s="296">
        <f t="shared" si="23"/>
        <v>210</v>
      </c>
      <c r="CG33" s="304">
        <f t="shared" si="24"/>
        <v>210</v>
      </c>
      <c r="CH33" s="275">
        <f t="shared" si="25"/>
        <v>90</v>
      </c>
      <c r="CI33" s="287">
        <f t="shared" si="26"/>
        <v>0</v>
      </c>
      <c r="CJ33" s="349"/>
      <c r="CK33" s="266"/>
      <c r="CL33" s="296" t="e">
        <f t="shared" si="27"/>
        <v>#DIV/0!</v>
      </c>
      <c r="CM33" s="304">
        <f t="shared" si="28"/>
        <v>0</v>
      </c>
      <c r="CN33" s="275">
        <f t="shared" si="29"/>
        <v>0</v>
      </c>
      <c r="CO33" s="287">
        <f t="shared" si="30"/>
        <v>0</v>
      </c>
      <c r="CP33" s="236"/>
      <c r="CQ33" s="267">
        <v>0</v>
      </c>
      <c r="CR33" s="276">
        <f t="shared" si="31"/>
        <v>0</v>
      </c>
      <c r="CS33" s="276"/>
      <c r="CT33" s="276"/>
      <c r="CU33" s="276"/>
      <c r="CV33" s="276"/>
      <c r="CW33" s="276">
        <f t="shared" si="32"/>
        <v>0</v>
      </c>
      <c r="CX33" s="288">
        <f t="shared" si="33"/>
        <v>0</v>
      </c>
      <c r="CY33" s="349"/>
      <c r="CZ33" s="392">
        <f t="shared" si="34"/>
        <v>0</v>
      </c>
      <c r="DA33" s="283"/>
      <c r="DB33" s="266">
        <f t="shared" si="35"/>
        <v>0</v>
      </c>
      <c r="DC33" s="275">
        <f t="shared" si="36"/>
        <v>0</v>
      </c>
      <c r="DD33" s="275">
        <f t="shared" si="37"/>
        <v>0</v>
      </c>
      <c r="DE33" s="287">
        <f t="shared" si="38"/>
        <v>0</v>
      </c>
      <c r="DF33" s="283"/>
      <c r="DG33" s="267">
        <v>0</v>
      </c>
      <c r="DH33" s="276">
        <f t="shared" si="39"/>
        <v>0</v>
      </c>
      <c r="DI33" s="276">
        <f t="shared" si="40"/>
        <v>0</v>
      </c>
      <c r="DJ33" s="288">
        <f t="shared" si="41"/>
        <v>0</v>
      </c>
      <c r="DK33" s="236"/>
      <c r="DL33" s="267">
        <v>0</v>
      </c>
      <c r="DM33" s="276">
        <f t="shared" si="42"/>
        <v>0</v>
      </c>
      <c r="DN33" s="276">
        <f t="shared" si="43"/>
        <v>0</v>
      </c>
      <c r="DO33" s="288">
        <f t="shared" si="44"/>
        <v>0</v>
      </c>
      <c r="DP33" s="236"/>
      <c r="DQ33" s="266"/>
      <c r="DR33" s="296" t="e">
        <f t="shared" si="45"/>
        <v>#VALUE!</v>
      </c>
      <c r="DS33" s="304">
        <f t="shared" si="46"/>
        <v>0</v>
      </c>
      <c r="DT33" s="275">
        <f t="shared" si="47"/>
        <v>0</v>
      </c>
      <c r="DU33" s="287">
        <f t="shared" si="48"/>
        <v>0</v>
      </c>
      <c r="DV33" s="236"/>
      <c r="DW33" s="267">
        <v>0</v>
      </c>
      <c r="DX33" s="276">
        <f t="shared" si="49"/>
        <v>0</v>
      </c>
      <c r="DY33" s="276"/>
      <c r="DZ33" s="276"/>
      <c r="EA33" s="276"/>
      <c r="EB33" s="276"/>
      <c r="EC33" s="276">
        <f t="shared" si="50"/>
        <v>0</v>
      </c>
      <c r="ED33" s="288">
        <f t="shared" si="51"/>
        <v>0</v>
      </c>
      <c r="EE33" s="236"/>
      <c r="EF33" s="231" t="e">
        <f>BD33-#REF!</f>
        <v>#REF!</v>
      </c>
      <c r="EG33" s="413">
        <f t="shared" si="52"/>
        <v>1.9242424242424243</v>
      </c>
      <c r="EH33" s="236"/>
      <c r="EI33" s="231">
        <f t="shared" si="53"/>
        <v>4350</v>
      </c>
      <c r="EJ33" s="244">
        <f t="shared" si="54"/>
        <v>3045</v>
      </c>
      <c r="EK33" s="236"/>
      <c r="EL33" s="231">
        <f t="shared" si="55"/>
        <v>-2000</v>
      </c>
      <c r="EM33" s="244"/>
      <c r="EN33" s="235"/>
      <c r="EO33" s="231">
        <v>4500</v>
      </c>
      <c r="EP33" s="244">
        <f t="shared" si="56"/>
        <v>3150</v>
      </c>
      <c r="ER33" t="s">
        <v>1404</v>
      </c>
      <c r="ET33" t="s">
        <v>1307</v>
      </c>
      <c r="EU33" t="s">
        <v>1523</v>
      </c>
      <c r="EY33" s="236">
        <f t="shared" si="57"/>
        <v>300</v>
      </c>
    </row>
    <row r="34" spans="1:155" ht="41.25" customHeight="1" x14ac:dyDescent="0.15">
      <c r="A34" s="157">
        <v>20060</v>
      </c>
      <c r="B34" s="163" t="s">
        <v>1211</v>
      </c>
      <c r="C34" s="163" t="s">
        <v>1516</v>
      </c>
      <c r="D34" s="162" t="s">
        <v>757</v>
      </c>
      <c r="E34" s="163" t="s">
        <v>1509</v>
      </c>
      <c r="F34" s="167" t="s">
        <v>902</v>
      </c>
      <c r="G34" s="171" t="s">
        <v>323</v>
      </c>
      <c r="H34" s="179" t="s">
        <v>1521</v>
      </c>
      <c r="I34" s="185">
        <v>45</v>
      </c>
      <c r="J34" s="191" t="s">
        <v>809</v>
      </c>
      <c r="K34" s="197">
        <v>7</v>
      </c>
      <c r="L34" s="200" t="s">
        <v>571</v>
      </c>
      <c r="M34" s="203">
        <v>10</v>
      </c>
      <c r="N34" s="206">
        <v>1.18</v>
      </c>
      <c r="O34" s="208">
        <v>1.18</v>
      </c>
      <c r="P34" s="208">
        <v>1.18</v>
      </c>
      <c r="Q34" s="206">
        <v>1.17</v>
      </c>
      <c r="R34" s="206">
        <v>1.1599999999999999</v>
      </c>
      <c r="S34" s="206">
        <v>1.1399999999999999</v>
      </c>
      <c r="T34" s="206">
        <v>1.1399999999999999</v>
      </c>
      <c r="U34" s="206">
        <v>1.1299999999999999</v>
      </c>
      <c r="V34" s="206">
        <v>1.1299999999999999</v>
      </c>
      <c r="W34" s="206">
        <v>1.1200000000000001</v>
      </c>
      <c r="X34" s="213" t="s">
        <v>1511</v>
      </c>
      <c r="Y34" s="214"/>
      <c r="Z34" s="216">
        <v>1</v>
      </c>
      <c r="AA34" s="216">
        <v>1</v>
      </c>
      <c r="AB34" s="216"/>
      <c r="AC34" s="216"/>
      <c r="AD34" s="218">
        <v>0</v>
      </c>
      <c r="AE34" s="220">
        <v>3</v>
      </c>
      <c r="AF34" s="223" t="s">
        <v>1551</v>
      </c>
      <c r="AI34" s="231">
        <v>6496</v>
      </c>
      <c r="AJ34" s="244" t="e">
        <f>ROUNDUP(AI34*#REF!/A34*F34,3)</f>
        <v>#REF!</v>
      </c>
      <c r="AK34" s="236"/>
      <c r="AL34" s="231">
        <v>6496</v>
      </c>
      <c r="AM34" s="244" t="e">
        <f>ROUNDUP(AL34*B34/D34*I34,3)</f>
        <v>#VALUE!</v>
      </c>
      <c r="AN34" s="236"/>
      <c r="AO34" s="231">
        <v>6496</v>
      </c>
      <c r="AP34" s="244" t="e">
        <f>ROUNDUP(AO34*E34/G34*L34,3)</f>
        <v>#VALUE!</v>
      </c>
      <c r="AQ34" s="236"/>
      <c r="AR34" s="231">
        <v>6496</v>
      </c>
      <c r="AS34" s="244" t="e">
        <f>ROUNDUP(AR34*H34/J34*O34,3)</f>
        <v>#VALUE!</v>
      </c>
      <c r="AT34" s="236"/>
      <c r="AU34" s="231">
        <v>6496</v>
      </c>
      <c r="AV34" s="244">
        <f t="shared" si="6"/>
        <v>5274.7520000000004</v>
      </c>
      <c r="AW34" s="236"/>
      <c r="AX34" s="231">
        <v>7700</v>
      </c>
      <c r="AY34" s="244">
        <f t="shared" si="7"/>
        <v>6144.6</v>
      </c>
      <c r="AZ34" s="236"/>
      <c r="BA34" s="231">
        <v>3269</v>
      </c>
      <c r="BB34" s="244">
        <f>ROUNDUP(BA34*K34/M34*S34,3)</f>
        <v>2608.6619999999998</v>
      </c>
      <c r="BC34" s="262"/>
      <c r="BD34" s="266">
        <v>5319</v>
      </c>
      <c r="BE34" s="275">
        <f t="shared" si="9"/>
        <v>4244.5619999999999</v>
      </c>
      <c r="BF34" s="236"/>
      <c r="BG34" s="231"/>
      <c r="BH34" s="244">
        <f>ROUNDUP(BG34*Q34/S34*AA34,3)</f>
        <v>0</v>
      </c>
      <c r="BI34" s="262"/>
      <c r="BJ34" s="283"/>
      <c r="BK34" s="266">
        <v>5849</v>
      </c>
      <c r="BL34" s="275">
        <f t="shared" si="11"/>
        <v>4626.5590000000002</v>
      </c>
      <c r="BM34" s="283"/>
      <c r="BN34" s="266">
        <v>5849</v>
      </c>
      <c r="BO34" s="275">
        <f t="shared" si="12"/>
        <v>4626.5590000000002</v>
      </c>
      <c r="BP34" s="275">
        <f t="shared" si="13"/>
        <v>1222.4409999999998</v>
      </c>
      <c r="BQ34" s="287">
        <f t="shared" si="14"/>
        <v>0</v>
      </c>
      <c r="BR34" s="283"/>
      <c r="BS34" s="266">
        <v>170</v>
      </c>
      <c r="BT34" s="296">
        <f t="shared" si="15"/>
        <v>134.47</v>
      </c>
      <c r="BU34" s="304">
        <f t="shared" si="16"/>
        <v>135</v>
      </c>
      <c r="BV34" s="275">
        <f t="shared" si="17"/>
        <v>35</v>
      </c>
      <c r="BW34" s="287">
        <f t="shared" si="18"/>
        <v>0</v>
      </c>
      <c r="BX34" s="283"/>
      <c r="BY34" s="266">
        <v>170</v>
      </c>
      <c r="BZ34" s="296">
        <f t="shared" si="19"/>
        <v>134.47</v>
      </c>
      <c r="CA34" s="304">
        <f t="shared" si="20"/>
        <v>135</v>
      </c>
      <c r="CB34" s="275">
        <f t="shared" si="21"/>
        <v>35</v>
      </c>
      <c r="CC34" s="287">
        <f t="shared" si="22"/>
        <v>0</v>
      </c>
      <c r="CD34" s="283"/>
      <c r="CE34" s="266">
        <v>170</v>
      </c>
      <c r="CF34" s="296">
        <f t="shared" si="23"/>
        <v>134.47</v>
      </c>
      <c r="CG34" s="304">
        <f t="shared" si="24"/>
        <v>135</v>
      </c>
      <c r="CH34" s="275">
        <f t="shared" si="25"/>
        <v>35</v>
      </c>
      <c r="CI34" s="287">
        <f t="shared" si="26"/>
        <v>0</v>
      </c>
      <c r="CJ34" s="349"/>
      <c r="CK34" s="266"/>
      <c r="CL34" s="296" t="e">
        <f t="shared" si="27"/>
        <v>#DIV/0!</v>
      </c>
      <c r="CM34" s="304">
        <f t="shared" si="28"/>
        <v>0</v>
      </c>
      <c r="CN34" s="275">
        <f t="shared" si="29"/>
        <v>0</v>
      </c>
      <c r="CO34" s="287">
        <f t="shared" si="30"/>
        <v>0</v>
      </c>
      <c r="CP34" s="236"/>
      <c r="CQ34" s="267">
        <v>0</v>
      </c>
      <c r="CR34" s="276">
        <f t="shared" si="31"/>
        <v>0</v>
      </c>
      <c r="CS34" s="276"/>
      <c r="CT34" s="276"/>
      <c r="CU34" s="276"/>
      <c r="CV34" s="276"/>
      <c r="CW34" s="276">
        <f t="shared" si="32"/>
        <v>0</v>
      </c>
      <c r="CX34" s="288">
        <f t="shared" si="33"/>
        <v>0</v>
      </c>
      <c r="CY34" s="349"/>
      <c r="CZ34" s="392">
        <f t="shared" si="34"/>
        <v>0</v>
      </c>
      <c r="DA34" s="283"/>
      <c r="DB34" s="266">
        <f t="shared" si="35"/>
        <v>0</v>
      </c>
      <c r="DC34" s="275">
        <f t="shared" si="36"/>
        <v>0</v>
      </c>
      <c r="DD34" s="275">
        <f t="shared" si="37"/>
        <v>0</v>
      </c>
      <c r="DE34" s="287">
        <f t="shared" si="38"/>
        <v>0</v>
      </c>
      <c r="DF34" s="283"/>
      <c r="DG34" s="267">
        <v>0</v>
      </c>
      <c r="DH34" s="276">
        <f t="shared" si="39"/>
        <v>0</v>
      </c>
      <c r="DI34" s="276">
        <f t="shared" si="40"/>
        <v>0</v>
      </c>
      <c r="DJ34" s="288">
        <f t="shared" si="41"/>
        <v>0</v>
      </c>
      <c r="DK34" s="236"/>
      <c r="DL34" s="267">
        <v>0</v>
      </c>
      <c r="DM34" s="276">
        <f t="shared" si="42"/>
        <v>0</v>
      </c>
      <c r="DN34" s="276">
        <f t="shared" si="43"/>
        <v>0</v>
      </c>
      <c r="DO34" s="288">
        <f t="shared" si="44"/>
        <v>0</v>
      </c>
      <c r="DP34" s="236"/>
      <c r="DQ34" s="266"/>
      <c r="DR34" s="296" t="e">
        <f t="shared" si="45"/>
        <v>#VALUE!</v>
      </c>
      <c r="DS34" s="304">
        <f t="shared" si="46"/>
        <v>0</v>
      </c>
      <c r="DT34" s="275">
        <f t="shared" si="47"/>
        <v>0</v>
      </c>
      <c r="DU34" s="287">
        <f t="shared" si="48"/>
        <v>0</v>
      </c>
      <c r="DV34" s="236"/>
      <c r="DW34" s="267">
        <v>0</v>
      </c>
      <c r="DX34" s="276">
        <f t="shared" si="49"/>
        <v>0</v>
      </c>
      <c r="DY34" s="276"/>
      <c r="DZ34" s="276"/>
      <c r="EA34" s="276"/>
      <c r="EB34" s="276"/>
      <c r="EC34" s="276">
        <f t="shared" si="50"/>
        <v>0</v>
      </c>
      <c r="ED34" s="288">
        <f t="shared" si="51"/>
        <v>0</v>
      </c>
      <c r="EE34" s="236"/>
      <c r="EF34" s="231" t="e">
        <f>BD34-#REF!</f>
        <v>#REF!</v>
      </c>
      <c r="EG34" s="413">
        <f t="shared" si="52"/>
        <v>0.69077922077922083</v>
      </c>
      <c r="EH34" s="236"/>
      <c r="EI34" s="231">
        <f t="shared" si="53"/>
        <v>4405</v>
      </c>
      <c r="EJ34" s="244">
        <f t="shared" si="54"/>
        <v>3515.19</v>
      </c>
      <c r="EK34" s="236"/>
      <c r="EL34" s="231">
        <f t="shared" si="55"/>
        <v>-914</v>
      </c>
      <c r="EM34" s="244"/>
      <c r="EN34" s="235"/>
      <c r="EO34" s="231">
        <v>7674</v>
      </c>
      <c r="EP34" s="244">
        <f t="shared" si="56"/>
        <v>6123.8519999999999</v>
      </c>
      <c r="ER34" t="s">
        <v>1525</v>
      </c>
      <c r="ET34" t="s">
        <v>1307</v>
      </c>
      <c r="EU34" t="s">
        <v>1523</v>
      </c>
      <c r="EY34" s="236">
        <f t="shared" si="57"/>
        <v>170</v>
      </c>
    </row>
    <row r="35" spans="1:155" ht="41.25" customHeight="1" x14ac:dyDescent="0.15">
      <c r="A35" s="157">
        <v>20070</v>
      </c>
      <c r="B35" s="163" t="s">
        <v>1211</v>
      </c>
      <c r="C35" s="163" t="s">
        <v>1516</v>
      </c>
      <c r="D35" s="162" t="s">
        <v>757</v>
      </c>
      <c r="E35" s="163" t="s">
        <v>1509</v>
      </c>
      <c r="F35" s="167" t="s">
        <v>902</v>
      </c>
      <c r="G35" s="171" t="s">
        <v>323</v>
      </c>
      <c r="H35" s="179" t="s">
        <v>1521</v>
      </c>
      <c r="I35" s="185">
        <v>45</v>
      </c>
      <c r="J35" s="191" t="s">
        <v>1553</v>
      </c>
      <c r="K35" s="197">
        <v>7</v>
      </c>
      <c r="L35" s="200" t="s">
        <v>571</v>
      </c>
      <c r="M35" s="203">
        <v>10</v>
      </c>
      <c r="N35" s="206">
        <v>1.18</v>
      </c>
      <c r="O35" s="208">
        <v>1.18</v>
      </c>
      <c r="P35" s="208">
        <v>1.18</v>
      </c>
      <c r="Q35" s="206">
        <v>1.17</v>
      </c>
      <c r="R35" s="206">
        <v>1.1599999999999999</v>
      </c>
      <c r="S35" s="206">
        <v>1.1399999999999999</v>
      </c>
      <c r="T35" s="206">
        <v>1.1399999999999999</v>
      </c>
      <c r="U35" s="206">
        <v>1.1299999999999999</v>
      </c>
      <c r="V35" s="206">
        <v>1.1299999999999999</v>
      </c>
      <c r="W35" s="206">
        <v>1.1200000000000001</v>
      </c>
      <c r="X35" s="213" t="s">
        <v>1511</v>
      </c>
      <c r="Y35" s="212"/>
      <c r="Z35" s="216">
        <v>1</v>
      </c>
      <c r="AA35" s="216">
        <v>1</v>
      </c>
      <c r="AB35" s="216"/>
      <c r="AC35" s="216"/>
      <c r="AD35" s="218">
        <v>0</v>
      </c>
      <c r="AE35" s="220">
        <v>3</v>
      </c>
      <c r="AF35" s="223" t="s">
        <v>1551</v>
      </c>
      <c r="AI35" s="231">
        <v>13925</v>
      </c>
      <c r="AJ35" s="244" t="e">
        <f>ROUNDUP(AI35*#REF!/A35*F35,3)</f>
        <v>#REF!</v>
      </c>
      <c r="AK35" s="236"/>
      <c r="AL35" s="231">
        <v>13925</v>
      </c>
      <c r="AM35" s="244" t="e">
        <f>ROUNDUP(AL35*B35/D35*I35,3)</f>
        <v>#VALUE!</v>
      </c>
      <c r="AN35" s="236"/>
      <c r="AO35" s="231">
        <v>13925</v>
      </c>
      <c r="AP35" s="244" t="e">
        <f>ROUNDUP(AO35*E35/G35*L35,3)</f>
        <v>#VALUE!</v>
      </c>
      <c r="AQ35" s="236"/>
      <c r="AR35" s="231">
        <v>13925</v>
      </c>
      <c r="AS35" s="244" t="e">
        <f>ROUNDUP(AR35*H35/J35*O35,3)</f>
        <v>#VALUE!</v>
      </c>
      <c r="AT35" s="236"/>
      <c r="AU35" s="231">
        <v>13925</v>
      </c>
      <c r="AV35" s="244">
        <f t="shared" si="6"/>
        <v>11307.1</v>
      </c>
      <c r="AW35" s="236"/>
      <c r="AX35" s="231">
        <v>14125</v>
      </c>
      <c r="AY35" s="244">
        <f t="shared" si="7"/>
        <v>11271.75</v>
      </c>
      <c r="AZ35" s="236"/>
      <c r="BA35" s="231">
        <v>10543</v>
      </c>
      <c r="BB35" s="244">
        <f>ROUNDUP(BA35*K35/M35*S35,3)</f>
        <v>8413.3140000000003</v>
      </c>
      <c r="BC35" s="263"/>
      <c r="BD35" s="266">
        <v>11957</v>
      </c>
      <c r="BE35" s="275">
        <f t="shared" si="9"/>
        <v>9541.6859999999997</v>
      </c>
      <c r="BF35" s="236"/>
      <c r="BG35" s="231"/>
      <c r="BH35" s="244">
        <f>ROUNDUP(BG35*Q35/S35*AA35,3)</f>
        <v>0</v>
      </c>
      <c r="BI35" s="263"/>
      <c r="BJ35" s="284"/>
      <c r="BK35" s="266">
        <v>10273</v>
      </c>
      <c r="BL35" s="275">
        <f t="shared" si="11"/>
        <v>8125.9430000000002</v>
      </c>
      <c r="BM35" s="284"/>
      <c r="BN35" s="266">
        <v>10273</v>
      </c>
      <c r="BO35" s="275">
        <f t="shared" si="12"/>
        <v>8125.9430000000002</v>
      </c>
      <c r="BP35" s="275">
        <f t="shared" si="13"/>
        <v>2147.0569999999998</v>
      </c>
      <c r="BQ35" s="287">
        <f t="shared" si="14"/>
        <v>0</v>
      </c>
      <c r="BR35" s="284"/>
      <c r="BS35" s="266">
        <v>350</v>
      </c>
      <c r="BT35" s="296">
        <f t="shared" si="15"/>
        <v>276.84999999999997</v>
      </c>
      <c r="BU35" s="304">
        <f t="shared" si="16"/>
        <v>277</v>
      </c>
      <c r="BV35" s="275">
        <f t="shared" si="17"/>
        <v>73</v>
      </c>
      <c r="BW35" s="287">
        <f t="shared" si="18"/>
        <v>0</v>
      </c>
      <c r="BX35" s="284"/>
      <c r="BY35" s="266">
        <v>350</v>
      </c>
      <c r="BZ35" s="296">
        <f t="shared" si="19"/>
        <v>276.84999999999997</v>
      </c>
      <c r="CA35" s="304">
        <f t="shared" si="20"/>
        <v>277</v>
      </c>
      <c r="CB35" s="275">
        <f t="shared" si="21"/>
        <v>73</v>
      </c>
      <c r="CC35" s="287">
        <f t="shared" si="22"/>
        <v>0</v>
      </c>
      <c r="CD35" s="284"/>
      <c r="CE35" s="266">
        <v>350</v>
      </c>
      <c r="CF35" s="296">
        <f t="shared" si="23"/>
        <v>276.84999999999997</v>
      </c>
      <c r="CG35" s="304">
        <f t="shared" si="24"/>
        <v>277</v>
      </c>
      <c r="CH35" s="275">
        <f t="shared" si="25"/>
        <v>73</v>
      </c>
      <c r="CI35" s="287">
        <f t="shared" si="26"/>
        <v>0</v>
      </c>
      <c r="CJ35" s="349"/>
      <c r="CK35" s="266"/>
      <c r="CL35" s="296" t="e">
        <f t="shared" si="27"/>
        <v>#DIV/0!</v>
      </c>
      <c r="CM35" s="304">
        <f t="shared" si="28"/>
        <v>0</v>
      </c>
      <c r="CN35" s="275">
        <f t="shared" si="29"/>
        <v>0</v>
      </c>
      <c r="CO35" s="287">
        <f t="shared" si="30"/>
        <v>0</v>
      </c>
      <c r="CP35" s="236"/>
      <c r="CQ35" s="267">
        <v>0</v>
      </c>
      <c r="CR35" s="276">
        <f t="shared" si="31"/>
        <v>0</v>
      </c>
      <c r="CS35" s="276"/>
      <c r="CT35" s="276"/>
      <c r="CU35" s="276"/>
      <c r="CV35" s="276"/>
      <c r="CW35" s="276">
        <f t="shared" si="32"/>
        <v>0</v>
      </c>
      <c r="CX35" s="288">
        <f t="shared" si="33"/>
        <v>0</v>
      </c>
      <c r="CY35" s="349"/>
      <c r="CZ35" s="392">
        <f t="shared" si="34"/>
        <v>0</v>
      </c>
      <c r="DA35" s="284"/>
      <c r="DB35" s="266">
        <f t="shared" si="35"/>
        <v>0</v>
      </c>
      <c r="DC35" s="275">
        <f t="shared" si="36"/>
        <v>0</v>
      </c>
      <c r="DD35" s="275">
        <f t="shared" si="37"/>
        <v>0</v>
      </c>
      <c r="DE35" s="287">
        <f t="shared" si="38"/>
        <v>0</v>
      </c>
      <c r="DF35" s="284"/>
      <c r="DG35" s="267">
        <v>0</v>
      </c>
      <c r="DH35" s="276">
        <f t="shared" si="39"/>
        <v>0</v>
      </c>
      <c r="DI35" s="276">
        <f t="shared" si="40"/>
        <v>0</v>
      </c>
      <c r="DJ35" s="288">
        <f t="shared" si="41"/>
        <v>0</v>
      </c>
      <c r="DK35" s="236"/>
      <c r="DL35" s="267">
        <v>0</v>
      </c>
      <c r="DM35" s="276">
        <f t="shared" si="42"/>
        <v>0</v>
      </c>
      <c r="DN35" s="276">
        <f t="shared" si="43"/>
        <v>0</v>
      </c>
      <c r="DO35" s="288">
        <f t="shared" si="44"/>
        <v>0</v>
      </c>
      <c r="DP35" s="236"/>
      <c r="DQ35" s="266"/>
      <c r="DR35" s="296" t="e">
        <f t="shared" si="45"/>
        <v>#VALUE!</v>
      </c>
      <c r="DS35" s="304">
        <f t="shared" si="46"/>
        <v>0</v>
      </c>
      <c r="DT35" s="275">
        <f t="shared" si="47"/>
        <v>0</v>
      </c>
      <c r="DU35" s="287">
        <f t="shared" si="48"/>
        <v>0</v>
      </c>
      <c r="DV35" s="236"/>
      <c r="DW35" s="267">
        <v>0</v>
      </c>
      <c r="DX35" s="276">
        <f t="shared" si="49"/>
        <v>0</v>
      </c>
      <c r="DY35" s="276"/>
      <c r="DZ35" s="276"/>
      <c r="EA35" s="276"/>
      <c r="EB35" s="276"/>
      <c r="EC35" s="276">
        <f t="shared" si="50"/>
        <v>0</v>
      </c>
      <c r="ED35" s="288">
        <f t="shared" si="51"/>
        <v>0</v>
      </c>
      <c r="EE35" s="236"/>
      <c r="EF35" s="231" t="e">
        <f>BD35-#REF!</f>
        <v>#REF!</v>
      </c>
      <c r="EG35" s="413">
        <f t="shared" si="52"/>
        <v>0.84651327433628321</v>
      </c>
      <c r="EH35" s="236"/>
      <c r="EI35" s="231">
        <f t="shared" si="53"/>
        <v>14036</v>
      </c>
      <c r="EJ35" s="244">
        <f t="shared" si="54"/>
        <v>11200.727999999999</v>
      </c>
      <c r="EK35" s="236"/>
      <c r="EL35" s="231">
        <f t="shared" si="55"/>
        <v>2079</v>
      </c>
      <c r="EM35" s="244"/>
      <c r="EN35" s="235"/>
      <c r="EO35" s="231">
        <v>24579</v>
      </c>
      <c r="EP35" s="244">
        <f t="shared" si="56"/>
        <v>19614.042000000001</v>
      </c>
      <c r="ER35" t="s">
        <v>1525</v>
      </c>
      <c r="ET35" t="s">
        <v>1526</v>
      </c>
      <c r="EU35" t="s">
        <v>1362</v>
      </c>
      <c r="EY35" s="236">
        <f t="shared" si="57"/>
        <v>350</v>
      </c>
    </row>
    <row r="36" spans="1:155" ht="41.25" customHeight="1" x14ac:dyDescent="0.15">
      <c r="A36" s="157">
        <v>20080</v>
      </c>
      <c r="B36" s="163" t="s">
        <v>1211</v>
      </c>
      <c r="C36" s="163" t="s">
        <v>1516</v>
      </c>
      <c r="D36" s="162" t="s">
        <v>757</v>
      </c>
      <c r="E36" s="163" t="s">
        <v>1509</v>
      </c>
      <c r="F36" s="167" t="s">
        <v>902</v>
      </c>
      <c r="G36" s="171" t="s">
        <v>323</v>
      </c>
      <c r="H36" s="179" t="s">
        <v>1521</v>
      </c>
      <c r="I36" s="185">
        <v>45</v>
      </c>
      <c r="J36" s="191" t="s">
        <v>1477</v>
      </c>
      <c r="K36" s="197">
        <v>7</v>
      </c>
      <c r="L36" s="200" t="s">
        <v>571</v>
      </c>
      <c r="M36" s="203">
        <v>10</v>
      </c>
      <c r="N36" s="206">
        <v>1.18</v>
      </c>
      <c r="O36" s="208">
        <v>1.18</v>
      </c>
      <c r="P36" s="208">
        <v>1.18</v>
      </c>
      <c r="Q36" s="206">
        <v>1.17</v>
      </c>
      <c r="R36" s="206">
        <v>1.1599999999999999</v>
      </c>
      <c r="S36" s="206">
        <v>1.1399999999999999</v>
      </c>
      <c r="T36" s="206">
        <v>1.1399999999999999</v>
      </c>
      <c r="U36" s="206">
        <v>1.1299999999999999</v>
      </c>
      <c r="V36" s="206">
        <v>1.1299999999999999</v>
      </c>
      <c r="W36" s="206">
        <v>1.1200000000000001</v>
      </c>
      <c r="X36" s="213" t="s">
        <v>1511</v>
      </c>
      <c r="Y36" s="212"/>
      <c r="Z36" s="216">
        <v>1</v>
      </c>
      <c r="AA36" s="216">
        <v>1</v>
      </c>
      <c r="AB36" s="216"/>
      <c r="AC36" s="216"/>
      <c r="AD36" s="218">
        <v>0</v>
      </c>
      <c r="AE36" s="220">
        <v>3</v>
      </c>
      <c r="AF36" s="223" t="s">
        <v>1551</v>
      </c>
      <c r="AI36" s="231">
        <v>12300</v>
      </c>
      <c r="AJ36" s="244" t="e">
        <f>ROUNDUP(AI36*#REF!/A36*F36,3)</f>
        <v>#REF!</v>
      </c>
      <c r="AK36" s="236"/>
      <c r="AL36" s="231">
        <v>12300</v>
      </c>
      <c r="AM36" s="244" t="e">
        <f>ROUNDUP(AL36*B36/D36*I36,3)</f>
        <v>#VALUE!</v>
      </c>
      <c r="AN36" s="236"/>
      <c r="AO36" s="231">
        <v>12300</v>
      </c>
      <c r="AP36" s="244" t="e">
        <f>ROUNDUP(AO36*E36/G36*L36,3)</f>
        <v>#VALUE!</v>
      </c>
      <c r="AQ36" s="236"/>
      <c r="AR36" s="231">
        <v>12300</v>
      </c>
      <c r="AS36" s="244" t="e">
        <f>ROUNDUP(AR36*H36/J36*O36,3)</f>
        <v>#VALUE!</v>
      </c>
      <c r="AT36" s="236"/>
      <c r="AU36" s="231">
        <v>12300</v>
      </c>
      <c r="AV36" s="244">
        <f t="shared" si="6"/>
        <v>9987.6</v>
      </c>
      <c r="AW36" s="236"/>
      <c r="AX36" s="231">
        <v>13000</v>
      </c>
      <c r="AY36" s="244">
        <f t="shared" si="7"/>
        <v>10374</v>
      </c>
      <c r="AZ36" s="236"/>
      <c r="BA36" s="231"/>
      <c r="BB36" s="244">
        <f>ROUNDUP(BA36*K36/M36*S36,3)</f>
        <v>0</v>
      </c>
      <c r="BC36" s="236"/>
      <c r="BD36" s="266">
        <v>7288</v>
      </c>
      <c r="BE36" s="275">
        <f t="shared" si="9"/>
        <v>5815.8239999999996</v>
      </c>
      <c r="BF36" s="236"/>
      <c r="BG36" s="231"/>
      <c r="BH36" s="244">
        <f>ROUNDUP(BG36*Q36/S36*AA36,3)</f>
        <v>0</v>
      </c>
      <c r="BI36" s="236"/>
      <c r="BJ36" s="281"/>
      <c r="BK36" s="266">
        <v>0</v>
      </c>
      <c r="BL36" s="275">
        <f t="shared" si="11"/>
        <v>0</v>
      </c>
      <c r="BM36" s="281"/>
      <c r="BN36" s="266">
        <v>0</v>
      </c>
      <c r="BO36" s="275">
        <f t="shared" si="12"/>
        <v>0</v>
      </c>
      <c r="BP36" s="275">
        <f t="shared" si="13"/>
        <v>0</v>
      </c>
      <c r="BQ36" s="287">
        <f t="shared" si="14"/>
        <v>0</v>
      </c>
      <c r="BR36" s="281"/>
      <c r="BS36" s="266">
        <v>0</v>
      </c>
      <c r="BT36" s="296">
        <f t="shared" si="15"/>
        <v>0</v>
      </c>
      <c r="BU36" s="304">
        <f t="shared" si="16"/>
        <v>0</v>
      </c>
      <c r="BV36" s="275">
        <f t="shared" si="17"/>
        <v>0</v>
      </c>
      <c r="BW36" s="287">
        <f t="shared" si="18"/>
        <v>0</v>
      </c>
      <c r="BX36" s="281"/>
      <c r="BY36" s="266">
        <v>0</v>
      </c>
      <c r="BZ36" s="296">
        <f t="shared" si="19"/>
        <v>0</v>
      </c>
      <c r="CA36" s="304">
        <f t="shared" si="20"/>
        <v>0</v>
      </c>
      <c r="CB36" s="275">
        <f t="shared" si="21"/>
        <v>0</v>
      </c>
      <c r="CC36" s="287">
        <f t="shared" si="22"/>
        <v>0</v>
      </c>
      <c r="CD36" s="281"/>
      <c r="CE36" s="266">
        <v>0</v>
      </c>
      <c r="CF36" s="296">
        <f t="shared" si="23"/>
        <v>0</v>
      </c>
      <c r="CG36" s="304">
        <f t="shared" si="24"/>
        <v>0</v>
      </c>
      <c r="CH36" s="275">
        <f t="shared" si="25"/>
        <v>0</v>
      </c>
      <c r="CI36" s="287">
        <f t="shared" si="26"/>
        <v>0</v>
      </c>
      <c r="CJ36" s="349"/>
      <c r="CK36" s="266"/>
      <c r="CL36" s="296" t="e">
        <f t="shared" si="27"/>
        <v>#DIV/0!</v>
      </c>
      <c r="CM36" s="304">
        <f t="shared" si="28"/>
        <v>0</v>
      </c>
      <c r="CN36" s="275">
        <f t="shared" si="29"/>
        <v>0</v>
      </c>
      <c r="CO36" s="287">
        <f t="shared" si="30"/>
        <v>0</v>
      </c>
      <c r="CP36" s="236"/>
      <c r="CQ36" s="267">
        <v>0</v>
      </c>
      <c r="CR36" s="276">
        <f t="shared" si="31"/>
        <v>0</v>
      </c>
      <c r="CS36" s="276"/>
      <c r="CT36" s="276"/>
      <c r="CU36" s="276"/>
      <c r="CV36" s="276"/>
      <c r="CW36" s="276">
        <f t="shared" si="32"/>
        <v>0</v>
      </c>
      <c r="CX36" s="288">
        <f t="shared" si="33"/>
        <v>0</v>
      </c>
      <c r="CY36" s="349"/>
      <c r="CZ36" s="392">
        <f t="shared" si="34"/>
        <v>0</v>
      </c>
      <c r="DA36" s="281"/>
      <c r="DB36" s="266">
        <f t="shared" si="35"/>
        <v>0</v>
      </c>
      <c r="DC36" s="275">
        <f t="shared" si="36"/>
        <v>0</v>
      </c>
      <c r="DD36" s="275">
        <f t="shared" si="37"/>
        <v>0</v>
      </c>
      <c r="DE36" s="287">
        <f t="shared" si="38"/>
        <v>0</v>
      </c>
      <c r="DF36" s="281"/>
      <c r="DG36" s="267">
        <v>0</v>
      </c>
      <c r="DH36" s="276">
        <f t="shared" si="39"/>
        <v>0</v>
      </c>
      <c r="DI36" s="276">
        <f t="shared" si="40"/>
        <v>0</v>
      </c>
      <c r="DJ36" s="288">
        <f t="shared" si="41"/>
        <v>0</v>
      </c>
      <c r="DK36" s="236"/>
      <c r="DL36" s="267">
        <v>0</v>
      </c>
      <c r="DM36" s="276">
        <f t="shared" si="42"/>
        <v>0</v>
      </c>
      <c r="DN36" s="276">
        <f t="shared" si="43"/>
        <v>0</v>
      </c>
      <c r="DO36" s="288">
        <f t="shared" si="44"/>
        <v>0</v>
      </c>
      <c r="DP36" s="236"/>
      <c r="DQ36" s="266"/>
      <c r="DR36" s="296" t="e">
        <f t="shared" si="45"/>
        <v>#VALUE!</v>
      </c>
      <c r="DS36" s="304">
        <f t="shared" si="46"/>
        <v>0</v>
      </c>
      <c r="DT36" s="275">
        <f t="shared" si="47"/>
        <v>0</v>
      </c>
      <c r="DU36" s="287">
        <f t="shared" si="48"/>
        <v>0</v>
      </c>
      <c r="DV36" s="236"/>
      <c r="DW36" s="267">
        <v>0</v>
      </c>
      <c r="DX36" s="276">
        <f t="shared" si="49"/>
        <v>0</v>
      </c>
      <c r="DY36" s="276"/>
      <c r="DZ36" s="276"/>
      <c r="EA36" s="276"/>
      <c r="EB36" s="276"/>
      <c r="EC36" s="276">
        <f t="shared" si="50"/>
        <v>0</v>
      </c>
      <c r="ED36" s="288">
        <f t="shared" si="51"/>
        <v>0</v>
      </c>
      <c r="EE36" s="236"/>
      <c r="EF36" s="231" t="e">
        <f>BD36-#REF!</f>
        <v>#REF!</v>
      </c>
      <c r="EG36" s="413">
        <f t="shared" si="52"/>
        <v>0.56061538461538463</v>
      </c>
      <c r="EH36" s="236"/>
      <c r="EI36" s="231">
        <f t="shared" si="53"/>
        <v>7288</v>
      </c>
      <c r="EJ36" s="244">
        <f t="shared" si="54"/>
        <v>5815.8239999999996</v>
      </c>
      <c r="EK36" s="236"/>
      <c r="EL36" s="231">
        <f t="shared" si="55"/>
        <v>0</v>
      </c>
      <c r="EM36" s="244"/>
      <c r="EN36" s="235"/>
      <c r="EO36" s="231">
        <v>7288</v>
      </c>
      <c r="EP36" s="244">
        <f t="shared" si="56"/>
        <v>5815.8239999999996</v>
      </c>
      <c r="ER36" t="s">
        <v>1241</v>
      </c>
      <c r="ET36" t="s">
        <v>1554</v>
      </c>
      <c r="EU36" t="s">
        <v>1528</v>
      </c>
      <c r="EY36" s="236">
        <f t="shared" si="57"/>
        <v>0</v>
      </c>
    </row>
    <row r="37" spans="1:155" ht="41.25" customHeight="1" x14ac:dyDescent="0.15">
      <c r="A37" s="157">
        <v>20090</v>
      </c>
      <c r="B37" s="163" t="s">
        <v>1211</v>
      </c>
      <c r="C37" s="163" t="s">
        <v>1516</v>
      </c>
      <c r="D37" s="162" t="s">
        <v>757</v>
      </c>
      <c r="E37" s="163" t="s">
        <v>1509</v>
      </c>
      <c r="F37" s="167" t="s">
        <v>902</v>
      </c>
      <c r="G37" s="171" t="s">
        <v>323</v>
      </c>
      <c r="H37" s="179" t="s">
        <v>1521</v>
      </c>
      <c r="I37" s="185">
        <v>45</v>
      </c>
      <c r="J37" s="192" t="s">
        <v>1555</v>
      </c>
      <c r="K37" s="197">
        <v>7</v>
      </c>
      <c r="L37" s="200" t="s">
        <v>571</v>
      </c>
      <c r="M37" s="203">
        <v>10</v>
      </c>
      <c r="N37" s="206">
        <v>1.18</v>
      </c>
      <c r="O37" s="208">
        <v>1.18</v>
      </c>
      <c r="P37" s="208">
        <v>1.18</v>
      </c>
      <c r="Q37" s="206">
        <v>1.17</v>
      </c>
      <c r="R37" s="206">
        <v>1.1599999999999999</v>
      </c>
      <c r="S37" s="206">
        <v>1.1399999999999999</v>
      </c>
      <c r="T37" s="206">
        <v>1.1399999999999999</v>
      </c>
      <c r="U37" s="206">
        <v>1.1299999999999999</v>
      </c>
      <c r="V37" s="206">
        <v>1.1299999999999999</v>
      </c>
      <c r="W37" s="206">
        <v>1.1200000000000001</v>
      </c>
      <c r="X37" s="213" t="s">
        <v>1511</v>
      </c>
      <c r="Y37" s="212"/>
      <c r="Z37" s="216">
        <v>1</v>
      </c>
      <c r="AA37" s="216">
        <v>1</v>
      </c>
      <c r="AB37" s="216"/>
      <c r="AC37" s="216"/>
      <c r="AD37" s="218">
        <v>0</v>
      </c>
      <c r="AE37" s="220">
        <v>3</v>
      </c>
      <c r="AF37" s="223" t="s">
        <v>1551</v>
      </c>
      <c r="AI37" s="231">
        <v>3533.0229549999999</v>
      </c>
      <c r="AJ37" s="244">
        <f>ROUNDUP(AI37*K37/M37*N37,3)</f>
        <v>2918.277</v>
      </c>
      <c r="AK37" s="236"/>
      <c r="AL37" s="231">
        <v>7119.9854330000007</v>
      </c>
      <c r="AM37" s="244">
        <f>ROUNDUP(AL37*K37/M37*O37,3)</f>
        <v>5881.1080000000002</v>
      </c>
      <c r="AN37" s="236"/>
      <c r="AO37" s="231">
        <v>6900</v>
      </c>
      <c r="AP37" s="244">
        <f>ROUNDUP(AO37*K37/M37*P37,3)</f>
        <v>5699.4</v>
      </c>
      <c r="AQ37" s="236"/>
      <c r="AR37" s="231">
        <v>12810</v>
      </c>
      <c r="AS37" s="244">
        <f>ROUNDUP(AR37*K37/M37*Q37,3)</f>
        <v>10491.39</v>
      </c>
      <c r="AT37" s="236"/>
      <c r="AU37" s="231">
        <v>15194</v>
      </c>
      <c r="AV37" s="244">
        <f t="shared" si="6"/>
        <v>12337.528</v>
      </c>
      <c r="AW37" s="236"/>
      <c r="AX37" s="231">
        <v>19290</v>
      </c>
      <c r="AY37" s="244">
        <f t="shared" si="7"/>
        <v>15393.42</v>
      </c>
      <c r="AZ37" s="236"/>
      <c r="BA37" s="231">
        <f>AX37+AU37+AR37+AO37+AL37+AI37</f>
        <v>64847.008388000002</v>
      </c>
      <c r="BB37" s="244">
        <f>AY37+AV37+AS37+AP37+AM37+AJ37</f>
        <v>52721.123000000007</v>
      </c>
      <c r="BC37" s="263"/>
      <c r="BD37" s="266">
        <f>18801-8</f>
        <v>18793</v>
      </c>
      <c r="BE37" s="275">
        <f t="shared" si="9"/>
        <v>14996.814</v>
      </c>
      <c r="BF37" s="236"/>
      <c r="BG37" s="231"/>
      <c r="BH37" s="244">
        <f>BE37+BB37+AY37+AV37+AS37+AP37</f>
        <v>111639.675</v>
      </c>
      <c r="BI37" s="263"/>
      <c r="BJ37" s="284"/>
      <c r="BK37" s="266">
        <v>13700</v>
      </c>
      <c r="BL37" s="275">
        <f t="shared" si="11"/>
        <v>10836.7</v>
      </c>
      <c r="BM37" s="284"/>
      <c r="BN37" s="266">
        <v>13700</v>
      </c>
      <c r="BO37" s="275">
        <f t="shared" si="12"/>
        <v>10836.7</v>
      </c>
      <c r="BP37" s="275">
        <f t="shared" si="13"/>
        <v>2863.2999999999993</v>
      </c>
      <c r="BQ37" s="287">
        <f t="shared" si="14"/>
        <v>0</v>
      </c>
      <c r="BR37" s="284"/>
      <c r="BS37" s="266">
        <f>20100+8+800+400+300+2735-1500</f>
        <v>22843</v>
      </c>
      <c r="BT37" s="296">
        <f t="shared" si="15"/>
        <v>18068.812999999998</v>
      </c>
      <c r="BU37" s="304">
        <f t="shared" si="16"/>
        <v>18069</v>
      </c>
      <c r="BV37" s="275">
        <f t="shared" si="17"/>
        <v>4774</v>
      </c>
      <c r="BW37" s="287">
        <f t="shared" si="18"/>
        <v>0</v>
      </c>
      <c r="BX37" s="284"/>
      <c r="BY37" s="266">
        <f>20100+8+800+400+300+2735</f>
        <v>24343</v>
      </c>
      <c r="BZ37" s="296">
        <f t="shared" si="19"/>
        <v>19255.312999999998</v>
      </c>
      <c r="CA37" s="304">
        <f t="shared" si="20"/>
        <v>19256</v>
      </c>
      <c r="CB37" s="275">
        <f t="shared" si="21"/>
        <v>5087</v>
      </c>
      <c r="CC37" s="287">
        <f t="shared" si="22"/>
        <v>0</v>
      </c>
      <c r="CD37" s="284"/>
      <c r="CE37" s="266">
        <f>20100+8+800+400+300+2735+131</f>
        <v>24474</v>
      </c>
      <c r="CF37" s="296">
        <f t="shared" si="23"/>
        <v>19358.933999999997</v>
      </c>
      <c r="CG37" s="304">
        <f t="shared" si="24"/>
        <v>19359</v>
      </c>
      <c r="CH37" s="275">
        <f t="shared" si="25"/>
        <v>5115</v>
      </c>
      <c r="CI37" s="287">
        <f t="shared" si="26"/>
        <v>0</v>
      </c>
      <c r="CJ37" s="349"/>
      <c r="CK37" s="358">
        <v>2300</v>
      </c>
      <c r="CL37" s="296" t="e">
        <f t="shared" si="27"/>
        <v>#DIV/0!</v>
      </c>
      <c r="CM37" s="304">
        <f t="shared" si="28"/>
        <v>1820</v>
      </c>
      <c r="CN37" s="275">
        <f t="shared" si="29"/>
        <v>480</v>
      </c>
      <c r="CO37" s="287">
        <f t="shared" si="30"/>
        <v>0</v>
      </c>
      <c r="CP37" s="236"/>
      <c r="CQ37" s="267">
        <f>2986-2300</f>
        <v>686</v>
      </c>
      <c r="CR37" s="276">
        <f t="shared" si="31"/>
        <v>538</v>
      </c>
      <c r="CS37" s="276"/>
      <c r="CT37" s="276"/>
      <c r="CU37" s="276"/>
      <c r="CV37" s="276"/>
      <c r="CW37" s="276">
        <f t="shared" si="32"/>
        <v>148</v>
      </c>
      <c r="CX37" s="288">
        <f t="shared" si="33"/>
        <v>0</v>
      </c>
      <c r="CY37" s="349"/>
      <c r="CZ37" s="392">
        <f t="shared" si="34"/>
        <v>2986</v>
      </c>
      <c r="DA37" s="284"/>
      <c r="DB37" s="266">
        <f t="shared" si="35"/>
        <v>131</v>
      </c>
      <c r="DC37" s="275">
        <f t="shared" si="36"/>
        <v>103</v>
      </c>
      <c r="DD37" s="275">
        <f t="shared" si="37"/>
        <v>28</v>
      </c>
      <c r="DE37" s="287">
        <f t="shared" si="38"/>
        <v>98924.642739999996</v>
      </c>
      <c r="DF37" s="284"/>
      <c r="DG37" s="267">
        <v>2986</v>
      </c>
      <c r="DH37" s="276">
        <f t="shared" si="39"/>
        <v>2362</v>
      </c>
      <c r="DI37" s="276">
        <f t="shared" si="40"/>
        <v>624</v>
      </c>
      <c r="DJ37" s="288">
        <f t="shared" si="41"/>
        <v>0</v>
      </c>
      <c r="DK37" s="236"/>
      <c r="DL37" s="267">
        <v>2986</v>
      </c>
      <c r="DM37" s="276">
        <f t="shared" si="42"/>
        <v>2362</v>
      </c>
      <c r="DN37" s="276">
        <f t="shared" si="43"/>
        <v>624</v>
      </c>
      <c r="DO37" s="288">
        <f t="shared" si="44"/>
        <v>0</v>
      </c>
      <c r="DP37" s="236"/>
      <c r="DQ37" s="266">
        <f>2300-500</f>
        <v>1800</v>
      </c>
      <c r="DR37" s="296" t="e">
        <f t="shared" si="45"/>
        <v>#VALUE!</v>
      </c>
      <c r="DS37" s="304">
        <f t="shared" si="46"/>
        <v>1424</v>
      </c>
      <c r="DT37" s="275">
        <f t="shared" si="47"/>
        <v>376</v>
      </c>
      <c r="DU37" s="287">
        <f t="shared" si="48"/>
        <v>0</v>
      </c>
      <c r="DV37" s="236"/>
      <c r="DW37" s="267">
        <f>2986-2300+500</f>
        <v>1186</v>
      </c>
      <c r="DX37" s="276">
        <f t="shared" si="49"/>
        <v>930</v>
      </c>
      <c r="DY37" s="276"/>
      <c r="DZ37" s="276"/>
      <c r="EA37" s="276"/>
      <c r="EB37" s="276"/>
      <c r="EC37" s="276">
        <f t="shared" si="50"/>
        <v>256</v>
      </c>
      <c r="ED37" s="288">
        <f t="shared" si="51"/>
        <v>0</v>
      </c>
      <c r="EE37" s="236"/>
      <c r="EF37" s="231" t="e">
        <f>BD37-#REF!</f>
        <v>#REF!</v>
      </c>
      <c r="EG37" s="413">
        <f t="shared" si="52"/>
        <v>0.97423535510627268</v>
      </c>
      <c r="EH37" s="236"/>
      <c r="EI37" s="231">
        <f t="shared" si="53"/>
        <v>-44546.008388000002</v>
      </c>
      <c r="EJ37" s="244">
        <f t="shared" si="54"/>
        <v>-35547.714999999997</v>
      </c>
      <c r="EK37" s="236"/>
      <c r="EL37" s="231">
        <f t="shared" si="55"/>
        <v>-63339.008388000002</v>
      </c>
      <c r="EM37" s="244"/>
      <c r="EN37" s="235"/>
      <c r="EO37" s="231">
        <v>20301</v>
      </c>
      <c r="EP37" s="244">
        <f t="shared" si="56"/>
        <v>16200.198</v>
      </c>
      <c r="ER37" t="s">
        <v>1241</v>
      </c>
      <c r="ET37" t="s">
        <v>1339</v>
      </c>
      <c r="EY37" s="236">
        <f t="shared" si="57"/>
        <v>27460</v>
      </c>
    </row>
    <row r="38" spans="1:155" ht="41.25" customHeight="1" x14ac:dyDescent="0.15">
      <c r="A38" s="157">
        <v>20100</v>
      </c>
      <c r="B38" s="163" t="s">
        <v>1211</v>
      </c>
      <c r="C38" s="163" t="s">
        <v>1516</v>
      </c>
      <c r="D38" s="162" t="s">
        <v>757</v>
      </c>
      <c r="E38" s="163" t="s">
        <v>1529</v>
      </c>
      <c r="F38" s="167" t="s">
        <v>1529</v>
      </c>
      <c r="G38" s="171" t="s">
        <v>323</v>
      </c>
      <c r="H38" s="179" t="s">
        <v>1530</v>
      </c>
      <c r="I38" s="185">
        <v>45</v>
      </c>
      <c r="J38" s="191" t="s">
        <v>1225</v>
      </c>
      <c r="K38" s="197">
        <v>2</v>
      </c>
      <c r="L38" s="200" t="s">
        <v>571</v>
      </c>
      <c r="M38" s="203">
        <v>3</v>
      </c>
      <c r="N38" s="206">
        <v>1.18</v>
      </c>
      <c r="O38" s="207">
        <v>1.18</v>
      </c>
      <c r="P38" s="207">
        <v>1.18</v>
      </c>
      <c r="Q38" s="206">
        <v>1.17</v>
      </c>
      <c r="R38" s="206">
        <v>1.1599999999999999</v>
      </c>
      <c r="S38" s="206">
        <v>1.1399999999999999</v>
      </c>
      <c r="T38" s="206">
        <v>1.1399999999999999</v>
      </c>
      <c r="U38" s="206">
        <v>1.1299999999999999</v>
      </c>
      <c r="V38" s="206">
        <v>1.1299999999999999</v>
      </c>
      <c r="W38" s="206">
        <v>1.1200000000000001</v>
      </c>
      <c r="X38" s="213" t="s">
        <v>1511</v>
      </c>
      <c r="Y38" s="212"/>
      <c r="Z38" s="216">
        <v>1</v>
      </c>
      <c r="AA38" s="216">
        <v>1</v>
      </c>
      <c r="AB38" s="216"/>
      <c r="AC38" s="216"/>
      <c r="AD38" s="218">
        <v>0</v>
      </c>
      <c r="AE38" s="220">
        <v>2</v>
      </c>
      <c r="AF38" s="223" t="s">
        <v>1551</v>
      </c>
      <c r="AI38" s="231">
        <v>9464</v>
      </c>
      <c r="AJ38" s="244" t="e">
        <f>ROUNDUP(AI38*#REF!/A38*F38,3)</f>
        <v>#REF!</v>
      </c>
      <c r="AK38" s="236"/>
      <c r="AL38" s="231">
        <v>9464</v>
      </c>
      <c r="AM38" s="244" t="e">
        <f>ROUNDUP(AL38*B38/D38*I38,3)</f>
        <v>#VALUE!</v>
      </c>
      <c r="AN38" s="236"/>
      <c r="AO38" s="231">
        <v>9464</v>
      </c>
      <c r="AP38" s="244" t="e">
        <f>ROUNDUP(AO38*E38/G38*L38,3)</f>
        <v>#VALUE!</v>
      </c>
      <c r="AQ38" s="236"/>
      <c r="AR38" s="231">
        <v>9464</v>
      </c>
      <c r="AS38" s="244" t="e">
        <f>ROUNDUP(AR38*H38/J38*O38,3)</f>
        <v>#VALUE!</v>
      </c>
      <c r="AT38" s="236"/>
      <c r="AU38" s="231">
        <v>9464</v>
      </c>
      <c r="AV38" s="244">
        <f t="shared" si="6"/>
        <v>7318.8270000000002</v>
      </c>
      <c r="AW38" s="236"/>
      <c r="AX38" s="231">
        <v>10000</v>
      </c>
      <c r="AY38" s="244">
        <f t="shared" si="7"/>
        <v>7600</v>
      </c>
      <c r="AZ38" s="236"/>
      <c r="BA38" s="231">
        <f>500+300</f>
        <v>800</v>
      </c>
      <c r="BB38" s="244">
        <f>ROUNDUP(BA38*K38/M38*S38,3)</f>
        <v>608</v>
      </c>
      <c r="BC38" s="263"/>
      <c r="BD38" s="266">
        <v>10111</v>
      </c>
      <c r="BE38" s="275">
        <f t="shared" si="9"/>
        <v>7684.36</v>
      </c>
      <c r="BF38" s="236"/>
      <c r="BG38" s="231"/>
      <c r="BH38" s="244">
        <f>ROUNDUP(BG38*Q38/S38*AA38,3)</f>
        <v>0</v>
      </c>
      <c r="BI38" s="263"/>
      <c r="BJ38" s="284"/>
      <c r="BK38" s="266">
        <v>0</v>
      </c>
      <c r="BL38" s="275">
        <f t="shared" si="11"/>
        <v>0</v>
      </c>
      <c r="BM38" s="284"/>
      <c r="BN38" s="266">
        <v>0</v>
      </c>
      <c r="BO38" s="275">
        <f t="shared" si="12"/>
        <v>0</v>
      </c>
      <c r="BP38" s="275">
        <f t="shared" si="13"/>
        <v>0</v>
      </c>
      <c r="BQ38" s="287">
        <f t="shared" si="14"/>
        <v>0</v>
      </c>
      <c r="BR38" s="284"/>
      <c r="BS38" s="266">
        <v>0</v>
      </c>
      <c r="BT38" s="296">
        <f t="shared" si="15"/>
        <v>0</v>
      </c>
      <c r="BU38" s="304">
        <f t="shared" si="16"/>
        <v>0</v>
      </c>
      <c r="BV38" s="275">
        <f t="shared" si="17"/>
        <v>0</v>
      </c>
      <c r="BW38" s="287">
        <f t="shared" si="18"/>
        <v>0</v>
      </c>
      <c r="BX38" s="284"/>
      <c r="BY38" s="266">
        <v>0</v>
      </c>
      <c r="BZ38" s="296">
        <f t="shared" si="19"/>
        <v>0</v>
      </c>
      <c r="CA38" s="304">
        <f t="shared" si="20"/>
        <v>0</v>
      </c>
      <c r="CB38" s="275">
        <f t="shared" si="21"/>
        <v>0</v>
      </c>
      <c r="CC38" s="287">
        <f t="shared" si="22"/>
        <v>0</v>
      </c>
      <c r="CD38" s="284"/>
      <c r="CE38" s="266">
        <v>0</v>
      </c>
      <c r="CF38" s="296">
        <f t="shared" si="23"/>
        <v>0</v>
      </c>
      <c r="CG38" s="304">
        <f t="shared" si="24"/>
        <v>0</v>
      </c>
      <c r="CH38" s="275">
        <f t="shared" si="25"/>
        <v>0</v>
      </c>
      <c r="CI38" s="287">
        <f t="shared" si="26"/>
        <v>0</v>
      </c>
      <c r="CJ38" s="349"/>
      <c r="CK38" s="266"/>
      <c r="CL38" s="296" t="e">
        <f t="shared" si="27"/>
        <v>#DIV/0!</v>
      </c>
      <c r="CM38" s="304">
        <f t="shared" si="28"/>
        <v>0</v>
      </c>
      <c r="CN38" s="275">
        <f t="shared" si="29"/>
        <v>0</v>
      </c>
      <c r="CO38" s="287">
        <f t="shared" si="30"/>
        <v>0</v>
      </c>
      <c r="CP38" s="236"/>
      <c r="CQ38" s="267">
        <v>0</v>
      </c>
      <c r="CR38" s="276">
        <f t="shared" si="31"/>
        <v>0</v>
      </c>
      <c r="CS38" s="276"/>
      <c r="CT38" s="276"/>
      <c r="CU38" s="276"/>
      <c r="CV38" s="276"/>
      <c r="CW38" s="276">
        <f t="shared" si="32"/>
        <v>0</v>
      </c>
      <c r="CX38" s="288">
        <f t="shared" si="33"/>
        <v>0</v>
      </c>
      <c r="CY38" s="349"/>
      <c r="CZ38" s="392">
        <f t="shared" si="34"/>
        <v>0</v>
      </c>
      <c r="DA38" s="284"/>
      <c r="DB38" s="266">
        <f t="shared" si="35"/>
        <v>0</v>
      </c>
      <c r="DC38" s="275">
        <f t="shared" si="36"/>
        <v>0</v>
      </c>
      <c r="DD38" s="275">
        <f t="shared" si="37"/>
        <v>0</v>
      </c>
      <c r="DE38" s="287">
        <f t="shared" si="38"/>
        <v>0</v>
      </c>
      <c r="DF38" s="284"/>
      <c r="DG38" s="267">
        <v>0</v>
      </c>
      <c r="DH38" s="276">
        <f t="shared" si="39"/>
        <v>0</v>
      </c>
      <c r="DI38" s="276">
        <f t="shared" si="40"/>
        <v>0</v>
      </c>
      <c r="DJ38" s="288">
        <f t="shared" si="41"/>
        <v>0</v>
      </c>
      <c r="DK38" s="236"/>
      <c r="DL38" s="267">
        <v>0</v>
      </c>
      <c r="DM38" s="276">
        <f t="shared" si="42"/>
        <v>0</v>
      </c>
      <c r="DN38" s="276">
        <f t="shared" si="43"/>
        <v>0</v>
      </c>
      <c r="DO38" s="288">
        <f t="shared" si="44"/>
        <v>0</v>
      </c>
      <c r="DP38" s="236"/>
      <c r="DQ38" s="266"/>
      <c r="DR38" s="296" t="e">
        <f t="shared" si="45"/>
        <v>#VALUE!</v>
      </c>
      <c r="DS38" s="304">
        <f t="shared" si="46"/>
        <v>0</v>
      </c>
      <c r="DT38" s="275">
        <f t="shared" si="47"/>
        <v>0</v>
      </c>
      <c r="DU38" s="287">
        <f t="shared" si="48"/>
        <v>0</v>
      </c>
      <c r="DV38" s="236"/>
      <c r="DW38" s="267">
        <v>0</v>
      </c>
      <c r="DX38" s="276">
        <f t="shared" si="49"/>
        <v>0</v>
      </c>
      <c r="DY38" s="276"/>
      <c r="DZ38" s="276"/>
      <c r="EA38" s="276"/>
      <c r="EB38" s="276"/>
      <c r="EC38" s="276">
        <f t="shared" si="50"/>
        <v>0</v>
      </c>
      <c r="ED38" s="288">
        <f t="shared" si="51"/>
        <v>0</v>
      </c>
      <c r="EE38" s="236"/>
      <c r="EF38" s="231" t="e">
        <f>BD38-#REF!</f>
        <v>#REF!</v>
      </c>
      <c r="EG38" s="413">
        <f t="shared" si="52"/>
        <v>1.0111000000000001</v>
      </c>
      <c r="EH38" s="236"/>
      <c r="EI38" s="231">
        <f t="shared" si="53"/>
        <v>10111</v>
      </c>
      <c r="EJ38" s="244">
        <f t="shared" si="54"/>
        <v>7684.36</v>
      </c>
      <c r="EK38" s="236"/>
      <c r="EL38" s="231">
        <f t="shared" si="55"/>
        <v>0</v>
      </c>
      <c r="EM38" s="244"/>
      <c r="EN38" s="235"/>
      <c r="EO38" s="231">
        <v>10911</v>
      </c>
      <c r="EP38" s="244">
        <f t="shared" si="56"/>
        <v>8292.36</v>
      </c>
      <c r="ER38" t="s">
        <v>1241</v>
      </c>
      <c r="ET38" t="s">
        <v>1339</v>
      </c>
      <c r="EU38" t="s">
        <v>1556</v>
      </c>
      <c r="EY38" s="236">
        <f t="shared" si="57"/>
        <v>0</v>
      </c>
    </row>
    <row r="39" spans="1:155" ht="41.25" customHeight="1" x14ac:dyDescent="0.15">
      <c r="A39" s="157">
        <v>20110</v>
      </c>
      <c r="B39" s="163" t="s">
        <v>1211</v>
      </c>
      <c r="C39" s="163" t="s">
        <v>1516</v>
      </c>
      <c r="D39" s="162" t="s">
        <v>757</v>
      </c>
      <c r="E39" s="163" t="s">
        <v>1529</v>
      </c>
      <c r="F39" s="167" t="s">
        <v>1529</v>
      </c>
      <c r="G39" s="171" t="s">
        <v>323</v>
      </c>
      <c r="H39" s="179" t="s">
        <v>1530</v>
      </c>
      <c r="I39" s="185">
        <v>45</v>
      </c>
      <c r="J39" s="192" t="s">
        <v>1368</v>
      </c>
      <c r="K39" s="197">
        <v>2</v>
      </c>
      <c r="L39" s="200" t="s">
        <v>571</v>
      </c>
      <c r="M39" s="203">
        <v>3</v>
      </c>
      <c r="N39" s="206">
        <v>1.18</v>
      </c>
      <c r="O39" s="207">
        <v>1.18</v>
      </c>
      <c r="P39" s="207">
        <v>1.18</v>
      </c>
      <c r="Q39" s="206">
        <v>1.17</v>
      </c>
      <c r="R39" s="206">
        <v>1.1599999999999999</v>
      </c>
      <c r="S39" s="206">
        <v>1.1399999999999999</v>
      </c>
      <c r="T39" s="206">
        <v>1.1399999999999999</v>
      </c>
      <c r="U39" s="206">
        <v>1.1299999999999999</v>
      </c>
      <c r="V39" s="206">
        <v>1.1299999999999999</v>
      </c>
      <c r="W39" s="206">
        <v>1.1200000000000001</v>
      </c>
      <c r="X39" s="213" t="s">
        <v>1511</v>
      </c>
      <c r="Y39" s="212"/>
      <c r="Z39" s="216">
        <v>1</v>
      </c>
      <c r="AA39" s="216">
        <v>1</v>
      </c>
      <c r="AB39" s="216"/>
      <c r="AC39" s="216"/>
      <c r="AD39" s="218">
        <v>0</v>
      </c>
      <c r="AE39" s="220">
        <v>2</v>
      </c>
      <c r="AF39" s="223" t="s">
        <v>1551</v>
      </c>
      <c r="AI39" s="231">
        <f>2533-813.468961</f>
        <v>1719.531039</v>
      </c>
      <c r="AJ39" s="244">
        <f>ROUNDUP(AI39*K39/M39*N39,3)</f>
        <v>1352.6979999999999</v>
      </c>
      <c r="AK39" s="236"/>
      <c r="AL39" s="231">
        <f>3000-828.193</f>
        <v>2171.8069999999998</v>
      </c>
      <c r="AM39" s="244">
        <f>ROUNDUP(AL39*K39/M39*O39,3)</f>
        <v>1708.489</v>
      </c>
      <c r="AN39" s="236"/>
      <c r="AO39" s="231">
        <f>2000</f>
        <v>2000</v>
      </c>
      <c r="AP39" s="244">
        <f>ROUNDUP(AO39*K39/M39*P39,3)</f>
        <v>1573.3340000000001</v>
      </c>
      <c r="AQ39" s="236"/>
      <c r="AR39" s="231">
        <v>1900</v>
      </c>
      <c r="AS39" s="244">
        <f>ROUNDUP(AR39*K39/M39*Q39,3)</f>
        <v>1482</v>
      </c>
      <c r="AT39" s="236"/>
      <c r="AU39" s="231">
        <v>1400</v>
      </c>
      <c r="AV39" s="244">
        <f t="shared" si="6"/>
        <v>1082.6669999999999</v>
      </c>
      <c r="AW39" s="236"/>
      <c r="AX39" s="231">
        <v>1400</v>
      </c>
      <c r="AY39" s="244">
        <f t="shared" si="7"/>
        <v>1064</v>
      </c>
      <c r="AZ39" s="236"/>
      <c r="BA39" s="231">
        <f>AX39+AU39+AR39+AO39+AL39+AI39</f>
        <v>10591.338039</v>
      </c>
      <c r="BB39" s="244">
        <f>AY39+AV39+AS39+AP39+AM39+AJ39</f>
        <v>8263.1880000000001</v>
      </c>
      <c r="BC39" s="262"/>
      <c r="BD39" s="266">
        <f>4000-20</f>
        <v>3980</v>
      </c>
      <c r="BE39" s="275">
        <f t="shared" si="9"/>
        <v>3024.8</v>
      </c>
      <c r="BF39" s="236"/>
      <c r="BG39" s="231"/>
      <c r="BH39" s="244">
        <f>ROUNDUP(BG39*Q39/S39*AA39,3)</f>
        <v>0</v>
      </c>
      <c r="BI39" s="262"/>
      <c r="BJ39" s="283"/>
      <c r="BK39" s="266">
        <v>6500</v>
      </c>
      <c r="BL39" s="275">
        <f t="shared" si="11"/>
        <v>4896.6670000000004</v>
      </c>
      <c r="BM39" s="283"/>
      <c r="BN39" s="266">
        <v>6500</v>
      </c>
      <c r="BO39" s="275">
        <f t="shared" si="12"/>
        <v>4896.6670000000004</v>
      </c>
      <c r="BP39" s="275">
        <f t="shared" si="13"/>
        <v>1603.3329999999996</v>
      </c>
      <c r="BQ39" s="287">
        <f t="shared" si="14"/>
        <v>0</v>
      </c>
      <c r="BR39" s="283"/>
      <c r="BS39" s="266">
        <f>7600+20+1200+800-2000</f>
        <v>7620</v>
      </c>
      <c r="BT39" s="296">
        <f t="shared" si="15"/>
        <v>5740.4</v>
      </c>
      <c r="BU39" s="304">
        <f t="shared" si="16"/>
        <v>5741</v>
      </c>
      <c r="BV39" s="275">
        <f t="shared" si="17"/>
        <v>1879</v>
      </c>
      <c r="BW39" s="287">
        <f t="shared" si="18"/>
        <v>0</v>
      </c>
      <c r="BX39" s="283"/>
      <c r="BY39" s="266">
        <f>7600+20+1200+800</f>
        <v>9620</v>
      </c>
      <c r="BZ39" s="296">
        <f t="shared" si="19"/>
        <v>7247.0666666666657</v>
      </c>
      <c r="CA39" s="304">
        <f t="shared" si="20"/>
        <v>7248</v>
      </c>
      <c r="CB39" s="275">
        <f t="shared" si="21"/>
        <v>2372</v>
      </c>
      <c r="CC39" s="287">
        <f t="shared" si="22"/>
        <v>0</v>
      </c>
      <c r="CD39" s="283"/>
      <c r="CE39" s="266">
        <f>7600+20+1200+800+51</f>
        <v>9671</v>
      </c>
      <c r="CF39" s="296">
        <f t="shared" si="23"/>
        <v>7285.4866666666658</v>
      </c>
      <c r="CG39" s="304">
        <f t="shared" si="24"/>
        <v>7286</v>
      </c>
      <c r="CH39" s="275">
        <f t="shared" si="25"/>
        <v>2385</v>
      </c>
      <c r="CI39" s="287">
        <f t="shared" si="26"/>
        <v>0</v>
      </c>
      <c r="CJ39" s="349"/>
      <c r="CK39" s="359">
        <f>2500+2000+2100</f>
        <v>6600</v>
      </c>
      <c r="CL39" s="296" t="e">
        <f t="shared" si="27"/>
        <v>#DIV/0!</v>
      </c>
      <c r="CM39" s="304">
        <f t="shared" si="28"/>
        <v>4972</v>
      </c>
      <c r="CN39" s="275">
        <f t="shared" si="29"/>
        <v>1628</v>
      </c>
      <c r="CO39" s="287">
        <f t="shared" si="30"/>
        <v>0</v>
      </c>
      <c r="CP39" s="236"/>
      <c r="CQ39" s="360">
        <f>6658+7000-2500-2000-2100</f>
        <v>7058</v>
      </c>
      <c r="CR39" s="276">
        <f t="shared" si="31"/>
        <v>5270</v>
      </c>
      <c r="CS39" s="276"/>
      <c r="CT39" s="276"/>
      <c r="CU39" s="276"/>
      <c r="CV39" s="276"/>
      <c r="CW39" s="276">
        <f t="shared" si="32"/>
        <v>1788</v>
      </c>
      <c r="CX39" s="288">
        <f t="shared" si="33"/>
        <v>0</v>
      </c>
      <c r="CY39" s="349"/>
      <c r="CZ39" s="392">
        <f t="shared" si="34"/>
        <v>13658</v>
      </c>
      <c r="DA39" s="283"/>
      <c r="DB39" s="266">
        <f t="shared" si="35"/>
        <v>51</v>
      </c>
      <c r="DC39" s="275">
        <f t="shared" si="36"/>
        <v>38</v>
      </c>
      <c r="DD39" s="275">
        <f t="shared" si="37"/>
        <v>13</v>
      </c>
      <c r="DE39" s="287">
        <f t="shared" si="38"/>
        <v>22353.903506999999</v>
      </c>
      <c r="DF39" s="283"/>
      <c r="DG39" s="267">
        <v>13658</v>
      </c>
      <c r="DH39" s="276">
        <f t="shared" si="39"/>
        <v>10290</v>
      </c>
      <c r="DI39" s="276">
        <f t="shared" si="40"/>
        <v>3368</v>
      </c>
      <c r="DJ39" s="288">
        <f t="shared" si="41"/>
        <v>0</v>
      </c>
      <c r="DK39" s="236"/>
      <c r="DL39" s="267">
        <v>13658</v>
      </c>
      <c r="DM39" s="276">
        <f t="shared" si="42"/>
        <v>10290</v>
      </c>
      <c r="DN39" s="276">
        <f t="shared" si="43"/>
        <v>3368</v>
      </c>
      <c r="DO39" s="288">
        <f t="shared" si="44"/>
        <v>0</v>
      </c>
      <c r="DP39" s="236"/>
      <c r="DQ39" s="266">
        <f>1500+500</f>
        <v>2000</v>
      </c>
      <c r="DR39" s="296" t="e">
        <f t="shared" si="45"/>
        <v>#VALUE!</v>
      </c>
      <c r="DS39" s="304">
        <f t="shared" si="46"/>
        <v>1507</v>
      </c>
      <c r="DT39" s="275">
        <f t="shared" si="47"/>
        <v>493</v>
      </c>
      <c r="DU39" s="287">
        <f t="shared" si="48"/>
        <v>0</v>
      </c>
      <c r="DV39" s="236"/>
      <c r="DW39" s="267">
        <f>6658+7000-1500-500</f>
        <v>11658</v>
      </c>
      <c r="DX39" s="276">
        <f t="shared" si="49"/>
        <v>8705</v>
      </c>
      <c r="DY39" s="276"/>
      <c r="DZ39" s="276"/>
      <c r="EA39" s="276"/>
      <c r="EB39" s="276"/>
      <c r="EC39" s="276">
        <f t="shared" si="50"/>
        <v>2953</v>
      </c>
      <c r="ED39" s="288">
        <f t="shared" si="51"/>
        <v>0</v>
      </c>
      <c r="EE39" s="236"/>
      <c r="EF39" s="231" t="e">
        <f>BD39-#REF!</f>
        <v>#REF!</v>
      </c>
      <c r="EG39" s="413">
        <f t="shared" si="52"/>
        <v>2.842857142857143</v>
      </c>
      <c r="EH39" s="236"/>
      <c r="EI39" s="231">
        <f t="shared" si="53"/>
        <v>-8091.3380390000002</v>
      </c>
      <c r="EJ39" s="244">
        <f t="shared" si="54"/>
        <v>-6149.4170000000004</v>
      </c>
      <c r="EK39" s="236"/>
      <c r="EL39" s="231">
        <f t="shared" si="55"/>
        <v>-12071.338039</v>
      </c>
      <c r="EM39" s="244"/>
      <c r="EN39" s="235"/>
      <c r="EO39" s="231">
        <v>2500</v>
      </c>
      <c r="EP39" s="244">
        <f t="shared" si="56"/>
        <v>1900</v>
      </c>
      <c r="ER39" t="s">
        <v>1241</v>
      </c>
      <c r="ET39" t="s">
        <v>600</v>
      </c>
      <c r="EY39" s="236">
        <f t="shared" si="57"/>
        <v>23329</v>
      </c>
    </row>
    <row r="40" spans="1:155" ht="41.25" customHeight="1" x14ac:dyDescent="0.15">
      <c r="A40" s="157">
        <v>20120</v>
      </c>
      <c r="B40" s="163" t="s">
        <v>1211</v>
      </c>
      <c r="C40" s="163" t="s">
        <v>1516</v>
      </c>
      <c r="D40" s="162" t="s">
        <v>757</v>
      </c>
      <c r="E40" s="163" t="s">
        <v>1529</v>
      </c>
      <c r="F40" s="167" t="s">
        <v>1529</v>
      </c>
      <c r="G40" s="171" t="s">
        <v>323</v>
      </c>
      <c r="H40" s="179" t="s">
        <v>1530</v>
      </c>
      <c r="I40" s="185">
        <v>45</v>
      </c>
      <c r="J40" s="192" t="s">
        <v>1414</v>
      </c>
      <c r="K40" s="197">
        <v>2</v>
      </c>
      <c r="L40" s="200" t="s">
        <v>571</v>
      </c>
      <c r="M40" s="203">
        <v>3</v>
      </c>
      <c r="N40" s="206">
        <v>1.18</v>
      </c>
      <c r="O40" s="207">
        <v>1.18</v>
      </c>
      <c r="P40" s="207">
        <v>1.18</v>
      </c>
      <c r="Q40" s="206">
        <v>1.17</v>
      </c>
      <c r="R40" s="206">
        <v>1.1599999999999999</v>
      </c>
      <c r="S40" s="206">
        <v>1.1399999999999999</v>
      </c>
      <c r="T40" s="206">
        <v>1.1399999999999999</v>
      </c>
      <c r="U40" s="206">
        <v>1.1299999999999999</v>
      </c>
      <c r="V40" s="206">
        <v>1.1299999999999999</v>
      </c>
      <c r="W40" s="206">
        <v>1.1200000000000001</v>
      </c>
      <c r="X40" s="213" t="s">
        <v>1511</v>
      </c>
      <c r="Y40" s="212"/>
      <c r="Z40" s="216">
        <v>1</v>
      </c>
      <c r="AA40" s="216">
        <v>1</v>
      </c>
      <c r="AB40" s="216"/>
      <c r="AC40" s="216"/>
      <c r="AD40" s="218">
        <v>0</v>
      </c>
      <c r="AE40" s="220">
        <v>2</v>
      </c>
      <c r="AF40" s="223" t="s">
        <v>1551</v>
      </c>
      <c r="AI40" s="231">
        <v>4492</v>
      </c>
      <c r="AJ40" s="244" t="e">
        <f>ROUNDUP(AI40*#REF!/A40*F40,3)</f>
        <v>#REF!</v>
      </c>
      <c r="AK40" s="236"/>
      <c r="AL40" s="231">
        <v>4492</v>
      </c>
      <c r="AM40" s="244" t="e">
        <f>ROUNDUP(AL40*B40/D40*I40,3)</f>
        <v>#VALUE!</v>
      </c>
      <c r="AN40" s="236"/>
      <c r="AO40" s="231">
        <v>4492</v>
      </c>
      <c r="AP40" s="244" t="e">
        <f>ROUNDUP(AO40*E40/G40*L40,3)</f>
        <v>#VALUE!</v>
      </c>
      <c r="AQ40" s="236"/>
      <c r="AR40" s="231">
        <v>4492</v>
      </c>
      <c r="AS40" s="244" t="e">
        <f>ROUNDUP(AR40*H40/J40*O40,3)</f>
        <v>#VALUE!</v>
      </c>
      <c r="AT40" s="236"/>
      <c r="AU40" s="231">
        <v>4492</v>
      </c>
      <c r="AV40" s="244">
        <f t="shared" si="6"/>
        <v>3473.8140000000003</v>
      </c>
      <c r="AW40" s="236"/>
      <c r="AX40" s="231">
        <v>4700</v>
      </c>
      <c r="AY40" s="244">
        <f t="shared" si="7"/>
        <v>3572</v>
      </c>
      <c r="AZ40" s="236"/>
      <c r="BA40" s="231">
        <f>800+1000</f>
        <v>1800</v>
      </c>
      <c r="BB40" s="244">
        <f>ROUNDUP(BA40*K40/M40*S40,3)</f>
        <v>1368</v>
      </c>
      <c r="BC40" s="263"/>
      <c r="BD40" s="266">
        <f>5200-13</f>
        <v>5187</v>
      </c>
      <c r="BE40" s="275">
        <f t="shared" si="9"/>
        <v>3942.12</v>
      </c>
      <c r="BF40" s="236"/>
      <c r="BG40" s="231"/>
      <c r="BH40" s="244">
        <f>ROUNDUP(BG40*Q40/S40*AA40,3)</f>
        <v>0</v>
      </c>
      <c r="BI40" s="263"/>
      <c r="BJ40" s="284"/>
      <c r="BK40" s="266">
        <v>4000</v>
      </c>
      <c r="BL40" s="275">
        <f t="shared" si="11"/>
        <v>3013.3340000000003</v>
      </c>
      <c r="BM40" s="284"/>
      <c r="BN40" s="266">
        <v>4000</v>
      </c>
      <c r="BO40" s="275">
        <f t="shared" si="12"/>
        <v>3013.3340000000003</v>
      </c>
      <c r="BP40" s="275">
        <f t="shared" si="13"/>
        <v>986.66599999999971</v>
      </c>
      <c r="BQ40" s="287">
        <f t="shared" si="14"/>
        <v>0</v>
      </c>
      <c r="BR40" s="284"/>
      <c r="BS40" s="266">
        <f>3700+13</f>
        <v>3713</v>
      </c>
      <c r="BT40" s="296">
        <f t="shared" si="15"/>
        <v>2797.1266666666666</v>
      </c>
      <c r="BU40" s="304">
        <f t="shared" si="16"/>
        <v>2798</v>
      </c>
      <c r="BV40" s="275">
        <f t="shared" si="17"/>
        <v>915</v>
      </c>
      <c r="BW40" s="287">
        <f t="shared" si="18"/>
        <v>0</v>
      </c>
      <c r="BX40" s="284"/>
      <c r="BY40" s="266">
        <f>3700+13</f>
        <v>3713</v>
      </c>
      <c r="BZ40" s="296">
        <f t="shared" si="19"/>
        <v>2797.1266666666666</v>
      </c>
      <c r="CA40" s="304">
        <f t="shared" si="20"/>
        <v>2798</v>
      </c>
      <c r="CB40" s="275">
        <f t="shared" si="21"/>
        <v>915</v>
      </c>
      <c r="CC40" s="287">
        <f t="shared" si="22"/>
        <v>0</v>
      </c>
      <c r="CD40" s="284"/>
      <c r="CE40" s="266">
        <f>3700+13</f>
        <v>3713</v>
      </c>
      <c r="CF40" s="296">
        <f t="shared" si="23"/>
        <v>2797.1266666666666</v>
      </c>
      <c r="CG40" s="304">
        <f t="shared" si="24"/>
        <v>2798</v>
      </c>
      <c r="CH40" s="275">
        <f t="shared" si="25"/>
        <v>915</v>
      </c>
      <c r="CI40" s="287">
        <f t="shared" si="26"/>
        <v>0</v>
      </c>
      <c r="CJ40" s="349"/>
      <c r="CK40" s="359">
        <f>400+1800-1100+100</f>
        <v>1200</v>
      </c>
      <c r="CL40" s="296" t="e">
        <f t="shared" si="27"/>
        <v>#DIV/0!</v>
      </c>
      <c r="CM40" s="304">
        <f t="shared" si="28"/>
        <v>904</v>
      </c>
      <c r="CN40" s="275">
        <f t="shared" si="29"/>
        <v>296</v>
      </c>
      <c r="CO40" s="287">
        <f t="shared" si="30"/>
        <v>0</v>
      </c>
      <c r="CP40" s="236"/>
      <c r="CQ40" s="360">
        <f>2313-400-1800+1100-100</f>
        <v>1113</v>
      </c>
      <c r="CR40" s="276">
        <f t="shared" si="31"/>
        <v>832</v>
      </c>
      <c r="CS40" s="276"/>
      <c r="CT40" s="276"/>
      <c r="CU40" s="276"/>
      <c r="CV40" s="276"/>
      <c r="CW40" s="276">
        <f t="shared" si="32"/>
        <v>281</v>
      </c>
      <c r="CX40" s="288">
        <f t="shared" si="33"/>
        <v>0</v>
      </c>
      <c r="CY40" s="349"/>
      <c r="CZ40" s="392">
        <f t="shared" si="34"/>
        <v>2313</v>
      </c>
      <c r="DA40" s="284"/>
      <c r="DB40" s="266">
        <f t="shared" si="35"/>
        <v>0</v>
      </c>
      <c r="DC40" s="275">
        <f t="shared" si="36"/>
        <v>0</v>
      </c>
      <c r="DD40" s="275">
        <f t="shared" si="37"/>
        <v>0</v>
      </c>
      <c r="DE40" s="287">
        <f t="shared" si="38"/>
        <v>0</v>
      </c>
      <c r="DF40" s="284"/>
      <c r="DG40" s="267">
        <v>2313</v>
      </c>
      <c r="DH40" s="276">
        <f t="shared" si="39"/>
        <v>1743</v>
      </c>
      <c r="DI40" s="276">
        <f t="shared" si="40"/>
        <v>570</v>
      </c>
      <c r="DJ40" s="288">
        <f t="shared" si="41"/>
        <v>0</v>
      </c>
      <c r="DK40" s="236"/>
      <c r="DL40" s="267">
        <v>2313</v>
      </c>
      <c r="DM40" s="276">
        <f t="shared" si="42"/>
        <v>1743</v>
      </c>
      <c r="DN40" s="276">
        <f t="shared" si="43"/>
        <v>570</v>
      </c>
      <c r="DO40" s="288">
        <f t="shared" si="44"/>
        <v>0</v>
      </c>
      <c r="DP40" s="236"/>
      <c r="DQ40" s="266">
        <v>400</v>
      </c>
      <c r="DR40" s="296" t="e">
        <f t="shared" si="45"/>
        <v>#VALUE!</v>
      </c>
      <c r="DS40" s="304">
        <f t="shared" si="46"/>
        <v>302</v>
      </c>
      <c r="DT40" s="275">
        <f t="shared" si="47"/>
        <v>98</v>
      </c>
      <c r="DU40" s="287">
        <f t="shared" si="48"/>
        <v>0</v>
      </c>
      <c r="DV40" s="236"/>
      <c r="DW40" s="267">
        <f>2313-400</f>
        <v>1913</v>
      </c>
      <c r="DX40" s="276">
        <f t="shared" si="49"/>
        <v>1429</v>
      </c>
      <c r="DY40" s="276"/>
      <c r="DZ40" s="276"/>
      <c r="EA40" s="276"/>
      <c r="EB40" s="276"/>
      <c r="EC40" s="276">
        <f t="shared" si="50"/>
        <v>484</v>
      </c>
      <c r="ED40" s="288">
        <f t="shared" si="51"/>
        <v>0</v>
      </c>
      <c r="EE40" s="236"/>
      <c r="EF40" s="231" t="e">
        <f>BD40-#REF!</f>
        <v>#REF!</v>
      </c>
      <c r="EG40" s="413">
        <f t="shared" si="52"/>
        <v>1.1036170212765957</v>
      </c>
      <c r="EH40" s="236"/>
      <c r="EI40" s="231">
        <f t="shared" si="53"/>
        <v>4900</v>
      </c>
      <c r="EJ40" s="244">
        <f t="shared" si="54"/>
        <v>3724</v>
      </c>
      <c r="EK40" s="236"/>
      <c r="EL40" s="231">
        <f t="shared" si="55"/>
        <v>-287</v>
      </c>
      <c r="EM40" s="244"/>
      <c r="EN40" s="235"/>
      <c r="EO40" s="425">
        <f>5200+1500</f>
        <v>6700</v>
      </c>
      <c r="EP40" s="244">
        <f t="shared" si="56"/>
        <v>5092</v>
      </c>
      <c r="ER40" t="s">
        <v>1241</v>
      </c>
      <c r="ET40" t="s">
        <v>600</v>
      </c>
      <c r="EU40" t="s">
        <v>454</v>
      </c>
      <c r="EY40" s="236">
        <f t="shared" si="57"/>
        <v>6026</v>
      </c>
    </row>
    <row r="41" spans="1:155" ht="41.25" customHeight="1" x14ac:dyDescent="0.15">
      <c r="A41" s="157">
        <v>20130</v>
      </c>
      <c r="B41" s="163" t="s">
        <v>1211</v>
      </c>
      <c r="C41" s="163" t="s">
        <v>1516</v>
      </c>
      <c r="D41" s="162" t="s">
        <v>757</v>
      </c>
      <c r="E41" s="163" t="s">
        <v>1529</v>
      </c>
      <c r="F41" s="167" t="s">
        <v>1529</v>
      </c>
      <c r="G41" s="171" t="s">
        <v>323</v>
      </c>
      <c r="H41" s="179" t="s">
        <v>1530</v>
      </c>
      <c r="I41" s="185">
        <v>45</v>
      </c>
      <c r="J41" s="192" t="s">
        <v>1557</v>
      </c>
      <c r="K41" s="197">
        <v>2</v>
      </c>
      <c r="L41" s="200" t="s">
        <v>571</v>
      </c>
      <c r="M41" s="203">
        <v>3</v>
      </c>
      <c r="N41" s="206">
        <v>1.18</v>
      </c>
      <c r="O41" s="207">
        <v>1.18</v>
      </c>
      <c r="P41" s="207">
        <v>1.18</v>
      </c>
      <c r="Q41" s="206">
        <v>1.17</v>
      </c>
      <c r="R41" s="206">
        <v>1.1599999999999999</v>
      </c>
      <c r="S41" s="206">
        <v>1.1399999999999999</v>
      </c>
      <c r="T41" s="206">
        <v>1.1399999999999999</v>
      </c>
      <c r="U41" s="206">
        <v>1.1299999999999999</v>
      </c>
      <c r="V41" s="206">
        <v>1.1299999999999999</v>
      </c>
      <c r="W41" s="206">
        <v>1.1200000000000001</v>
      </c>
      <c r="X41" s="213" t="s">
        <v>1511</v>
      </c>
      <c r="Y41" s="214"/>
      <c r="Z41" s="216">
        <v>1</v>
      </c>
      <c r="AA41" s="216">
        <v>1</v>
      </c>
      <c r="AB41" s="216"/>
      <c r="AC41" s="216"/>
      <c r="AD41" s="218">
        <v>0</v>
      </c>
      <c r="AE41" s="220">
        <v>2</v>
      </c>
      <c r="AF41" s="223" t="s">
        <v>1551</v>
      </c>
      <c r="AI41" s="231">
        <v>5673.0627100000011</v>
      </c>
      <c r="AJ41" s="244">
        <f>ROUNDUP(AI41*K41/M41*N41,3)</f>
        <v>4462.8100000000004</v>
      </c>
      <c r="AK41" s="236"/>
      <c r="AL41" s="231">
        <v>4819.7790910000003</v>
      </c>
      <c r="AM41" s="244">
        <f>ROUNDUP(AL41*K41/M41*O41,3)</f>
        <v>3791.5600000000004</v>
      </c>
      <c r="AN41" s="236"/>
      <c r="AO41" s="231">
        <v>8300</v>
      </c>
      <c r="AP41" s="244">
        <f>ROUNDUP(AO41*K41/M41*P41,3)</f>
        <v>6529.3339999999998</v>
      </c>
      <c r="AQ41" s="236"/>
      <c r="AR41" s="231">
        <v>5511</v>
      </c>
      <c r="AS41" s="244">
        <f>ROUNDUP(AR41*K41/M41*Q41,3)</f>
        <v>4298.58</v>
      </c>
      <c r="AT41" s="236"/>
      <c r="AU41" s="231">
        <v>9113</v>
      </c>
      <c r="AV41" s="244">
        <f t="shared" si="6"/>
        <v>7047.3870000000006</v>
      </c>
      <c r="AW41" s="236"/>
      <c r="AX41" s="231">
        <v>14200</v>
      </c>
      <c r="AY41" s="244">
        <f t="shared" si="7"/>
        <v>10792</v>
      </c>
      <c r="AZ41" s="236"/>
      <c r="BA41" s="231">
        <f>AX41+AU41+AR41+AO41+AL41+AI41</f>
        <v>47616.841801000002</v>
      </c>
      <c r="BB41" s="244">
        <f>AY41+AV41+AS41+AP41+AM41+AJ41</f>
        <v>36921.671000000002</v>
      </c>
      <c r="BC41" s="263"/>
      <c r="BD41" s="266">
        <f>15054+30</f>
        <v>15084</v>
      </c>
      <c r="BE41" s="275">
        <f t="shared" si="9"/>
        <v>11463.84</v>
      </c>
      <c r="BF41" s="236"/>
      <c r="BG41" s="231"/>
      <c r="BH41" s="244">
        <f>BE41+BB41+AY41+AV41+AS41+AP41</f>
        <v>77052.812000000005</v>
      </c>
      <c r="BI41" s="263"/>
      <c r="BJ41" s="284"/>
      <c r="BK41" s="266">
        <v>15500</v>
      </c>
      <c r="BL41" s="275">
        <f t="shared" si="11"/>
        <v>11676.666999999999</v>
      </c>
      <c r="BM41" s="284"/>
      <c r="BN41" s="266">
        <v>15500</v>
      </c>
      <c r="BO41" s="275">
        <f t="shared" si="12"/>
        <v>11676.666999999999</v>
      </c>
      <c r="BP41" s="275">
        <f t="shared" si="13"/>
        <v>3823.3330000000005</v>
      </c>
      <c r="BQ41" s="287">
        <f t="shared" si="14"/>
        <v>0</v>
      </c>
      <c r="BR41" s="284"/>
      <c r="BS41" s="266">
        <f>23300-30+400+1200-1600</f>
        <v>23270</v>
      </c>
      <c r="BT41" s="296">
        <f t="shared" si="15"/>
        <v>17530.066666666666</v>
      </c>
      <c r="BU41" s="304">
        <f t="shared" si="16"/>
        <v>17531</v>
      </c>
      <c r="BV41" s="275">
        <f t="shared" si="17"/>
        <v>5739</v>
      </c>
      <c r="BW41" s="287">
        <f t="shared" si="18"/>
        <v>0</v>
      </c>
      <c r="BX41" s="284"/>
      <c r="BY41" s="266">
        <f>23300-30+400+1200</f>
        <v>24870</v>
      </c>
      <c r="BZ41" s="296">
        <f t="shared" si="19"/>
        <v>18735.399999999998</v>
      </c>
      <c r="CA41" s="304">
        <f t="shared" si="20"/>
        <v>18736</v>
      </c>
      <c r="CB41" s="275">
        <f t="shared" si="21"/>
        <v>6134</v>
      </c>
      <c r="CC41" s="287">
        <f t="shared" si="22"/>
        <v>0</v>
      </c>
      <c r="CD41" s="284"/>
      <c r="CE41" s="266">
        <f>23300-30+400+1200+132</f>
        <v>25002</v>
      </c>
      <c r="CF41" s="296">
        <f t="shared" si="23"/>
        <v>18834.839999999997</v>
      </c>
      <c r="CG41" s="304">
        <f t="shared" si="24"/>
        <v>18835</v>
      </c>
      <c r="CH41" s="275">
        <f t="shared" si="25"/>
        <v>6167</v>
      </c>
      <c r="CI41" s="287">
        <f t="shared" si="26"/>
        <v>0</v>
      </c>
      <c r="CJ41" s="349"/>
      <c r="CK41" s="359">
        <f>12900+1800</f>
        <v>14700</v>
      </c>
      <c r="CL41" s="296" t="e">
        <f t="shared" si="27"/>
        <v>#DIV/0!</v>
      </c>
      <c r="CM41" s="304">
        <f t="shared" si="28"/>
        <v>11074</v>
      </c>
      <c r="CN41" s="275">
        <f t="shared" si="29"/>
        <v>3626</v>
      </c>
      <c r="CO41" s="287">
        <f t="shared" si="30"/>
        <v>0</v>
      </c>
      <c r="CP41" s="236"/>
      <c r="CQ41" s="360">
        <f>28197+32000-12900-1800</f>
        <v>45497</v>
      </c>
      <c r="CR41" s="276">
        <f t="shared" si="31"/>
        <v>33972</v>
      </c>
      <c r="CS41" s="276"/>
      <c r="CT41" s="276"/>
      <c r="CU41" s="276"/>
      <c r="CV41" s="276"/>
      <c r="CW41" s="276">
        <f t="shared" si="32"/>
        <v>11525</v>
      </c>
      <c r="CX41" s="288">
        <f t="shared" si="33"/>
        <v>0</v>
      </c>
      <c r="CY41" s="349"/>
      <c r="CZ41" s="392">
        <f t="shared" si="34"/>
        <v>60197</v>
      </c>
      <c r="DA41" s="284"/>
      <c r="DB41" s="266">
        <f t="shared" si="35"/>
        <v>132</v>
      </c>
      <c r="DC41" s="275">
        <f t="shared" si="36"/>
        <v>99</v>
      </c>
      <c r="DD41" s="275">
        <f t="shared" si="37"/>
        <v>33</v>
      </c>
      <c r="DE41" s="287">
        <f t="shared" si="38"/>
        <v>187211.06943000003</v>
      </c>
      <c r="DF41" s="284"/>
      <c r="DG41" s="397">
        <f>55197+2000</f>
        <v>57197</v>
      </c>
      <c r="DH41" s="276">
        <f t="shared" si="39"/>
        <v>43089</v>
      </c>
      <c r="DI41" s="276">
        <f t="shared" si="40"/>
        <v>14108</v>
      </c>
      <c r="DJ41" s="288">
        <f t="shared" si="41"/>
        <v>0</v>
      </c>
      <c r="DK41" s="236"/>
      <c r="DL41" s="401">
        <f>55197+3000</f>
        <v>58197</v>
      </c>
      <c r="DM41" s="276">
        <f t="shared" si="42"/>
        <v>43842</v>
      </c>
      <c r="DN41" s="276">
        <f t="shared" si="43"/>
        <v>14355</v>
      </c>
      <c r="DO41" s="288">
        <f t="shared" si="44"/>
        <v>0</v>
      </c>
      <c r="DP41" s="236"/>
      <c r="DQ41" s="266">
        <v>4500</v>
      </c>
      <c r="DR41" s="296" t="e">
        <f t="shared" si="45"/>
        <v>#VALUE!</v>
      </c>
      <c r="DS41" s="304">
        <f t="shared" si="46"/>
        <v>3390</v>
      </c>
      <c r="DT41" s="275">
        <f t="shared" si="47"/>
        <v>1110</v>
      </c>
      <c r="DU41" s="287">
        <f t="shared" si="48"/>
        <v>0</v>
      </c>
      <c r="DV41" s="236"/>
      <c r="DW41" s="267">
        <f>28197+32000-4500</f>
        <v>55697</v>
      </c>
      <c r="DX41" s="276">
        <f t="shared" si="49"/>
        <v>41588</v>
      </c>
      <c r="DY41" s="276">
        <v>3000</v>
      </c>
      <c r="DZ41" s="276">
        <f>ROUNDUP(DY41*K41/M41*V41,0)</f>
        <v>2260</v>
      </c>
      <c r="EA41" s="276">
        <f>2000</f>
        <v>2000</v>
      </c>
      <c r="EB41" s="276">
        <f>ROUNDUP(EA41*K41/M41*V41,0)</f>
        <v>1507</v>
      </c>
      <c r="EC41" s="276">
        <f t="shared" si="50"/>
        <v>14109</v>
      </c>
      <c r="ED41" s="288">
        <f t="shared" si="51"/>
        <v>0</v>
      </c>
      <c r="EE41" s="236"/>
      <c r="EF41" s="231" t="e">
        <f>BD41-#REF!</f>
        <v>#REF!</v>
      </c>
      <c r="EG41" s="413">
        <f t="shared" si="52"/>
        <v>1.0622535211267605</v>
      </c>
      <c r="EH41" s="236"/>
      <c r="EI41" s="231">
        <f t="shared" si="53"/>
        <v>-31916.841801000002</v>
      </c>
      <c r="EJ41" s="244">
        <f t="shared" si="54"/>
        <v>-24256.799999999999</v>
      </c>
      <c r="EK41" s="236"/>
      <c r="EL41" s="231">
        <f t="shared" si="55"/>
        <v>-47000.841801000002</v>
      </c>
      <c r="EM41" s="244"/>
      <c r="EN41" s="235"/>
      <c r="EO41" s="231">
        <v>15700</v>
      </c>
      <c r="EP41" s="244">
        <f t="shared" si="56"/>
        <v>11932</v>
      </c>
      <c r="ER41" t="s">
        <v>1241</v>
      </c>
      <c r="ET41" t="s">
        <v>1539</v>
      </c>
      <c r="EU41" t="s">
        <v>454</v>
      </c>
      <c r="EV41" t="s">
        <v>1558</v>
      </c>
      <c r="EY41" s="236">
        <f t="shared" si="57"/>
        <v>82199</v>
      </c>
    </row>
    <row r="42" spans="1:155" ht="41.25" customHeight="1" x14ac:dyDescent="0.15">
      <c r="A42" s="157">
        <v>20140</v>
      </c>
      <c r="B42" s="163" t="s">
        <v>1211</v>
      </c>
      <c r="C42" s="163" t="s">
        <v>687</v>
      </c>
      <c r="D42" s="162" t="s">
        <v>756</v>
      </c>
      <c r="E42" s="163" t="s">
        <v>1509</v>
      </c>
      <c r="F42" s="167" t="s">
        <v>902</v>
      </c>
      <c r="G42" s="171" t="s">
        <v>323</v>
      </c>
      <c r="H42" s="179" t="s">
        <v>1510</v>
      </c>
      <c r="I42" s="185">
        <v>45</v>
      </c>
      <c r="J42" s="192" t="s">
        <v>650</v>
      </c>
      <c r="K42" s="197">
        <v>7</v>
      </c>
      <c r="L42" s="200" t="s">
        <v>571</v>
      </c>
      <c r="M42" s="203">
        <v>10</v>
      </c>
      <c r="N42" s="206">
        <v>1.17</v>
      </c>
      <c r="O42" s="207">
        <v>1.17</v>
      </c>
      <c r="P42" s="207">
        <v>1.17</v>
      </c>
      <c r="Q42" s="207">
        <v>1.1599999999999999</v>
      </c>
      <c r="R42" s="207">
        <v>1.1599999999999999</v>
      </c>
      <c r="S42" s="206">
        <v>1.1499999999999999</v>
      </c>
      <c r="T42" s="206">
        <v>1.1499999999999999</v>
      </c>
      <c r="U42" s="206">
        <v>1.1499999999999999</v>
      </c>
      <c r="V42" s="206">
        <v>1.1499999999999999</v>
      </c>
      <c r="W42" s="206">
        <v>1.1399999999999999</v>
      </c>
      <c r="X42" s="213" t="s">
        <v>1511</v>
      </c>
      <c r="Y42" s="214"/>
      <c r="Z42" s="216">
        <v>1</v>
      </c>
      <c r="AA42" s="216">
        <v>1</v>
      </c>
      <c r="AB42" s="216"/>
      <c r="AC42" s="216"/>
      <c r="AD42" s="218">
        <v>0</v>
      </c>
      <c r="AE42" s="220">
        <v>1</v>
      </c>
      <c r="AF42" s="223" t="s">
        <v>1551</v>
      </c>
      <c r="AI42" s="231">
        <v>3877</v>
      </c>
      <c r="AJ42" s="244" t="e">
        <f>ROUNDUP(AI42*#REF!/A42*F42,3)</f>
        <v>#REF!</v>
      </c>
      <c r="AK42" s="236"/>
      <c r="AL42" s="231">
        <v>3877</v>
      </c>
      <c r="AM42" s="244" t="e">
        <f t="shared" ref="AM42:AM47" si="58">ROUNDUP(AL42*B42/D42*I42,3)</f>
        <v>#VALUE!</v>
      </c>
      <c r="AN42" s="236"/>
      <c r="AO42" s="231">
        <v>3877</v>
      </c>
      <c r="AP42" s="244" t="e">
        <f t="shared" ref="AP42:AP47" si="59">ROUNDUP(AO42*E42/G42*L42,3)</f>
        <v>#VALUE!</v>
      </c>
      <c r="AQ42" s="236"/>
      <c r="AR42" s="231">
        <v>3877</v>
      </c>
      <c r="AS42" s="244" t="e">
        <f t="shared" ref="AS42:AS47" si="60">ROUNDUP(AR42*H42/J42*O42,3)</f>
        <v>#VALUE!</v>
      </c>
      <c r="AT42" s="236"/>
      <c r="AU42" s="231">
        <v>3877</v>
      </c>
      <c r="AV42" s="244">
        <f t="shared" si="6"/>
        <v>3148.1239999999998</v>
      </c>
      <c r="AW42" s="236"/>
      <c r="AX42" s="231">
        <v>1167</v>
      </c>
      <c r="AY42" s="244">
        <f t="shared" si="7"/>
        <v>939.43499999999995</v>
      </c>
      <c r="AZ42" s="236"/>
      <c r="BA42" s="231">
        <v>600</v>
      </c>
      <c r="BB42" s="244">
        <f t="shared" ref="BB42:BB47" si="61">ROUNDUP(BA42*K42/M42*S42,3)</f>
        <v>483</v>
      </c>
      <c r="BC42" s="236"/>
      <c r="BD42" s="266">
        <v>1050</v>
      </c>
      <c r="BE42" s="275">
        <f t="shared" si="9"/>
        <v>845.25</v>
      </c>
      <c r="BF42" s="236"/>
      <c r="BG42" s="231"/>
      <c r="BH42" s="244">
        <f t="shared" ref="BH42:BH47" si="62">ROUNDUP(BG42*Q42/S42*AA42,3)</f>
        <v>0</v>
      </c>
      <c r="BI42" s="236"/>
      <c r="BJ42" s="281"/>
      <c r="BK42" s="266">
        <v>950</v>
      </c>
      <c r="BL42" s="275">
        <f t="shared" si="11"/>
        <v>764.75</v>
      </c>
      <c r="BM42" s="281"/>
      <c r="BN42" s="266">
        <v>950</v>
      </c>
      <c r="BO42" s="275">
        <f t="shared" si="12"/>
        <v>764.75</v>
      </c>
      <c r="BP42" s="275">
        <f t="shared" si="13"/>
        <v>185.25</v>
      </c>
      <c r="BQ42" s="287">
        <f t="shared" si="14"/>
        <v>0</v>
      </c>
      <c r="BR42" s="281"/>
      <c r="BS42" s="266">
        <v>1100</v>
      </c>
      <c r="BT42" s="296">
        <f t="shared" si="15"/>
        <v>885.49999999999989</v>
      </c>
      <c r="BU42" s="304">
        <f t="shared" si="16"/>
        <v>886</v>
      </c>
      <c r="BV42" s="275">
        <f t="shared" si="17"/>
        <v>214</v>
      </c>
      <c r="BW42" s="287">
        <f t="shared" si="18"/>
        <v>0</v>
      </c>
      <c r="BX42" s="281"/>
      <c r="BY42" s="266">
        <v>1100</v>
      </c>
      <c r="BZ42" s="296">
        <f t="shared" si="19"/>
        <v>885.49999999999989</v>
      </c>
      <c r="CA42" s="304">
        <f t="shared" si="20"/>
        <v>886</v>
      </c>
      <c r="CB42" s="275">
        <f t="shared" si="21"/>
        <v>214</v>
      </c>
      <c r="CC42" s="287">
        <f t="shared" si="22"/>
        <v>0</v>
      </c>
      <c r="CD42" s="281"/>
      <c r="CE42" s="266">
        <v>1100</v>
      </c>
      <c r="CF42" s="296">
        <f t="shared" si="23"/>
        <v>885.49999999999989</v>
      </c>
      <c r="CG42" s="304">
        <f t="shared" si="24"/>
        <v>886</v>
      </c>
      <c r="CH42" s="275">
        <f t="shared" si="25"/>
        <v>214</v>
      </c>
      <c r="CI42" s="287">
        <f t="shared" si="26"/>
        <v>0</v>
      </c>
      <c r="CJ42" s="349"/>
      <c r="CK42" s="359">
        <v>600</v>
      </c>
      <c r="CL42" s="296" t="e">
        <f t="shared" si="27"/>
        <v>#DIV/0!</v>
      </c>
      <c r="CM42" s="304">
        <f t="shared" si="28"/>
        <v>483</v>
      </c>
      <c r="CN42" s="275">
        <f t="shared" si="29"/>
        <v>117</v>
      </c>
      <c r="CO42" s="287">
        <f t="shared" si="30"/>
        <v>0</v>
      </c>
      <c r="CP42" s="236"/>
      <c r="CQ42" s="360">
        <f>929-600</f>
        <v>329</v>
      </c>
      <c r="CR42" s="276">
        <f t="shared" si="31"/>
        <v>263</v>
      </c>
      <c r="CS42" s="276"/>
      <c r="CT42" s="276"/>
      <c r="CU42" s="276"/>
      <c r="CV42" s="276"/>
      <c r="CW42" s="276">
        <f t="shared" si="32"/>
        <v>66</v>
      </c>
      <c r="CX42" s="288">
        <f t="shared" si="33"/>
        <v>0</v>
      </c>
      <c r="CY42" s="349"/>
      <c r="CZ42" s="392">
        <f t="shared" si="34"/>
        <v>929</v>
      </c>
      <c r="DA42" s="281"/>
      <c r="DB42" s="266">
        <f t="shared" si="35"/>
        <v>0</v>
      </c>
      <c r="DC42" s="275">
        <f t="shared" si="36"/>
        <v>0</v>
      </c>
      <c r="DD42" s="275">
        <f t="shared" si="37"/>
        <v>0</v>
      </c>
      <c r="DE42" s="287">
        <f t="shared" si="38"/>
        <v>0</v>
      </c>
      <c r="DF42" s="281"/>
      <c r="DG42" s="267">
        <v>929</v>
      </c>
      <c r="DH42" s="276">
        <f t="shared" si="39"/>
        <v>748</v>
      </c>
      <c r="DI42" s="276">
        <f t="shared" si="40"/>
        <v>181</v>
      </c>
      <c r="DJ42" s="288">
        <f t="shared" si="41"/>
        <v>0</v>
      </c>
      <c r="DK42" s="236"/>
      <c r="DL42" s="267">
        <v>929</v>
      </c>
      <c r="DM42" s="276">
        <f t="shared" si="42"/>
        <v>748</v>
      </c>
      <c r="DN42" s="276">
        <f t="shared" si="43"/>
        <v>181</v>
      </c>
      <c r="DO42" s="288">
        <f t="shared" si="44"/>
        <v>0</v>
      </c>
      <c r="DP42" s="236"/>
      <c r="DQ42" s="266">
        <v>600</v>
      </c>
      <c r="DR42" s="296" t="e">
        <f t="shared" si="45"/>
        <v>#VALUE!</v>
      </c>
      <c r="DS42" s="304">
        <f t="shared" si="46"/>
        <v>483</v>
      </c>
      <c r="DT42" s="275">
        <f t="shared" si="47"/>
        <v>117</v>
      </c>
      <c r="DU42" s="287">
        <f t="shared" si="48"/>
        <v>0</v>
      </c>
      <c r="DV42" s="236"/>
      <c r="DW42" s="267">
        <f>929-600</f>
        <v>329</v>
      </c>
      <c r="DX42" s="276">
        <f t="shared" si="49"/>
        <v>263</v>
      </c>
      <c r="DY42" s="276"/>
      <c r="DZ42" s="276"/>
      <c r="EA42" s="276"/>
      <c r="EB42" s="276"/>
      <c r="EC42" s="276">
        <f t="shared" si="50"/>
        <v>66</v>
      </c>
      <c r="ED42" s="288">
        <f t="shared" si="51"/>
        <v>0</v>
      </c>
      <c r="EE42" s="236"/>
      <c r="EF42" s="231" t="e">
        <f>BD42-#REF!</f>
        <v>#REF!</v>
      </c>
      <c r="EG42" s="413">
        <f t="shared" si="52"/>
        <v>0.89974293059125954</v>
      </c>
      <c r="EH42" s="236"/>
      <c r="EI42" s="231">
        <f t="shared" si="53"/>
        <v>450</v>
      </c>
      <c r="EJ42" s="244">
        <f t="shared" si="54"/>
        <v>362.25</v>
      </c>
      <c r="EK42" s="236"/>
      <c r="EL42" s="231">
        <f t="shared" si="55"/>
        <v>-600</v>
      </c>
      <c r="EM42" s="244"/>
      <c r="EN42" s="235"/>
      <c r="EO42" s="231">
        <v>1050</v>
      </c>
      <c r="EP42" s="244">
        <f t="shared" si="56"/>
        <v>845.25</v>
      </c>
      <c r="ER42" t="s">
        <v>687</v>
      </c>
      <c r="ET42" t="s">
        <v>1539</v>
      </c>
      <c r="EU42" t="s">
        <v>1360</v>
      </c>
      <c r="EV42" t="s">
        <v>1559</v>
      </c>
      <c r="EY42" s="236">
        <f t="shared" si="57"/>
        <v>2029</v>
      </c>
    </row>
    <row r="43" spans="1:155" ht="41.25" customHeight="1" x14ac:dyDescent="0.15">
      <c r="A43" s="157">
        <v>20150</v>
      </c>
      <c r="B43" s="163" t="s">
        <v>1211</v>
      </c>
      <c r="C43" s="163" t="s">
        <v>1516</v>
      </c>
      <c r="D43" s="162" t="s">
        <v>757</v>
      </c>
      <c r="E43" s="163" t="s">
        <v>1509</v>
      </c>
      <c r="F43" s="167" t="s">
        <v>902</v>
      </c>
      <c r="G43" s="171" t="s">
        <v>323</v>
      </c>
      <c r="H43" s="179" t="s">
        <v>1510</v>
      </c>
      <c r="I43" s="185">
        <v>45</v>
      </c>
      <c r="J43" s="192" t="s">
        <v>650</v>
      </c>
      <c r="K43" s="197">
        <v>7</v>
      </c>
      <c r="L43" s="200" t="s">
        <v>571</v>
      </c>
      <c r="M43" s="203">
        <v>10</v>
      </c>
      <c r="N43" s="206">
        <v>1.18</v>
      </c>
      <c r="O43" s="207">
        <v>1.18</v>
      </c>
      <c r="P43" s="207">
        <v>1.18</v>
      </c>
      <c r="Q43" s="206">
        <v>1.17</v>
      </c>
      <c r="R43" s="206">
        <v>1.1599999999999999</v>
      </c>
      <c r="S43" s="206">
        <v>1.1399999999999999</v>
      </c>
      <c r="T43" s="206">
        <v>1.1399999999999999</v>
      </c>
      <c r="U43" s="206">
        <v>1.1299999999999999</v>
      </c>
      <c r="V43" s="206">
        <v>1.1299999999999999</v>
      </c>
      <c r="W43" s="206">
        <v>1.1200000000000001</v>
      </c>
      <c r="X43" s="213" t="s">
        <v>1511</v>
      </c>
      <c r="Y43" s="212"/>
      <c r="Z43" s="216">
        <v>1</v>
      </c>
      <c r="AA43" s="216">
        <v>1</v>
      </c>
      <c r="AB43" s="216"/>
      <c r="AC43" s="216"/>
      <c r="AD43" s="218">
        <v>0</v>
      </c>
      <c r="AE43" s="220">
        <v>1</v>
      </c>
      <c r="AF43" s="223" t="s">
        <v>1551</v>
      </c>
      <c r="AI43" s="231">
        <v>2010</v>
      </c>
      <c r="AJ43" s="244" t="e">
        <f>ROUNDUP(AI43*#REF!/A43*F43,3)</f>
        <v>#REF!</v>
      </c>
      <c r="AK43" s="236"/>
      <c r="AL43" s="231">
        <v>2010</v>
      </c>
      <c r="AM43" s="244" t="e">
        <f t="shared" si="58"/>
        <v>#VALUE!</v>
      </c>
      <c r="AN43" s="236"/>
      <c r="AO43" s="231">
        <v>2010</v>
      </c>
      <c r="AP43" s="244" t="e">
        <f t="shared" si="59"/>
        <v>#VALUE!</v>
      </c>
      <c r="AQ43" s="236"/>
      <c r="AR43" s="231">
        <v>2010</v>
      </c>
      <c r="AS43" s="244" t="e">
        <f t="shared" si="60"/>
        <v>#VALUE!</v>
      </c>
      <c r="AT43" s="236"/>
      <c r="AU43" s="231">
        <v>2010</v>
      </c>
      <c r="AV43" s="244">
        <f t="shared" si="6"/>
        <v>1632.12</v>
      </c>
      <c r="AW43" s="236"/>
      <c r="AX43" s="231">
        <v>2010</v>
      </c>
      <c r="AY43" s="244">
        <f t="shared" si="7"/>
        <v>1603.98</v>
      </c>
      <c r="AZ43" s="236"/>
      <c r="BA43" s="231">
        <v>1200</v>
      </c>
      <c r="BB43" s="244">
        <f t="shared" si="61"/>
        <v>957.6</v>
      </c>
      <c r="BC43" s="262"/>
      <c r="BD43" s="266">
        <v>12300</v>
      </c>
      <c r="BE43" s="275">
        <f t="shared" si="9"/>
        <v>9815.4</v>
      </c>
      <c r="BF43" s="236"/>
      <c r="BG43" s="231"/>
      <c r="BH43" s="244">
        <f t="shared" si="62"/>
        <v>0</v>
      </c>
      <c r="BI43" s="262"/>
      <c r="BJ43" s="283"/>
      <c r="BK43" s="266">
        <v>17190</v>
      </c>
      <c r="BL43" s="275">
        <f t="shared" si="11"/>
        <v>13597.29</v>
      </c>
      <c r="BM43" s="283"/>
      <c r="BN43" s="266">
        <v>17190</v>
      </c>
      <c r="BO43" s="275">
        <f t="shared" si="12"/>
        <v>13597.29</v>
      </c>
      <c r="BP43" s="275">
        <f t="shared" si="13"/>
        <v>3592.7099999999991</v>
      </c>
      <c r="BQ43" s="287">
        <f t="shared" si="14"/>
        <v>0</v>
      </c>
      <c r="BR43" s="283"/>
      <c r="BS43" s="266">
        <f>15010+2300+1000-2735-3300</f>
        <v>12275</v>
      </c>
      <c r="BT43" s="296">
        <f t="shared" si="15"/>
        <v>9709.5249999999996</v>
      </c>
      <c r="BU43" s="304">
        <f t="shared" si="16"/>
        <v>9710</v>
      </c>
      <c r="BV43" s="275">
        <f t="shared" si="17"/>
        <v>2565</v>
      </c>
      <c r="BW43" s="287">
        <f t="shared" si="18"/>
        <v>0</v>
      </c>
      <c r="BX43" s="283"/>
      <c r="BY43" s="266">
        <f>15010+2300+1000-2735</f>
        <v>15575</v>
      </c>
      <c r="BZ43" s="296">
        <f t="shared" si="19"/>
        <v>12319.824999999999</v>
      </c>
      <c r="CA43" s="304">
        <f t="shared" si="20"/>
        <v>12320</v>
      </c>
      <c r="CB43" s="275">
        <f t="shared" si="21"/>
        <v>3255</v>
      </c>
      <c r="CC43" s="287">
        <f t="shared" si="22"/>
        <v>0</v>
      </c>
      <c r="CD43" s="283"/>
      <c r="CE43" s="266">
        <f>15010+2300+1000-2735+81</f>
        <v>15656</v>
      </c>
      <c r="CF43" s="296">
        <f t="shared" si="23"/>
        <v>12383.895999999999</v>
      </c>
      <c r="CG43" s="304">
        <f t="shared" si="24"/>
        <v>12384</v>
      </c>
      <c r="CH43" s="275">
        <f t="shared" si="25"/>
        <v>3272</v>
      </c>
      <c r="CI43" s="287">
        <f t="shared" si="26"/>
        <v>0</v>
      </c>
      <c r="CJ43" s="349"/>
      <c r="CK43" s="359">
        <f>14000-5600</f>
        <v>8400</v>
      </c>
      <c r="CL43" s="296" t="e">
        <f t="shared" si="27"/>
        <v>#DIV/0!</v>
      </c>
      <c r="CM43" s="304">
        <f t="shared" si="28"/>
        <v>6645</v>
      </c>
      <c r="CN43" s="275">
        <f t="shared" si="29"/>
        <v>1755</v>
      </c>
      <c r="CO43" s="287">
        <f t="shared" si="30"/>
        <v>0</v>
      </c>
      <c r="CP43" s="236"/>
      <c r="CQ43" s="360">
        <f>8413+19000-14000+5600</f>
        <v>19013</v>
      </c>
      <c r="CR43" s="276">
        <f t="shared" si="31"/>
        <v>14907</v>
      </c>
      <c r="CS43" s="276"/>
      <c r="CT43" s="276"/>
      <c r="CU43" s="276"/>
      <c r="CV43" s="276"/>
      <c r="CW43" s="276">
        <f t="shared" si="32"/>
        <v>4106</v>
      </c>
      <c r="CX43" s="288">
        <f t="shared" si="33"/>
        <v>0</v>
      </c>
      <c r="CY43" s="349"/>
      <c r="CZ43" s="392">
        <f t="shared" si="34"/>
        <v>27413</v>
      </c>
      <c r="DA43" s="283"/>
      <c r="DB43" s="266">
        <f t="shared" si="35"/>
        <v>81</v>
      </c>
      <c r="DC43" s="275">
        <f t="shared" si="36"/>
        <v>64</v>
      </c>
      <c r="DD43" s="275">
        <f t="shared" si="37"/>
        <v>17</v>
      </c>
      <c r="DE43" s="287">
        <f t="shared" si="38"/>
        <v>34170</v>
      </c>
      <c r="DF43" s="283"/>
      <c r="DG43" s="267">
        <v>26413</v>
      </c>
      <c r="DH43" s="276">
        <f t="shared" si="39"/>
        <v>20893</v>
      </c>
      <c r="DI43" s="276">
        <f t="shared" si="40"/>
        <v>5520</v>
      </c>
      <c r="DJ43" s="288">
        <f t="shared" si="41"/>
        <v>0</v>
      </c>
      <c r="DK43" s="236"/>
      <c r="DL43" s="267">
        <v>26413</v>
      </c>
      <c r="DM43" s="276">
        <f t="shared" si="42"/>
        <v>20893</v>
      </c>
      <c r="DN43" s="276">
        <f t="shared" si="43"/>
        <v>5520</v>
      </c>
      <c r="DO43" s="288">
        <f t="shared" si="44"/>
        <v>0</v>
      </c>
      <c r="DP43" s="236"/>
      <c r="DQ43" s="266">
        <v>8400</v>
      </c>
      <c r="DR43" s="296" t="e">
        <f t="shared" si="45"/>
        <v>#VALUE!</v>
      </c>
      <c r="DS43" s="304">
        <f t="shared" si="46"/>
        <v>6645</v>
      </c>
      <c r="DT43" s="275">
        <f t="shared" si="47"/>
        <v>1755</v>
      </c>
      <c r="DU43" s="287">
        <f t="shared" si="48"/>
        <v>0</v>
      </c>
      <c r="DV43" s="236"/>
      <c r="DW43" s="267">
        <f>8413+19000-8400</f>
        <v>19013</v>
      </c>
      <c r="DX43" s="276">
        <f t="shared" si="49"/>
        <v>14907</v>
      </c>
      <c r="DY43" s="276">
        <v>1000</v>
      </c>
      <c r="DZ43" s="276">
        <f>ROUNDUP(DY43*K43/M43*V43,0)</f>
        <v>791</v>
      </c>
      <c r="EA43" s="276"/>
      <c r="EB43" s="276"/>
      <c r="EC43" s="276">
        <f t="shared" si="50"/>
        <v>4106</v>
      </c>
      <c r="ED43" s="288">
        <f t="shared" si="51"/>
        <v>0</v>
      </c>
      <c r="EE43" s="236"/>
      <c r="EF43" s="231" t="e">
        <f>BD43-#REF!</f>
        <v>#REF!</v>
      </c>
      <c r="EG43" s="413">
        <f t="shared" si="52"/>
        <v>6.1194029850746272</v>
      </c>
      <c r="EH43" s="236"/>
      <c r="EI43" s="231">
        <f t="shared" si="53"/>
        <v>15907</v>
      </c>
      <c r="EJ43" s="244">
        <f t="shared" si="54"/>
        <v>12693.786</v>
      </c>
      <c r="EK43" s="236"/>
      <c r="EL43" s="231">
        <f t="shared" si="55"/>
        <v>3607</v>
      </c>
      <c r="EM43" s="244"/>
      <c r="EN43" s="235"/>
      <c r="EO43" s="425">
        <f>15500+1607</f>
        <v>17107</v>
      </c>
      <c r="EP43" s="244">
        <f t="shared" si="56"/>
        <v>13651.386</v>
      </c>
      <c r="ER43" t="s">
        <v>1241</v>
      </c>
      <c r="ET43" t="s">
        <v>1539</v>
      </c>
      <c r="EU43" t="s">
        <v>1360</v>
      </c>
      <c r="EV43" t="s">
        <v>1559</v>
      </c>
      <c r="EY43" s="236">
        <f t="shared" si="57"/>
        <v>42069</v>
      </c>
    </row>
    <row r="44" spans="1:155" s="1" customFormat="1" ht="41.25" customHeight="1" x14ac:dyDescent="0.15">
      <c r="A44" s="157">
        <v>20170</v>
      </c>
      <c r="B44" s="163" t="s">
        <v>1211</v>
      </c>
      <c r="C44" s="163" t="s">
        <v>1516</v>
      </c>
      <c r="D44" s="163" t="s">
        <v>757</v>
      </c>
      <c r="E44" s="163" t="s">
        <v>1509</v>
      </c>
      <c r="F44" s="169" t="s">
        <v>925</v>
      </c>
      <c r="G44" s="172" t="str">
        <f>H44</f>
        <v>東北横断道釜石秋田線</v>
      </c>
      <c r="H44" s="179" t="s">
        <v>1518</v>
      </c>
      <c r="I44" s="185">
        <v>283</v>
      </c>
      <c r="J44" s="191" t="s">
        <v>1341</v>
      </c>
      <c r="K44" s="197">
        <v>2</v>
      </c>
      <c r="L44" s="200" t="s">
        <v>571</v>
      </c>
      <c r="M44" s="203">
        <v>3</v>
      </c>
      <c r="N44" s="206">
        <v>1.18</v>
      </c>
      <c r="O44" s="207">
        <v>1.18</v>
      </c>
      <c r="P44" s="207">
        <v>1.18</v>
      </c>
      <c r="Q44" s="206">
        <v>1.17</v>
      </c>
      <c r="R44" s="206">
        <v>1.1599999999999999</v>
      </c>
      <c r="S44" s="207">
        <v>1.1399999999999999</v>
      </c>
      <c r="T44" s="207">
        <v>1.1399999999999999</v>
      </c>
      <c r="U44" s="207">
        <v>1.1299999999999999</v>
      </c>
      <c r="V44" s="207">
        <v>1.1299999999999999</v>
      </c>
      <c r="W44" s="207">
        <v>1.1200000000000001</v>
      </c>
      <c r="X44" s="213" t="s">
        <v>1511</v>
      </c>
      <c r="Y44" s="212"/>
      <c r="Z44" s="217">
        <v>1</v>
      </c>
      <c r="AA44" s="217"/>
      <c r="AB44" s="217">
        <v>1</v>
      </c>
      <c r="AC44" s="217"/>
      <c r="AD44" s="219">
        <v>0.05</v>
      </c>
      <c r="AE44" s="221">
        <v>6</v>
      </c>
      <c r="AF44" s="224" t="s">
        <v>1551</v>
      </c>
      <c r="AI44" s="232">
        <v>4746</v>
      </c>
      <c r="AJ44" s="245" t="e">
        <f>ROUNDUP(AI44*#REF!/A44*F44,3)</f>
        <v>#REF!</v>
      </c>
      <c r="AK44" s="254"/>
      <c r="AL44" s="232">
        <v>4746</v>
      </c>
      <c r="AM44" s="245" t="e">
        <f t="shared" si="58"/>
        <v>#VALUE!</v>
      </c>
      <c r="AN44" s="254"/>
      <c r="AO44" s="232">
        <v>4746</v>
      </c>
      <c r="AP44" s="245" t="e">
        <f t="shared" si="59"/>
        <v>#VALUE!</v>
      </c>
      <c r="AQ44" s="254"/>
      <c r="AR44" s="232">
        <v>4746</v>
      </c>
      <c r="AS44" s="245" t="e">
        <f t="shared" si="60"/>
        <v>#VALUE!</v>
      </c>
      <c r="AT44" s="254"/>
      <c r="AU44" s="232">
        <v>4746</v>
      </c>
      <c r="AV44" s="245">
        <f t="shared" si="6"/>
        <v>3670.24</v>
      </c>
      <c r="AW44" s="254"/>
      <c r="AX44" s="232">
        <v>6100</v>
      </c>
      <c r="AY44" s="245">
        <f t="shared" si="7"/>
        <v>4636</v>
      </c>
      <c r="AZ44" s="254"/>
      <c r="BA44" s="232">
        <v>2272</v>
      </c>
      <c r="BB44" s="245">
        <f t="shared" si="61"/>
        <v>1726.72</v>
      </c>
      <c r="BC44" s="254"/>
      <c r="BD44" s="267">
        <v>4397</v>
      </c>
      <c r="BE44" s="276">
        <f t="shared" si="9"/>
        <v>3341.72</v>
      </c>
      <c r="BF44" s="254"/>
      <c r="BG44" s="232"/>
      <c r="BH44" s="245">
        <f t="shared" si="62"/>
        <v>0</v>
      </c>
      <c r="BI44" s="254"/>
      <c r="BJ44" s="282"/>
      <c r="BK44" s="267">
        <v>2449</v>
      </c>
      <c r="BL44" s="276">
        <f t="shared" si="11"/>
        <v>1844.914</v>
      </c>
      <c r="BM44" s="282"/>
      <c r="BN44" s="267">
        <v>2449</v>
      </c>
      <c r="BO44" s="276">
        <f t="shared" si="12"/>
        <v>1844.914</v>
      </c>
      <c r="BP44" s="276">
        <f t="shared" si="13"/>
        <v>604.08600000000001</v>
      </c>
      <c r="BQ44" s="288">
        <f t="shared" si="14"/>
        <v>30.204300000000003</v>
      </c>
      <c r="BR44" s="282"/>
      <c r="BS44" s="267">
        <v>200</v>
      </c>
      <c r="BT44" s="297">
        <f t="shared" si="15"/>
        <v>150.66666666666666</v>
      </c>
      <c r="BU44" s="305">
        <f t="shared" si="16"/>
        <v>151</v>
      </c>
      <c r="BV44" s="276">
        <f t="shared" si="17"/>
        <v>49</v>
      </c>
      <c r="BW44" s="288">
        <f t="shared" si="18"/>
        <v>2.4500000000000002</v>
      </c>
      <c r="BX44" s="282"/>
      <c r="BY44" s="267">
        <v>200</v>
      </c>
      <c r="BZ44" s="297">
        <f t="shared" si="19"/>
        <v>150.66666666666666</v>
      </c>
      <c r="CA44" s="305">
        <f t="shared" si="20"/>
        <v>151</v>
      </c>
      <c r="CB44" s="276">
        <f t="shared" si="21"/>
        <v>49</v>
      </c>
      <c r="CC44" s="288">
        <f t="shared" si="22"/>
        <v>2.4500000000000002</v>
      </c>
      <c r="CD44" s="282"/>
      <c r="CE44" s="267">
        <v>200</v>
      </c>
      <c r="CF44" s="297">
        <f t="shared" si="23"/>
        <v>150.66666666666666</v>
      </c>
      <c r="CG44" s="305">
        <f t="shared" si="24"/>
        <v>151</v>
      </c>
      <c r="CH44" s="276">
        <f t="shared" si="25"/>
        <v>49</v>
      </c>
      <c r="CI44" s="288">
        <f t="shared" si="26"/>
        <v>2.4500000000000002</v>
      </c>
      <c r="CJ44" s="349"/>
      <c r="CK44" s="360"/>
      <c r="CL44" s="297" t="e">
        <f t="shared" si="27"/>
        <v>#DIV/0!</v>
      </c>
      <c r="CM44" s="305">
        <f t="shared" si="28"/>
        <v>0</v>
      </c>
      <c r="CN44" s="276">
        <f t="shared" si="29"/>
        <v>0</v>
      </c>
      <c r="CO44" s="288">
        <f t="shared" si="30"/>
        <v>0</v>
      </c>
      <c r="CP44" s="254"/>
      <c r="CQ44" s="360">
        <v>0</v>
      </c>
      <c r="CR44" s="276">
        <f t="shared" si="31"/>
        <v>0</v>
      </c>
      <c r="CS44" s="276"/>
      <c r="CT44" s="276"/>
      <c r="CU44" s="276"/>
      <c r="CV44" s="276"/>
      <c r="CW44" s="276">
        <f t="shared" si="32"/>
        <v>0</v>
      </c>
      <c r="CX44" s="288">
        <f t="shared" si="33"/>
        <v>0</v>
      </c>
      <c r="CY44" s="349"/>
      <c r="CZ44" s="392">
        <f t="shared" si="34"/>
        <v>0</v>
      </c>
      <c r="DA44" s="282"/>
      <c r="DB44" s="267">
        <f t="shared" si="35"/>
        <v>0</v>
      </c>
      <c r="DC44" s="276">
        <f t="shared" si="36"/>
        <v>0</v>
      </c>
      <c r="DD44" s="276">
        <f t="shared" si="37"/>
        <v>0</v>
      </c>
      <c r="DE44" s="288">
        <f t="shared" si="38"/>
        <v>0</v>
      </c>
      <c r="DF44" s="282"/>
      <c r="DG44" s="267">
        <v>0</v>
      </c>
      <c r="DH44" s="276">
        <f t="shared" si="39"/>
        <v>0</v>
      </c>
      <c r="DI44" s="276">
        <f t="shared" si="40"/>
        <v>0</v>
      </c>
      <c r="DJ44" s="288">
        <f t="shared" si="41"/>
        <v>0</v>
      </c>
      <c r="DK44" s="254"/>
      <c r="DL44" s="267">
        <v>0</v>
      </c>
      <c r="DM44" s="276">
        <f t="shared" si="42"/>
        <v>0</v>
      </c>
      <c r="DN44" s="276">
        <f t="shared" si="43"/>
        <v>0</v>
      </c>
      <c r="DO44" s="288">
        <f t="shared" si="44"/>
        <v>0</v>
      </c>
      <c r="DP44" s="254"/>
      <c r="DQ44" s="267"/>
      <c r="DR44" s="297" t="e">
        <f t="shared" si="45"/>
        <v>#VALUE!</v>
      </c>
      <c r="DS44" s="305">
        <f t="shared" si="46"/>
        <v>0</v>
      </c>
      <c r="DT44" s="276">
        <f t="shared" si="47"/>
        <v>0</v>
      </c>
      <c r="DU44" s="288">
        <f t="shared" si="48"/>
        <v>0</v>
      </c>
      <c r="DV44" s="254"/>
      <c r="DW44" s="267">
        <v>0</v>
      </c>
      <c r="DX44" s="276">
        <f t="shared" si="49"/>
        <v>0</v>
      </c>
      <c r="DY44" s="276"/>
      <c r="DZ44" s="276"/>
      <c r="EA44" s="276"/>
      <c r="EB44" s="276"/>
      <c r="EC44" s="276">
        <f t="shared" si="50"/>
        <v>0</v>
      </c>
      <c r="ED44" s="288">
        <f t="shared" si="51"/>
        <v>0</v>
      </c>
      <c r="EE44" s="254"/>
      <c r="EF44" s="232" t="e">
        <f>BD44-#REF!</f>
        <v>#REF!</v>
      </c>
      <c r="EG44" s="414">
        <f t="shared" si="52"/>
        <v>0.7208196721311475</v>
      </c>
      <c r="EH44" s="254"/>
      <c r="EI44" s="232">
        <f t="shared" si="53"/>
        <v>3312</v>
      </c>
      <c r="EJ44" s="245">
        <f t="shared" si="54"/>
        <v>2517.12</v>
      </c>
      <c r="EK44" s="254"/>
      <c r="EL44" s="232">
        <f t="shared" si="55"/>
        <v>-1085</v>
      </c>
      <c r="EM44" s="245"/>
      <c r="EN44" s="423"/>
      <c r="EO44" s="232">
        <v>5584</v>
      </c>
      <c r="EP44" s="245">
        <f t="shared" si="56"/>
        <v>4243.84</v>
      </c>
      <c r="ER44" s="1" t="s">
        <v>1525</v>
      </c>
      <c r="ET44" s="1" t="s">
        <v>1526</v>
      </c>
      <c r="EY44" s="236">
        <f t="shared" si="57"/>
        <v>200</v>
      </c>
    </row>
    <row r="45" spans="1:155" s="1" customFormat="1" ht="41.25" customHeight="1" x14ac:dyDescent="0.15">
      <c r="A45" s="157">
        <v>20200</v>
      </c>
      <c r="B45" s="163" t="s">
        <v>1211</v>
      </c>
      <c r="C45" s="163" t="s">
        <v>1516</v>
      </c>
      <c r="D45" s="163" t="s">
        <v>757</v>
      </c>
      <c r="E45" s="163" t="s">
        <v>1509</v>
      </c>
      <c r="F45" s="169" t="s">
        <v>925</v>
      </c>
      <c r="G45" s="172" t="str">
        <f>H45</f>
        <v>東北横断道釜石秋田線</v>
      </c>
      <c r="H45" s="179" t="s">
        <v>1518</v>
      </c>
      <c r="I45" s="185">
        <v>283</v>
      </c>
      <c r="J45" s="191" t="s">
        <v>1560</v>
      </c>
      <c r="K45" s="197">
        <v>2</v>
      </c>
      <c r="L45" s="200" t="s">
        <v>571</v>
      </c>
      <c r="M45" s="203">
        <v>3</v>
      </c>
      <c r="N45" s="206">
        <v>1.18</v>
      </c>
      <c r="O45" s="207">
        <v>1.18</v>
      </c>
      <c r="P45" s="207">
        <v>1.18</v>
      </c>
      <c r="Q45" s="206">
        <v>1.17</v>
      </c>
      <c r="R45" s="206">
        <v>1.1599999999999999</v>
      </c>
      <c r="S45" s="207">
        <v>1.1399999999999999</v>
      </c>
      <c r="T45" s="207">
        <v>1.1399999999999999</v>
      </c>
      <c r="U45" s="207">
        <v>1.1299999999999999</v>
      </c>
      <c r="V45" s="207">
        <v>1.1299999999999999</v>
      </c>
      <c r="W45" s="207">
        <v>1.1200000000000001</v>
      </c>
      <c r="X45" s="213" t="s">
        <v>1511</v>
      </c>
      <c r="Y45" s="212"/>
      <c r="Z45" s="217">
        <v>1</v>
      </c>
      <c r="AA45" s="217"/>
      <c r="AB45" s="217">
        <v>1</v>
      </c>
      <c r="AC45" s="217"/>
      <c r="AD45" s="219">
        <v>0.05</v>
      </c>
      <c r="AE45" s="221">
        <v>6</v>
      </c>
      <c r="AF45" s="224" t="s">
        <v>1551</v>
      </c>
      <c r="AI45" s="232">
        <v>2329</v>
      </c>
      <c r="AJ45" s="245" t="e">
        <f>ROUNDUP(AI45*#REF!/A45*F45,3)</f>
        <v>#REF!</v>
      </c>
      <c r="AK45" s="254"/>
      <c r="AL45" s="232">
        <v>2329</v>
      </c>
      <c r="AM45" s="245" t="e">
        <f t="shared" si="58"/>
        <v>#VALUE!</v>
      </c>
      <c r="AN45" s="254"/>
      <c r="AO45" s="232">
        <v>2329</v>
      </c>
      <c r="AP45" s="245" t="e">
        <f t="shared" si="59"/>
        <v>#VALUE!</v>
      </c>
      <c r="AQ45" s="254"/>
      <c r="AR45" s="232">
        <v>2329</v>
      </c>
      <c r="AS45" s="245" t="e">
        <f t="shared" si="60"/>
        <v>#VALUE!</v>
      </c>
      <c r="AT45" s="254"/>
      <c r="AU45" s="232">
        <v>2329</v>
      </c>
      <c r="AV45" s="245">
        <f t="shared" si="6"/>
        <v>1801.0940000000001</v>
      </c>
      <c r="AW45" s="254"/>
      <c r="AX45" s="232">
        <v>5515</v>
      </c>
      <c r="AY45" s="245">
        <f t="shared" si="7"/>
        <v>4191.3999999999996</v>
      </c>
      <c r="AZ45" s="254"/>
      <c r="BA45" s="232">
        <v>850</v>
      </c>
      <c r="BB45" s="245">
        <f t="shared" si="61"/>
        <v>646</v>
      </c>
      <c r="BC45" s="254"/>
      <c r="BD45" s="267">
        <v>8417</v>
      </c>
      <c r="BE45" s="276">
        <f t="shared" si="9"/>
        <v>6396.92</v>
      </c>
      <c r="BF45" s="254"/>
      <c r="BG45" s="232"/>
      <c r="BH45" s="245">
        <f t="shared" si="62"/>
        <v>0</v>
      </c>
      <c r="BI45" s="254"/>
      <c r="BJ45" s="282"/>
      <c r="BK45" s="267">
        <v>6100</v>
      </c>
      <c r="BL45" s="276">
        <f t="shared" si="11"/>
        <v>4595.3339999999998</v>
      </c>
      <c r="BM45" s="282"/>
      <c r="BN45" s="267">
        <v>6100</v>
      </c>
      <c r="BO45" s="276">
        <f t="shared" si="12"/>
        <v>4595.3339999999998</v>
      </c>
      <c r="BP45" s="276">
        <f t="shared" si="13"/>
        <v>1504.6660000000002</v>
      </c>
      <c r="BQ45" s="288">
        <f t="shared" si="14"/>
        <v>75.233300000000014</v>
      </c>
      <c r="BR45" s="282"/>
      <c r="BS45" s="267">
        <v>500</v>
      </c>
      <c r="BT45" s="297">
        <f t="shared" si="15"/>
        <v>376.66666666666663</v>
      </c>
      <c r="BU45" s="305">
        <f t="shared" si="16"/>
        <v>377</v>
      </c>
      <c r="BV45" s="276">
        <f t="shared" si="17"/>
        <v>123</v>
      </c>
      <c r="BW45" s="288">
        <f t="shared" si="18"/>
        <v>6.15</v>
      </c>
      <c r="BX45" s="282"/>
      <c r="BY45" s="267">
        <v>500</v>
      </c>
      <c r="BZ45" s="297">
        <f t="shared" si="19"/>
        <v>376.66666666666663</v>
      </c>
      <c r="CA45" s="305">
        <f t="shared" si="20"/>
        <v>377</v>
      </c>
      <c r="CB45" s="276">
        <f t="shared" si="21"/>
        <v>123</v>
      </c>
      <c r="CC45" s="288">
        <f t="shared" si="22"/>
        <v>6.15</v>
      </c>
      <c r="CD45" s="282"/>
      <c r="CE45" s="267">
        <v>500</v>
      </c>
      <c r="CF45" s="297">
        <f t="shared" si="23"/>
        <v>376.66666666666663</v>
      </c>
      <c r="CG45" s="305">
        <f t="shared" si="24"/>
        <v>377</v>
      </c>
      <c r="CH45" s="276">
        <f t="shared" si="25"/>
        <v>123</v>
      </c>
      <c r="CI45" s="288">
        <f t="shared" si="26"/>
        <v>6.15</v>
      </c>
      <c r="CJ45" s="349"/>
      <c r="CK45" s="360"/>
      <c r="CL45" s="297" t="e">
        <f t="shared" si="27"/>
        <v>#DIV/0!</v>
      </c>
      <c r="CM45" s="305">
        <f t="shared" si="28"/>
        <v>0</v>
      </c>
      <c r="CN45" s="276">
        <f t="shared" si="29"/>
        <v>0</v>
      </c>
      <c r="CO45" s="288">
        <f t="shared" si="30"/>
        <v>0</v>
      </c>
      <c r="CP45" s="254"/>
      <c r="CQ45" s="360">
        <v>0</v>
      </c>
      <c r="CR45" s="276">
        <f t="shared" si="31"/>
        <v>0</v>
      </c>
      <c r="CS45" s="276"/>
      <c r="CT45" s="276"/>
      <c r="CU45" s="276"/>
      <c r="CV45" s="276"/>
      <c r="CW45" s="276">
        <f t="shared" si="32"/>
        <v>0</v>
      </c>
      <c r="CX45" s="288">
        <f t="shared" si="33"/>
        <v>0</v>
      </c>
      <c r="CY45" s="349"/>
      <c r="CZ45" s="392">
        <f t="shared" si="34"/>
        <v>0</v>
      </c>
      <c r="DA45" s="282"/>
      <c r="DB45" s="267">
        <f t="shared" si="35"/>
        <v>0</v>
      </c>
      <c r="DC45" s="276">
        <f t="shared" si="36"/>
        <v>0</v>
      </c>
      <c r="DD45" s="276">
        <f t="shared" si="37"/>
        <v>0</v>
      </c>
      <c r="DE45" s="288">
        <f t="shared" si="38"/>
        <v>0</v>
      </c>
      <c r="DF45" s="282"/>
      <c r="DG45" s="267">
        <v>0</v>
      </c>
      <c r="DH45" s="276">
        <f t="shared" si="39"/>
        <v>0</v>
      </c>
      <c r="DI45" s="276">
        <f t="shared" si="40"/>
        <v>0</v>
      </c>
      <c r="DJ45" s="288">
        <f t="shared" si="41"/>
        <v>0</v>
      </c>
      <c r="DK45" s="254"/>
      <c r="DL45" s="267">
        <v>0</v>
      </c>
      <c r="DM45" s="276">
        <f t="shared" si="42"/>
        <v>0</v>
      </c>
      <c r="DN45" s="276">
        <f t="shared" si="43"/>
        <v>0</v>
      </c>
      <c r="DO45" s="288">
        <f t="shared" si="44"/>
        <v>0</v>
      </c>
      <c r="DP45" s="254"/>
      <c r="DQ45" s="267"/>
      <c r="DR45" s="297" t="e">
        <f t="shared" si="45"/>
        <v>#VALUE!</v>
      </c>
      <c r="DS45" s="305">
        <f t="shared" si="46"/>
        <v>0</v>
      </c>
      <c r="DT45" s="276">
        <f t="shared" si="47"/>
        <v>0</v>
      </c>
      <c r="DU45" s="288">
        <f t="shared" si="48"/>
        <v>0</v>
      </c>
      <c r="DV45" s="254"/>
      <c r="DW45" s="267">
        <v>0</v>
      </c>
      <c r="DX45" s="276">
        <f t="shared" si="49"/>
        <v>0</v>
      </c>
      <c r="DY45" s="276"/>
      <c r="DZ45" s="276"/>
      <c r="EA45" s="276"/>
      <c r="EB45" s="276"/>
      <c r="EC45" s="276">
        <f t="shared" si="50"/>
        <v>0</v>
      </c>
      <c r="ED45" s="288">
        <f t="shared" si="51"/>
        <v>0</v>
      </c>
      <c r="EE45" s="254"/>
      <c r="EF45" s="232" t="e">
        <f>BD45-#REF!</f>
        <v>#REF!</v>
      </c>
      <c r="EG45" s="414">
        <f t="shared" si="52"/>
        <v>1.5262012692656393</v>
      </c>
      <c r="EH45" s="254"/>
      <c r="EI45" s="232">
        <f t="shared" si="53"/>
        <v>7034</v>
      </c>
      <c r="EJ45" s="245">
        <f t="shared" si="54"/>
        <v>5345.84</v>
      </c>
      <c r="EK45" s="254"/>
      <c r="EL45" s="232">
        <f t="shared" si="55"/>
        <v>-1383</v>
      </c>
      <c r="EM45" s="245"/>
      <c r="EN45" s="423"/>
      <c r="EO45" s="232">
        <v>7884</v>
      </c>
      <c r="EP45" s="245">
        <f t="shared" si="56"/>
        <v>5991.84</v>
      </c>
      <c r="ER45" s="1" t="s">
        <v>1516</v>
      </c>
      <c r="ET45" s="1" t="s">
        <v>680</v>
      </c>
      <c r="EY45" s="236">
        <f t="shared" si="57"/>
        <v>500</v>
      </c>
    </row>
    <row r="46" spans="1:155" ht="41.25" customHeight="1" x14ac:dyDescent="0.15">
      <c r="A46" s="157">
        <v>20180</v>
      </c>
      <c r="B46" s="163" t="s">
        <v>1211</v>
      </c>
      <c r="C46" s="163" t="s">
        <v>35</v>
      </c>
      <c r="D46" s="162" t="s">
        <v>250</v>
      </c>
      <c r="E46" s="163" t="s">
        <v>1509</v>
      </c>
      <c r="F46" s="168" t="s">
        <v>925</v>
      </c>
      <c r="G46" s="173" t="s">
        <v>49</v>
      </c>
      <c r="H46" s="179" t="s">
        <v>1457</v>
      </c>
      <c r="I46" s="185">
        <v>115</v>
      </c>
      <c r="J46" s="191" t="s">
        <v>1261</v>
      </c>
      <c r="K46" s="197">
        <v>2</v>
      </c>
      <c r="L46" s="200" t="s">
        <v>571</v>
      </c>
      <c r="M46" s="203">
        <v>3</v>
      </c>
      <c r="N46" s="206">
        <v>1.02</v>
      </c>
      <c r="O46" s="207">
        <v>1.05</v>
      </c>
      <c r="P46" s="207">
        <v>1.05</v>
      </c>
      <c r="Q46" s="206">
        <v>1.03</v>
      </c>
      <c r="R46" s="206">
        <v>1</v>
      </c>
      <c r="S46" s="206">
        <v>1</v>
      </c>
      <c r="T46" s="206">
        <v>1</v>
      </c>
      <c r="U46" s="206">
        <v>1</v>
      </c>
      <c r="V46" s="206">
        <v>1</v>
      </c>
      <c r="W46" s="206">
        <v>1</v>
      </c>
      <c r="X46" s="213" t="s">
        <v>1511</v>
      </c>
      <c r="Y46" s="212"/>
      <c r="Z46" s="216">
        <v>1</v>
      </c>
      <c r="AA46" s="216"/>
      <c r="AB46" s="216">
        <v>1</v>
      </c>
      <c r="AC46" s="216"/>
      <c r="AD46" s="218">
        <v>0</v>
      </c>
      <c r="AE46" s="220">
        <v>7</v>
      </c>
      <c r="AF46" s="223" t="s">
        <v>1551</v>
      </c>
      <c r="AI46" s="231">
        <v>5901</v>
      </c>
      <c r="AJ46" s="244" t="e">
        <f>ROUNDUP(AI46*#REF!/A46*F46,3)</f>
        <v>#REF!</v>
      </c>
      <c r="AK46" s="236"/>
      <c r="AL46" s="231">
        <v>5901</v>
      </c>
      <c r="AM46" s="244" t="e">
        <f t="shared" si="58"/>
        <v>#VALUE!</v>
      </c>
      <c r="AN46" s="236"/>
      <c r="AO46" s="231">
        <v>5901</v>
      </c>
      <c r="AP46" s="244" t="e">
        <f t="shared" si="59"/>
        <v>#VALUE!</v>
      </c>
      <c r="AQ46" s="236"/>
      <c r="AR46" s="231">
        <v>5901</v>
      </c>
      <c r="AS46" s="244" t="e">
        <f t="shared" si="60"/>
        <v>#VALUE!</v>
      </c>
      <c r="AT46" s="236"/>
      <c r="AU46" s="231">
        <v>5901</v>
      </c>
      <c r="AV46" s="244">
        <f t="shared" si="6"/>
        <v>3934</v>
      </c>
      <c r="AW46" s="236"/>
      <c r="AX46" s="231">
        <v>7515</v>
      </c>
      <c r="AY46" s="244">
        <f t="shared" si="7"/>
        <v>5010</v>
      </c>
      <c r="AZ46" s="236"/>
      <c r="BA46" s="231">
        <f>133+800-800+900</f>
        <v>1033</v>
      </c>
      <c r="BB46" s="244">
        <f t="shared" si="61"/>
        <v>688.66700000000003</v>
      </c>
      <c r="BC46" s="236"/>
      <c r="BD46" s="266">
        <f>8111+2220</f>
        <v>10331</v>
      </c>
      <c r="BE46" s="275">
        <f t="shared" si="9"/>
        <v>6887.3339999999998</v>
      </c>
      <c r="BF46" s="236"/>
      <c r="BG46" s="231"/>
      <c r="BH46" s="244">
        <f t="shared" si="62"/>
        <v>0</v>
      </c>
      <c r="BI46" s="236"/>
      <c r="BJ46" s="281"/>
      <c r="BK46" s="266">
        <v>6289</v>
      </c>
      <c r="BL46" s="275">
        <f t="shared" si="11"/>
        <v>4192.6670000000004</v>
      </c>
      <c r="BM46" s="281"/>
      <c r="BN46" s="266">
        <v>4069</v>
      </c>
      <c r="BO46" s="275">
        <f t="shared" si="12"/>
        <v>2712.6670000000004</v>
      </c>
      <c r="BP46" s="275">
        <f t="shared" si="13"/>
        <v>1356.3329999999996</v>
      </c>
      <c r="BQ46" s="287">
        <f t="shared" si="14"/>
        <v>0</v>
      </c>
      <c r="BR46" s="281"/>
      <c r="BS46" s="266">
        <f>1000+1200</f>
        <v>2200</v>
      </c>
      <c r="BT46" s="296">
        <f t="shared" si="15"/>
        <v>1466.6666666666667</v>
      </c>
      <c r="BU46" s="304">
        <f t="shared" si="16"/>
        <v>1467</v>
      </c>
      <c r="BV46" s="275">
        <f t="shared" si="17"/>
        <v>733</v>
      </c>
      <c r="BW46" s="287">
        <f t="shared" si="18"/>
        <v>0</v>
      </c>
      <c r="BX46" s="281"/>
      <c r="BY46" s="266">
        <f>1000+1200</f>
        <v>2200</v>
      </c>
      <c r="BZ46" s="296">
        <f t="shared" si="19"/>
        <v>1466.6666666666667</v>
      </c>
      <c r="CA46" s="304">
        <f t="shared" si="20"/>
        <v>1467</v>
      </c>
      <c r="CB46" s="275">
        <f t="shared" si="21"/>
        <v>733</v>
      </c>
      <c r="CC46" s="287">
        <f t="shared" si="22"/>
        <v>0</v>
      </c>
      <c r="CD46" s="281"/>
      <c r="CE46" s="266">
        <f>1000+1200</f>
        <v>2200</v>
      </c>
      <c r="CF46" s="296">
        <f t="shared" si="23"/>
        <v>1466.6666666666667</v>
      </c>
      <c r="CG46" s="304">
        <f t="shared" si="24"/>
        <v>1467</v>
      </c>
      <c r="CH46" s="275">
        <f t="shared" si="25"/>
        <v>733</v>
      </c>
      <c r="CI46" s="287">
        <f t="shared" si="26"/>
        <v>0</v>
      </c>
      <c r="CJ46" s="349"/>
      <c r="CK46" s="360"/>
      <c r="CL46" s="296" t="e">
        <f t="shared" si="27"/>
        <v>#DIV/0!</v>
      </c>
      <c r="CM46" s="304">
        <f t="shared" si="28"/>
        <v>0</v>
      </c>
      <c r="CN46" s="275">
        <f t="shared" si="29"/>
        <v>0</v>
      </c>
      <c r="CO46" s="287">
        <f t="shared" si="30"/>
        <v>0</v>
      </c>
      <c r="CP46" s="236"/>
      <c r="CQ46" s="360">
        <v>0</v>
      </c>
      <c r="CR46" s="276">
        <f t="shared" si="31"/>
        <v>0</v>
      </c>
      <c r="CS46" s="276"/>
      <c r="CT46" s="276"/>
      <c r="CU46" s="276"/>
      <c r="CV46" s="276"/>
      <c r="CW46" s="276">
        <f t="shared" si="32"/>
        <v>0</v>
      </c>
      <c r="CX46" s="288">
        <f t="shared" si="33"/>
        <v>0</v>
      </c>
      <c r="CY46" s="349"/>
      <c r="CZ46" s="392">
        <f t="shared" si="34"/>
        <v>0</v>
      </c>
      <c r="DA46" s="281"/>
      <c r="DB46" s="266">
        <f t="shared" si="35"/>
        <v>0</v>
      </c>
      <c r="DC46" s="275">
        <f t="shared" si="36"/>
        <v>0</v>
      </c>
      <c r="DD46" s="275">
        <f t="shared" si="37"/>
        <v>0</v>
      </c>
      <c r="DE46" s="287">
        <f t="shared" si="38"/>
        <v>0</v>
      </c>
      <c r="DF46" s="281"/>
      <c r="DG46" s="267">
        <v>0</v>
      </c>
      <c r="DH46" s="276">
        <f t="shared" si="39"/>
        <v>0</v>
      </c>
      <c r="DI46" s="276">
        <f t="shared" si="40"/>
        <v>0</v>
      </c>
      <c r="DJ46" s="288">
        <f t="shared" si="41"/>
        <v>0</v>
      </c>
      <c r="DK46" s="236"/>
      <c r="DL46" s="267">
        <v>0</v>
      </c>
      <c r="DM46" s="276">
        <f t="shared" si="42"/>
        <v>0</v>
      </c>
      <c r="DN46" s="276">
        <f t="shared" si="43"/>
        <v>0</v>
      </c>
      <c r="DO46" s="288">
        <f t="shared" si="44"/>
        <v>0</v>
      </c>
      <c r="DP46" s="236"/>
      <c r="DQ46" s="266"/>
      <c r="DR46" s="296" t="e">
        <f t="shared" si="45"/>
        <v>#VALUE!</v>
      </c>
      <c r="DS46" s="304">
        <f t="shared" si="46"/>
        <v>0</v>
      </c>
      <c r="DT46" s="275">
        <f t="shared" si="47"/>
        <v>0</v>
      </c>
      <c r="DU46" s="287">
        <f t="shared" si="48"/>
        <v>0</v>
      </c>
      <c r="DV46" s="236"/>
      <c r="DW46" s="267">
        <v>0</v>
      </c>
      <c r="DX46" s="276">
        <f t="shared" si="49"/>
        <v>0</v>
      </c>
      <c r="DY46" s="276"/>
      <c r="DZ46" s="276"/>
      <c r="EA46" s="276"/>
      <c r="EB46" s="276"/>
      <c r="EC46" s="276">
        <f t="shared" si="50"/>
        <v>0</v>
      </c>
      <c r="ED46" s="288">
        <f t="shared" si="51"/>
        <v>0</v>
      </c>
      <c r="EE46" s="236"/>
      <c r="EF46" s="231" t="e">
        <f>BD46-#REF!</f>
        <v>#REF!</v>
      </c>
      <c r="EG46" s="413">
        <f t="shared" si="52"/>
        <v>1.3747172322022621</v>
      </c>
      <c r="EH46" s="236"/>
      <c r="EI46" s="231">
        <f t="shared" si="53"/>
        <v>9747</v>
      </c>
      <c r="EJ46" s="244">
        <f t="shared" si="54"/>
        <v>6498</v>
      </c>
      <c r="EK46" s="236"/>
      <c r="EL46" s="231">
        <f t="shared" si="55"/>
        <v>-584</v>
      </c>
      <c r="EM46" s="244"/>
      <c r="EN46" s="235"/>
      <c r="EO46" s="231">
        <v>10780</v>
      </c>
      <c r="EP46" s="244">
        <f t="shared" si="56"/>
        <v>7186.6670000000004</v>
      </c>
      <c r="ER46" t="s">
        <v>1436</v>
      </c>
      <c r="ET46" t="s">
        <v>771</v>
      </c>
      <c r="EY46" s="236">
        <f t="shared" si="57"/>
        <v>2200</v>
      </c>
    </row>
    <row r="47" spans="1:155" ht="41.25" customHeight="1" x14ac:dyDescent="0.15">
      <c r="A47" s="157">
        <v>20190</v>
      </c>
      <c r="B47" s="163" t="s">
        <v>1211</v>
      </c>
      <c r="C47" s="163" t="s">
        <v>35</v>
      </c>
      <c r="D47" s="162" t="s">
        <v>250</v>
      </c>
      <c r="E47" s="163" t="s">
        <v>1509</v>
      </c>
      <c r="F47" s="168" t="s">
        <v>925</v>
      </c>
      <c r="G47" s="173" t="s">
        <v>49</v>
      </c>
      <c r="H47" s="179" t="s">
        <v>1457</v>
      </c>
      <c r="I47" s="185">
        <v>115</v>
      </c>
      <c r="J47" s="191" t="s">
        <v>1439</v>
      </c>
      <c r="K47" s="197">
        <v>2</v>
      </c>
      <c r="L47" s="200" t="s">
        <v>571</v>
      </c>
      <c r="M47" s="203">
        <v>3</v>
      </c>
      <c r="N47" s="206">
        <v>1.02</v>
      </c>
      <c r="O47" s="207">
        <v>1.05</v>
      </c>
      <c r="P47" s="207">
        <v>1.05</v>
      </c>
      <c r="Q47" s="206">
        <v>1.03</v>
      </c>
      <c r="R47" s="206">
        <v>1</v>
      </c>
      <c r="S47" s="206">
        <v>1</v>
      </c>
      <c r="T47" s="206">
        <v>1</v>
      </c>
      <c r="U47" s="206">
        <v>1</v>
      </c>
      <c r="V47" s="206">
        <v>1</v>
      </c>
      <c r="W47" s="206">
        <v>1</v>
      </c>
      <c r="X47" s="213" t="s">
        <v>1511</v>
      </c>
      <c r="Y47" s="214"/>
      <c r="Z47" s="216">
        <v>1</v>
      </c>
      <c r="AA47" s="216"/>
      <c r="AB47" s="216">
        <v>1</v>
      </c>
      <c r="AC47" s="216"/>
      <c r="AD47" s="218">
        <v>0</v>
      </c>
      <c r="AE47" s="220">
        <v>7</v>
      </c>
      <c r="AF47" s="223" t="s">
        <v>1551</v>
      </c>
      <c r="AI47" s="231">
        <v>1041</v>
      </c>
      <c r="AJ47" s="244" t="e">
        <f>ROUNDUP(AI47*#REF!/A47*F47,3)</f>
        <v>#REF!</v>
      </c>
      <c r="AK47" s="236"/>
      <c r="AL47" s="231">
        <v>1041</v>
      </c>
      <c r="AM47" s="244" t="e">
        <f t="shared" si="58"/>
        <v>#VALUE!</v>
      </c>
      <c r="AN47" s="236"/>
      <c r="AO47" s="231">
        <v>1041</v>
      </c>
      <c r="AP47" s="244" t="e">
        <f t="shared" si="59"/>
        <v>#VALUE!</v>
      </c>
      <c r="AQ47" s="236"/>
      <c r="AR47" s="231">
        <v>1041</v>
      </c>
      <c r="AS47" s="244" t="e">
        <f t="shared" si="60"/>
        <v>#VALUE!</v>
      </c>
      <c r="AT47" s="236"/>
      <c r="AU47" s="231">
        <v>1041</v>
      </c>
      <c r="AV47" s="244">
        <f t="shared" si="6"/>
        <v>694</v>
      </c>
      <c r="AW47" s="236"/>
      <c r="AX47" s="231">
        <v>2230</v>
      </c>
      <c r="AY47" s="244">
        <f t="shared" si="7"/>
        <v>1486.6669999999999</v>
      </c>
      <c r="AZ47" s="236"/>
      <c r="BA47" s="231"/>
      <c r="BB47" s="244">
        <f t="shared" si="61"/>
        <v>0</v>
      </c>
      <c r="BC47" s="236"/>
      <c r="BD47" s="266">
        <v>5206</v>
      </c>
      <c r="BE47" s="275">
        <f t="shared" si="9"/>
        <v>3470.6670000000004</v>
      </c>
      <c r="BF47" s="236"/>
      <c r="BG47" s="231"/>
      <c r="BH47" s="244">
        <f t="shared" si="62"/>
        <v>0</v>
      </c>
      <c r="BI47" s="236"/>
      <c r="BJ47" s="281"/>
      <c r="BK47" s="266">
        <v>0</v>
      </c>
      <c r="BL47" s="275">
        <f t="shared" si="11"/>
        <v>0</v>
      </c>
      <c r="BM47" s="281"/>
      <c r="BN47" s="266">
        <v>0</v>
      </c>
      <c r="BO47" s="275">
        <f t="shared" si="12"/>
        <v>0</v>
      </c>
      <c r="BP47" s="275">
        <f t="shared" si="13"/>
        <v>0</v>
      </c>
      <c r="BQ47" s="287">
        <f t="shared" si="14"/>
        <v>0</v>
      </c>
      <c r="BR47" s="281"/>
      <c r="BS47" s="266">
        <v>0</v>
      </c>
      <c r="BT47" s="296">
        <f t="shared" si="15"/>
        <v>0</v>
      </c>
      <c r="BU47" s="304">
        <f t="shared" si="16"/>
        <v>0</v>
      </c>
      <c r="BV47" s="275">
        <f t="shared" si="17"/>
        <v>0</v>
      </c>
      <c r="BW47" s="287">
        <f t="shared" si="18"/>
        <v>0</v>
      </c>
      <c r="BX47" s="281"/>
      <c r="BY47" s="266">
        <v>0</v>
      </c>
      <c r="BZ47" s="296">
        <f t="shared" si="19"/>
        <v>0</v>
      </c>
      <c r="CA47" s="304">
        <f t="shared" si="20"/>
        <v>0</v>
      </c>
      <c r="CB47" s="275">
        <f t="shared" si="21"/>
        <v>0</v>
      </c>
      <c r="CC47" s="287">
        <f t="shared" si="22"/>
        <v>0</v>
      </c>
      <c r="CD47" s="281"/>
      <c r="CE47" s="266">
        <v>0</v>
      </c>
      <c r="CF47" s="296">
        <f t="shared" si="23"/>
        <v>0</v>
      </c>
      <c r="CG47" s="304">
        <f t="shared" si="24"/>
        <v>0</v>
      </c>
      <c r="CH47" s="275">
        <f t="shared" si="25"/>
        <v>0</v>
      </c>
      <c r="CI47" s="287">
        <f t="shared" si="26"/>
        <v>0</v>
      </c>
      <c r="CJ47" s="349"/>
      <c r="CK47" s="360"/>
      <c r="CL47" s="296" t="e">
        <f t="shared" si="27"/>
        <v>#DIV/0!</v>
      </c>
      <c r="CM47" s="304">
        <f t="shared" si="28"/>
        <v>0</v>
      </c>
      <c r="CN47" s="275">
        <f t="shared" si="29"/>
        <v>0</v>
      </c>
      <c r="CO47" s="287">
        <f t="shared" si="30"/>
        <v>0</v>
      </c>
      <c r="CP47" s="236"/>
      <c r="CQ47" s="360">
        <v>0</v>
      </c>
      <c r="CR47" s="276">
        <f t="shared" si="31"/>
        <v>0</v>
      </c>
      <c r="CS47" s="276"/>
      <c r="CT47" s="276"/>
      <c r="CU47" s="276"/>
      <c r="CV47" s="276"/>
      <c r="CW47" s="276">
        <f t="shared" si="32"/>
        <v>0</v>
      </c>
      <c r="CX47" s="288">
        <f t="shared" si="33"/>
        <v>0</v>
      </c>
      <c r="CY47" s="349"/>
      <c r="CZ47" s="392">
        <f t="shared" si="34"/>
        <v>0</v>
      </c>
      <c r="DA47" s="281"/>
      <c r="DB47" s="266">
        <f t="shared" si="35"/>
        <v>0</v>
      </c>
      <c r="DC47" s="275">
        <f t="shared" si="36"/>
        <v>0</v>
      </c>
      <c r="DD47" s="275">
        <f t="shared" si="37"/>
        <v>0</v>
      </c>
      <c r="DE47" s="287">
        <f t="shared" si="38"/>
        <v>0</v>
      </c>
      <c r="DF47" s="281"/>
      <c r="DG47" s="267">
        <v>0</v>
      </c>
      <c r="DH47" s="276">
        <f t="shared" si="39"/>
        <v>0</v>
      </c>
      <c r="DI47" s="276">
        <f t="shared" si="40"/>
        <v>0</v>
      </c>
      <c r="DJ47" s="288">
        <f t="shared" si="41"/>
        <v>0</v>
      </c>
      <c r="DK47" s="236"/>
      <c r="DL47" s="267">
        <v>0</v>
      </c>
      <c r="DM47" s="276">
        <f t="shared" si="42"/>
        <v>0</v>
      </c>
      <c r="DN47" s="276">
        <f t="shared" si="43"/>
        <v>0</v>
      </c>
      <c r="DO47" s="288">
        <f t="shared" si="44"/>
        <v>0</v>
      </c>
      <c r="DP47" s="236"/>
      <c r="DQ47" s="266"/>
      <c r="DR47" s="296" t="e">
        <f t="shared" si="45"/>
        <v>#VALUE!</v>
      </c>
      <c r="DS47" s="304">
        <f t="shared" si="46"/>
        <v>0</v>
      </c>
      <c r="DT47" s="275">
        <f t="shared" si="47"/>
        <v>0</v>
      </c>
      <c r="DU47" s="287">
        <f t="shared" si="48"/>
        <v>0</v>
      </c>
      <c r="DV47" s="236"/>
      <c r="DW47" s="267">
        <v>0</v>
      </c>
      <c r="DX47" s="276">
        <f t="shared" si="49"/>
        <v>0</v>
      </c>
      <c r="DY47" s="276"/>
      <c r="DZ47" s="276"/>
      <c r="EA47" s="276"/>
      <c r="EB47" s="276"/>
      <c r="EC47" s="276">
        <f t="shared" si="50"/>
        <v>0</v>
      </c>
      <c r="ED47" s="288">
        <f t="shared" si="51"/>
        <v>0</v>
      </c>
      <c r="EE47" s="236"/>
      <c r="EF47" s="231" t="e">
        <f>BD47-#REF!</f>
        <v>#REF!</v>
      </c>
      <c r="EG47" s="413">
        <f t="shared" si="52"/>
        <v>2.3345291479820629</v>
      </c>
      <c r="EH47" s="236"/>
      <c r="EI47" s="231">
        <f t="shared" si="53"/>
        <v>5206</v>
      </c>
      <c r="EJ47" s="244">
        <f t="shared" si="54"/>
        <v>3470.6670000000004</v>
      </c>
      <c r="EK47" s="236"/>
      <c r="EL47" s="231">
        <f t="shared" si="55"/>
        <v>0</v>
      </c>
      <c r="EM47" s="244"/>
      <c r="EN47" s="235"/>
      <c r="EO47" s="231">
        <v>5206</v>
      </c>
      <c r="EP47" s="244">
        <f t="shared" si="56"/>
        <v>3470.6670000000004</v>
      </c>
      <c r="ER47" t="s">
        <v>35</v>
      </c>
      <c r="ET47" t="s">
        <v>175</v>
      </c>
      <c r="EU47" t="s">
        <v>81</v>
      </c>
      <c r="EY47" s="236">
        <f t="shared" si="57"/>
        <v>0</v>
      </c>
    </row>
    <row r="48" spans="1:155" s="1" customFormat="1" ht="41.25" customHeight="1" x14ac:dyDescent="0.15">
      <c r="A48" s="155">
        <v>20300</v>
      </c>
      <c r="B48" s="163" t="s">
        <v>1211</v>
      </c>
      <c r="C48" s="163" t="s">
        <v>1037</v>
      </c>
      <c r="D48" s="163" t="s">
        <v>1037</v>
      </c>
      <c r="E48" s="167" t="s">
        <v>1529</v>
      </c>
      <c r="F48" s="167" t="s">
        <v>1529</v>
      </c>
      <c r="G48" s="172" t="str">
        <f>H48</f>
        <v>宮古盛岡横断道路</v>
      </c>
      <c r="H48" s="179" t="s">
        <v>803</v>
      </c>
      <c r="I48" s="186">
        <v>106</v>
      </c>
      <c r="J48" s="192" t="s">
        <v>188</v>
      </c>
      <c r="K48" s="198">
        <v>2</v>
      </c>
      <c r="L48" s="201" t="s">
        <v>571</v>
      </c>
      <c r="M48" s="204">
        <v>3</v>
      </c>
      <c r="N48" s="206">
        <v>1.18</v>
      </c>
      <c r="O48" s="209">
        <v>1.18</v>
      </c>
      <c r="P48" s="209">
        <v>1.18</v>
      </c>
      <c r="Q48" s="206">
        <v>1.17</v>
      </c>
      <c r="R48" s="206">
        <v>1.1599999999999999</v>
      </c>
      <c r="S48" s="207">
        <v>1.1399999999999999</v>
      </c>
      <c r="T48" s="207">
        <v>1.1399999999999999</v>
      </c>
      <c r="U48" s="207">
        <v>1.1299999999999999</v>
      </c>
      <c r="V48" s="207">
        <v>1.1299999999999999</v>
      </c>
      <c r="W48" s="207">
        <v>1.1200000000000001</v>
      </c>
      <c r="X48" s="213" t="s">
        <v>1511</v>
      </c>
      <c r="Y48" s="212"/>
      <c r="Z48" s="217">
        <v>1</v>
      </c>
      <c r="AA48" s="217"/>
      <c r="AB48" s="217">
        <v>1</v>
      </c>
      <c r="AC48" s="217"/>
      <c r="AD48" s="219">
        <v>0.05</v>
      </c>
      <c r="AE48" s="221">
        <v>5</v>
      </c>
      <c r="AF48" s="224" t="s">
        <v>1551</v>
      </c>
      <c r="AI48" s="232">
        <v>691</v>
      </c>
      <c r="AJ48" s="245">
        <f>ROUNDUP(AI48*K48/M48*N48,3)</f>
        <v>543.58699999999999</v>
      </c>
      <c r="AK48" s="254"/>
      <c r="AL48" s="232">
        <v>3627.8587029999999</v>
      </c>
      <c r="AM48" s="245">
        <f>ROUNDUP(AL48*K48/M48*O48,3)</f>
        <v>2853.9160000000002</v>
      </c>
      <c r="AN48" s="254"/>
      <c r="AO48" s="232">
        <v>3929.9999999999995</v>
      </c>
      <c r="AP48" s="245">
        <f>ROUNDUP(AO48*K48/M48*P48,3)</f>
        <v>3091.6</v>
      </c>
      <c r="AQ48" s="254"/>
      <c r="AR48" s="232">
        <v>6006</v>
      </c>
      <c r="AS48" s="245">
        <f>ROUNDUP(AR48*K48/M48*Q48,3)</f>
        <v>4684.68</v>
      </c>
      <c r="AT48" s="254"/>
      <c r="AU48" s="232">
        <v>16108.000000000002</v>
      </c>
      <c r="AV48" s="245">
        <f t="shared" si="6"/>
        <v>12456.853999999999</v>
      </c>
      <c r="AW48" s="254"/>
      <c r="AX48" s="232">
        <v>17100</v>
      </c>
      <c r="AY48" s="245">
        <f t="shared" si="7"/>
        <v>12996</v>
      </c>
      <c r="AZ48" s="254"/>
      <c r="BA48" s="232">
        <f t="shared" ref="BA48:BB51" si="63">AX48+AU48+AR48+AO48+AL48+AI48</f>
        <v>47462.858702999998</v>
      </c>
      <c r="BB48" s="245">
        <f t="shared" si="63"/>
        <v>36626.636999999995</v>
      </c>
      <c r="BC48" s="254"/>
      <c r="BD48" s="267">
        <f>16500</f>
        <v>16500</v>
      </c>
      <c r="BE48" s="276">
        <f t="shared" si="9"/>
        <v>12540</v>
      </c>
      <c r="BF48" s="254"/>
      <c r="BG48" s="232"/>
      <c r="BH48" s="245">
        <f>BE48+BB48+AY48+AV48+AS48+AP48</f>
        <v>82395.771000000008</v>
      </c>
      <c r="BI48" s="254"/>
      <c r="BJ48" s="282"/>
      <c r="BK48" s="267">
        <v>23000</v>
      </c>
      <c r="BL48" s="276">
        <f t="shared" si="11"/>
        <v>17326.667000000001</v>
      </c>
      <c r="BM48" s="282"/>
      <c r="BN48" s="267">
        <v>23000</v>
      </c>
      <c r="BO48" s="276">
        <f t="shared" si="12"/>
        <v>17326.667000000001</v>
      </c>
      <c r="BP48" s="276">
        <f t="shared" si="13"/>
        <v>5673.3329999999987</v>
      </c>
      <c r="BQ48" s="288">
        <f t="shared" si="14"/>
        <v>283.66664999999995</v>
      </c>
      <c r="BR48" s="282"/>
      <c r="BS48" s="267">
        <f>13600+2000-2000</f>
        <v>13600</v>
      </c>
      <c r="BT48" s="297">
        <f t="shared" si="15"/>
        <v>10245.333333333332</v>
      </c>
      <c r="BU48" s="305">
        <f t="shared" si="16"/>
        <v>10246</v>
      </c>
      <c r="BV48" s="276">
        <f t="shared" si="17"/>
        <v>3354</v>
      </c>
      <c r="BW48" s="288">
        <f t="shared" si="18"/>
        <v>167.7</v>
      </c>
      <c r="BX48" s="282"/>
      <c r="BY48" s="267">
        <f>13600+2000</f>
        <v>15600</v>
      </c>
      <c r="BZ48" s="297">
        <f t="shared" si="19"/>
        <v>11751.999999999998</v>
      </c>
      <c r="CA48" s="305">
        <f t="shared" si="20"/>
        <v>11752</v>
      </c>
      <c r="CB48" s="276">
        <f t="shared" si="21"/>
        <v>3848</v>
      </c>
      <c r="CC48" s="288">
        <f t="shared" si="22"/>
        <v>192.4</v>
      </c>
      <c r="CD48" s="282"/>
      <c r="CE48" s="267">
        <f>13600+2000+81</f>
        <v>15681</v>
      </c>
      <c r="CF48" s="297">
        <f t="shared" si="23"/>
        <v>11813.019999999999</v>
      </c>
      <c r="CG48" s="305">
        <f t="shared" si="24"/>
        <v>11814</v>
      </c>
      <c r="CH48" s="276">
        <f t="shared" si="25"/>
        <v>3867</v>
      </c>
      <c r="CI48" s="288">
        <f t="shared" si="26"/>
        <v>193.35000000000002</v>
      </c>
      <c r="CJ48" s="349"/>
      <c r="CK48" s="359">
        <f>7900-500-3700+300</f>
        <v>4000</v>
      </c>
      <c r="CL48" s="297" t="e">
        <f t="shared" si="27"/>
        <v>#DIV/0!</v>
      </c>
      <c r="CM48" s="305">
        <f t="shared" si="28"/>
        <v>3014</v>
      </c>
      <c r="CN48" s="276">
        <f t="shared" si="29"/>
        <v>986</v>
      </c>
      <c r="CO48" s="288">
        <f t="shared" si="30"/>
        <v>49.3</v>
      </c>
      <c r="CP48" s="254"/>
      <c r="CQ48" s="360">
        <f>12956-7900+500+3700-300</f>
        <v>8956</v>
      </c>
      <c r="CR48" s="276">
        <f t="shared" si="31"/>
        <v>6688</v>
      </c>
      <c r="CS48" s="276"/>
      <c r="CT48" s="276"/>
      <c r="CU48" s="276"/>
      <c r="CV48" s="276"/>
      <c r="CW48" s="276">
        <f t="shared" si="32"/>
        <v>2268</v>
      </c>
      <c r="CX48" s="288">
        <f t="shared" si="33"/>
        <v>113.4</v>
      </c>
      <c r="CY48" s="349"/>
      <c r="CZ48" s="392">
        <f t="shared" si="34"/>
        <v>12956</v>
      </c>
      <c r="DA48" s="282"/>
      <c r="DB48" s="267">
        <f t="shared" si="35"/>
        <v>81</v>
      </c>
      <c r="DC48" s="276">
        <f t="shared" si="36"/>
        <v>62</v>
      </c>
      <c r="DD48" s="276">
        <f t="shared" si="37"/>
        <v>19</v>
      </c>
      <c r="DE48" s="288">
        <f t="shared" si="38"/>
        <v>13129</v>
      </c>
      <c r="DF48" s="282"/>
      <c r="DG48" s="267">
        <v>12956</v>
      </c>
      <c r="DH48" s="276">
        <f t="shared" si="39"/>
        <v>9761</v>
      </c>
      <c r="DI48" s="276">
        <f t="shared" si="40"/>
        <v>3195</v>
      </c>
      <c r="DJ48" s="288">
        <f t="shared" si="41"/>
        <v>159.75</v>
      </c>
      <c r="DK48" s="254"/>
      <c r="DL48" s="267">
        <v>12956</v>
      </c>
      <c r="DM48" s="276">
        <f t="shared" si="42"/>
        <v>9761</v>
      </c>
      <c r="DN48" s="276">
        <f t="shared" si="43"/>
        <v>3195</v>
      </c>
      <c r="DO48" s="288">
        <f t="shared" si="44"/>
        <v>159.75</v>
      </c>
      <c r="DP48" s="254"/>
      <c r="DQ48" s="267">
        <v>2900</v>
      </c>
      <c r="DR48" s="297" t="e">
        <f t="shared" si="45"/>
        <v>#VALUE!</v>
      </c>
      <c r="DS48" s="305">
        <f t="shared" si="46"/>
        <v>2185</v>
      </c>
      <c r="DT48" s="276">
        <f t="shared" si="47"/>
        <v>715</v>
      </c>
      <c r="DU48" s="288">
        <f t="shared" si="48"/>
        <v>35.75</v>
      </c>
      <c r="DV48" s="254"/>
      <c r="DW48" s="267">
        <f>12956-2900</f>
        <v>10056</v>
      </c>
      <c r="DX48" s="276">
        <f t="shared" si="49"/>
        <v>7509</v>
      </c>
      <c r="DY48" s="276"/>
      <c r="DZ48" s="276"/>
      <c r="EA48" s="276"/>
      <c r="EB48" s="276"/>
      <c r="EC48" s="276">
        <f t="shared" si="50"/>
        <v>2547</v>
      </c>
      <c r="ED48" s="288">
        <f t="shared" si="51"/>
        <v>127.35</v>
      </c>
      <c r="EE48" s="254"/>
      <c r="EF48" s="232" t="e">
        <f>BD48-#REF!</f>
        <v>#REF!</v>
      </c>
      <c r="EG48" s="414">
        <f t="shared" si="52"/>
        <v>0.96491228070175461</v>
      </c>
      <c r="EH48" s="254"/>
      <c r="EI48" s="232">
        <f t="shared" si="53"/>
        <v>-30462.858702999998</v>
      </c>
      <c r="EJ48" s="245">
        <f t="shared" si="54"/>
        <v>-23151.773000000001</v>
      </c>
      <c r="EK48" s="254"/>
      <c r="EL48" s="232">
        <f t="shared" si="55"/>
        <v>-46962.858702999998</v>
      </c>
      <c r="EM48" s="245"/>
      <c r="EN48" s="423"/>
      <c r="EO48" s="425">
        <f>16500+500</f>
        <v>17000</v>
      </c>
      <c r="EP48" s="245">
        <f t="shared" si="56"/>
        <v>12920</v>
      </c>
      <c r="ER48" s="1" t="s">
        <v>1241</v>
      </c>
      <c r="ET48" s="1" t="s">
        <v>1339</v>
      </c>
      <c r="EY48" s="236">
        <f t="shared" si="57"/>
        <v>28637</v>
      </c>
    </row>
    <row r="49" spans="1:155" s="1" customFormat="1" ht="41.25" customHeight="1" x14ac:dyDescent="0.15">
      <c r="A49" s="155">
        <v>20310</v>
      </c>
      <c r="B49" s="163" t="s">
        <v>1211</v>
      </c>
      <c r="C49" s="163" t="s">
        <v>1037</v>
      </c>
      <c r="D49" s="163" t="s">
        <v>1037</v>
      </c>
      <c r="E49" s="167" t="s">
        <v>1529</v>
      </c>
      <c r="F49" s="167" t="s">
        <v>1529</v>
      </c>
      <c r="G49" s="172" t="str">
        <f>H49</f>
        <v>宮古盛岡横断道路</v>
      </c>
      <c r="H49" s="179" t="s">
        <v>803</v>
      </c>
      <c r="I49" s="186">
        <v>106</v>
      </c>
      <c r="J49" s="192" t="s">
        <v>1178</v>
      </c>
      <c r="K49" s="198">
        <v>2</v>
      </c>
      <c r="L49" s="201" t="s">
        <v>571</v>
      </c>
      <c r="M49" s="204">
        <v>3</v>
      </c>
      <c r="N49" s="206">
        <v>1.18</v>
      </c>
      <c r="O49" s="209">
        <v>1.18</v>
      </c>
      <c r="P49" s="209">
        <v>1.18</v>
      </c>
      <c r="Q49" s="206">
        <v>1.17</v>
      </c>
      <c r="R49" s="206">
        <v>1.1599999999999999</v>
      </c>
      <c r="S49" s="207">
        <v>1.1399999999999999</v>
      </c>
      <c r="T49" s="207">
        <v>1.1399999999999999</v>
      </c>
      <c r="U49" s="207">
        <v>1.1299999999999999</v>
      </c>
      <c r="V49" s="207">
        <v>1.1299999999999999</v>
      </c>
      <c r="W49" s="207">
        <v>1.1200000000000001</v>
      </c>
      <c r="X49" s="213" t="s">
        <v>1511</v>
      </c>
      <c r="Y49" s="212"/>
      <c r="Z49" s="217">
        <v>1</v>
      </c>
      <c r="AA49" s="217"/>
      <c r="AB49" s="217">
        <v>1</v>
      </c>
      <c r="AC49" s="217"/>
      <c r="AD49" s="219">
        <v>0.05</v>
      </c>
      <c r="AE49" s="221">
        <v>5</v>
      </c>
      <c r="AF49" s="224" t="s">
        <v>1551</v>
      </c>
      <c r="AI49" s="232">
        <v>227.99999999999997</v>
      </c>
      <c r="AJ49" s="245">
        <f>ROUNDUP(AI49*K49/M49*N49,3)</f>
        <v>179.36</v>
      </c>
      <c r="AK49" s="254"/>
      <c r="AL49" s="232">
        <v>914.36911000000021</v>
      </c>
      <c r="AM49" s="245">
        <f>ROUNDUP(AL49*K49/M49*O49,3)</f>
        <v>719.30399999999997</v>
      </c>
      <c r="AN49" s="254"/>
      <c r="AO49" s="232">
        <v>3700</v>
      </c>
      <c r="AP49" s="245">
        <f>ROUNDUP(AO49*K49/M49*P49,3)</f>
        <v>2910.6670000000004</v>
      </c>
      <c r="AQ49" s="254"/>
      <c r="AR49" s="232">
        <v>3300</v>
      </c>
      <c r="AS49" s="245">
        <f>ROUNDUP(AR49*K49/M49*Q49,3)</f>
        <v>2574</v>
      </c>
      <c r="AT49" s="254"/>
      <c r="AU49" s="232">
        <v>7770</v>
      </c>
      <c r="AV49" s="245">
        <f t="shared" si="6"/>
        <v>6008.8</v>
      </c>
      <c r="AW49" s="254"/>
      <c r="AX49" s="232">
        <v>7800</v>
      </c>
      <c r="AY49" s="245">
        <f t="shared" si="7"/>
        <v>5928</v>
      </c>
      <c r="AZ49" s="254"/>
      <c r="BA49" s="232">
        <f t="shared" si="63"/>
        <v>23712.36911</v>
      </c>
      <c r="BB49" s="245">
        <f t="shared" si="63"/>
        <v>18320.131000000001</v>
      </c>
      <c r="BC49" s="254"/>
      <c r="BD49" s="267">
        <f>6450-300</f>
        <v>6150</v>
      </c>
      <c r="BE49" s="276">
        <f t="shared" si="9"/>
        <v>4674</v>
      </c>
      <c r="BF49" s="254"/>
      <c r="BG49" s="232"/>
      <c r="BH49" s="245">
        <f>BE49+BB49+AY49+AV49+AS49+AP49</f>
        <v>40415.598000000005</v>
      </c>
      <c r="BI49" s="254"/>
      <c r="BJ49" s="282"/>
      <c r="BK49" s="267">
        <v>8028</v>
      </c>
      <c r="BL49" s="276">
        <f t="shared" si="11"/>
        <v>6047.76</v>
      </c>
      <c r="BM49" s="282"/>
      <c r="BN49" s="267">
        <v>8028</v>
      </c>
      <c r="BO49" s="276">
        <f t="shared" si="12"/>
        <v>6047.76</v>
      </c>
      <c r="BP49" s="276">
        <f t="shared" si="13"/>
        <v>1980.2399999999998</v>
      </c>
      <c r="BQ49" s="288">
        <f t="shared" si="14"/>
        <v>99.012</v>
      </c>
      <c r="BR49" s="282"/>
      <c r="BS49" s="267">
        <f>8890+300+700</f>
        <v>9890</v>
      </c>
      <c r="BT49" s="297">
        <f t="shared" si="15"/>
        <v>7450.4666666666653</v>
      </c>
      <c r="BU49" s="305">
        <f t="shared" si="16"/>
        <v>7451</v>
      </c>
      <c r="BV49" s="276">
        <f t="shared" si="17"/>
        <v>2439</v>
      </c>
      <c r="BW49" s="288">
        <f t="shared" si="18"/>
        <v>121.95</v>
      </c>
      <c r="BX49" s="282"/>
      <c r="BY49" s="267">
        <f>8890+300+700</f>
        <v>9890</v>
      </c>
      <c r="BZ49" s="297">
        <f t="shared" si="19"/>
        <v>7450.4666666666653</v>
      </c>
      <c r="CA49" s="305">
        <f t="shared" si="20"/>
        <v>7451</v>
      </c>
      <c r="CB49" s="276">
        <f t="shared" si="21"/>
        <v>2439</v>
      </c>
      <c r="CC49" s="288">
        <f t="shared" si="22"/>
        <v>121.95</v>
      </c>
      <c r="CD49" s="282"/>
      <c r="CE49" s="267">
        <f>8890+300+700+51</f>
        <v>9941</v>
      </c>
      <c r="CF49" s="297">
        <f t="shared" si="23"/>
        <v>7488.8866666666654</v>
      </c>
      <c r="CG49" s="305">
        <f t="shared" si="24"/>
        <v>7489</v>
      </c>
      <c r="CH49" s="276">
        <f t="shared" si="25"/>
        <v>2452</v>
      </c>
      <c r="CI49" s="288">
        <f t="shared" si="26"/>
        <v>122.6</v>
      </c>
      <c r="CJ49" s="349"/>
      <c r="CK49" s="359">
        <f>700+600</f>
        <v>1300</v>
      </c>
      <c r="CL49" s="297" t="e">
        <f t="shared" si="27"/>
        <v>#DIV/0!</v>
      </c>
      <c r="CM49" s="305">
        <f t="shared" si="28"/>
        <v>980</v>
      </c>
      <c r="CN49" s="276">
        <f t="shared" si="29"/>
        <v>320</v>
      </c>
      <c r="CO49" s="288">
        <f t="shared" si="30"/>
        <v>16</v>
      </c>
      <c r="CP49" s="254"/>
      <c r="CQ49" s="360">
        <f>3369+9000-700-600</f>
        <v>11069</v>
      </c>
      <c r="CR49" s="276">
        <f t="shared" si="31"/>
        <v>8265</v>
      </c>
      <c r="CS49" s="276"/>
      <c r="CT49" s="276"/>
      <c r="CU49" s="389"/>
      <c r="CV49" s="389"/>
      <c r="CW49" s="276">
        <f t="shared" si="32"/>
        <v>2804</v>
      </c>
      <c r="CX49" s="288">
        <f t="shared" si="33"/>
        <v>140.20000000000002</v>
      </c>
      <c r="CY49" s="349"/>
      <c r="CZ49" s="392">
        <f t="shared" si="34"/>
        <v>12369</v>
      </c>
      <c r="DA49" s="282"/>
      <c r="DB49" s="267">
        <f t="shared" si="35"/>
        <v>51</v>
      </c>
      <c r="DC49" s="276">
        <f t="shared" si="36"/>
        <v>38</v>
      </c>
      <c r="DD49" s="276">
        <f t="shared" si="37"/>
        <v>13</v>
      </c>
      <c r="DE49" s="288">
        <f t="shared" si="38"/>
        <v>2963.9999999999995</v>
      </c>
      <c r="DF49" s="282"/>
      <c r="DG49" s="267">
        <v>12369</v>
      </c>
      <c r="DH49" s="276">
        <f t="shared" si="39"/>
        <v>9318</v>
      </c>
      <c r="DI49" s="276">
        <f t="shared" si="40"/>
        <v>3051</v>
      </c>
      <c r="DJ49" s="288">
        <f t="shared" si="41"/>
        <v>152.55000000000001</v>
      </c>
      <c r="DK49" s="254"/>
      <c r="DL49" s="267">
        <v>12369</v>
      </c>
      <c r="DM49" s="276">
        <f t="shared" si="42"/>
        <v>9318</v>
      </c>
      <c r="DN49" s="276">
        <f t="shared" si="43"/>
        <v>3051</v>
      </c>
      <c r="DO49" s="288">
        <f t="shared" si="44"/>
        <v>152.55000000000001</v>
      </c>
      <c r="DP49" s="254"/>
      <c r="DQ49" s="267">
        <v>150</v>
      </c>
      <c r="DR49" s="297" t="e">
        <f t="shared" si="45"/>
        <v>#VALUE!</v>
      </c>
      <c r="DS49" s="305">
        <f t="shared" si="46"/>
        <v>113</v>
      </c>
      <c r="DT49" s="276">
        <f t="shared" si="47"/>
        <v>37</v>
      </c>
      <c r="DU49" s="288">
        <f t="shared" si="48"/>
        <v>1.85</v>
      </c>
      <c r="DV49" s="254"/>
      <c r="DW49" s="267">
        <f>3369+9000-150</f>
        <v>12219</v>
      </c>
      <c r="DX49" s="276">
        <f t="shared" si="49"/>
        <v>9124</v>
      </c>
      <c r="DY49" s="276"/>
      <c r="DZ49" s="276"/>
      <c r="EA49" s="389"/>
      <c r="EB49" s="389"/>
      <c r="EC49" s="276">
        <f t="shared" si="50"/>
        <v>3095</v>
      </c>
      <c r="ED49" s="288">
        <f t="shared" si="51"/>
        <v>154.75</v>
      </c>
      <c r="EE49" s="254"/>
      <c r="EF49" s="232" t="e">
        <f>BD49-#REF!</f>
        <v>#REF!</v>
      </c>
      <c r="EG49" s="414">
        <f t="shared" si="52"/>
        <v>0.78846153846153844</v>
      </c>
      <c r="EH49" s="254"/>
      <c r="EI49" s="232">
        <f t="shared" si="53"/>
        <v>-16534.36911</v>
      </c>
      <c r="EJ49" s="245">
        <f t="shared" si="54"/>
        <v>-12566.121000000001</v>
      </c>
      <c r="EK49" s="254"/>
      <c r="EL49" s="232">
        <f t="shared" si="55"/>
        <v>-22684.36911</v>
      </c>
      <c r="EM49" s="245"/>
      <c r="EN49" s="423"/>
      <c r="EO49" s="232">
        <v>7178</v>
      </c>
      <c r="EP49" s="245">
        <f t="shared" si="56"/>
        <v>5455.28</v>
      </c>
      <c r="ER49" s="1" t="s">
        <v>1516</v>
      </c>
      <c r="ET49" s="1" t="s">
        <v>1339</v>
      </c>
      <c r="EY49" s="236">
        <f t="shared" si="57"/>
        <v>22310</v>
      </c>
    </row>
    <row r="50" spans="1:155" s="1" customFormat="1" ht="41.25" customHeight="1" x14ac:dyDescent="0.15">
      <c r="A50" s="157">
        <v>20290</v>
      </c>
      <c r="B50" s="163" t="s">
        <v>1211</v>
      </c>
      <c r="C50" s="163" t="s">
        <v>1037</v>
      </c>
      <c r="D50" s="163" t="s">
        <v>1037</v>
      </c>
      <c r="E50" s="167" t="s">
        <v>1529</v>
      </c>
      <c r="F50" s="167" t="s">
        <v>1529</v>
      </c>
      <c r="G50" s="172" t="str">
        <f>H50</f>
        <v>宮古盛岡横断道路</v>
      </c>
      <c r="H50" s="179" t="s">
        <v>803</v>
      </c>
      <c r="I50" s="186">
        <v>106</v>
      </c>
      <c r="J50" s="193" t="s">
        <v>1561</v>
      </c>
      <c r="K50" s="198">
        <v>2</v>
      </c>
      <c r="L50" s="201" t="s">
        <v>571</v>
      </c>
      <c r="M50" s="204">
        <v>3</v>
      </c>
      <c r="N50" s="206">
        <v>1.18</v>
      </c>
      <c r="O50" s="209">
        <v>1.18</v>
      </c>
      <c r="P50" s="209">
        <v>1.18</v>
      </c>
      <c r="Q50" s="206">
        <v>1.17</v>
      </c>
      <c r="R50" s="206">
        <v>1.1599999999999999</v>
      </c>
      <c r="S50" s="207">
        <v>1.1399999999999999</v>
      </c>
      <c r="T50" s="207">
        <v>1.1399999999999999</v>
      </c>
      <c r="U50" s="207">
        <v>1.1299999999999999</v>
      </c>
      <c r="V50" s="207">
        <v>1.1299999999999999</v>
      </c>
      <c r="W50" s="207">
        <v>1.1200000000000001</v>
      </c>
      <c r="X50" s="213" t="s">
        <v>1511</v>
      </c>
      <c r="Y50" s="212"/>
      <c r="Z50" s="217">
        <v>1</v>
      </c>
      <c r="AA50" s="217"/>
      <c r="AB50" s="217">
        <v>1</v>
      </c>
      <c r="AC50" s="217"/>
      <c r="AD50" s="219">
        <v>0.05</v>
      </c>
      <c r="AE50" s="221">
        <v>5</v>
      </c>
      <c r="AF50" s="224" t="s">
        <v>1551</v>
      </c>
      <c r="AI50" s="232">
        <v>221</v>
      </c>
      <c r="AJ50" s="245">
        <f>ROUNDUP(AI50*K50/M50*N50,3)</f>
        <v>173.85400000000001</v>
      </c>
      <c r="AK50" s="254"/>
      <c r="AL50" s="232">
        <v>799.86380899999995</v>
      </c>
      <c r="AM50" s="245">
        <f>ROUNDUP(AL50*K50/M50*O50,3)</f>
        <v>629.22699999999998</v>
      </c>
      <c r="AN50" s="254"/>
      <c r="AO50" s="232">
        <v>3800</v>
      </c>
      <c r="AP50" s="245">
        <f>ROUNDUP(AO50*K50/M50*P50,3)</f>
        <v>2989.3340000000003</v>
      </c>
      <c r="AQ50" s="254"/>
      <c r="AR50" s="232">
        <v>3370.0000000000005</v>
      </c>
      <c r="AS50" s="245">
        <f>ROUNDUP(AR50*K50/M50*Q50,3)</f>
        <v>2628.6</v>
      </c>
      <c r="AT50" s="254"/>
      <c r="AU50" s="232">
        <v>7790.0000000000009</v>
      </c>
      <c r="AV50" s="245">
        <f t="shared" si="6"/>
        <v>6024.2669999999998</v>
      </c>
      <c r="AW50" s="254"/>
      <c r="AX50" s="232">
        <v>12750</v>
      </c>
      <c r="AY50" s="245">
        <f t="shared" si="7"/>
        <v>9690</v>
      </c>
      <c r="AZ50" s="254"/>
      <c r="BA50" s="232">
        <f t="shared" si="63"/>
        <v>28730.863808999999</v>
      </c>
      <c r="BB50" s="245">
        <f t="shared" si="63"/>
        <v>22135.281999999996</v>
      </c>
      <c r="BC50" s="254"/>
      <c r="BD50" s="267">
        <v>5417</v>
      </c>
      <c r="BE50" s="276">
        <f t="shared" si="9"/>
        <v>4116.92</v>
      </c>
      <c r="BF50" s="254"/>
      <c r="BG50" s="232"/>
      <c r="BH50" s="245">
        <f>BE50+BB50+AY50+AV50+AS50+AP50</f>
        <v>47584.402999999998</v>
      </c>
      <c r="BI50" s="254"/>
      <c r="BJ50" s="282"/>
      <c r="BK50" s="267">
        <v>6465</v>
      </c>
      <c r="BL50" s="276">
        <f t="shared" si="11"/>
        <v>4870.3</v>
      </c>
      <c r="BM50" s="282"/>
      <c r="BN50" s="267">
        <v>6465</v>
      </c>
      <c r="BO50" s="276">
        <f t="shared" si="12"/>
        <v>4870.3</v>
      </c>
      <c r="BP50" s="276">
        <f t="shared" si="13"/>
        <v>1594.6999999999998</v>
      </c>
      <c r="BQ50" s="288">
        <f t="shared" si="14"/>
        <v>79.734999999999999</v>
      </c>
      <c r="BR50" s="282"/>
      <c r="BS50" s="267">
        <f>5787+1000+700+300-700-2000</f>
        <v>5087</v>
      </c>
      <c r="BT50" s="297">
        <f t="shared" si="15"/>
        <v>3832.2066666666665</v>
      </c>
      <c r="BU50" s="305">
        <f t="shared" si="16"/>
        <v>3833</v>
      </c>
      <c r="BV50" s="276">
        <f t="shared" si="17"/>
        <v>1254</v>
      </c>
      <c r="BW50" s="288">
        <f t="shared" si="18"/>
        <v>62.7</v>
      </c>
      <c r="BX50" s="282"/>
      <c r="BY50" s="267">
        <f>5787+1000+700+300-700</f>
        <v>7087</v>
      </c>
      <c r="BZ50" s="297">
        <f t="shared" si="19"/>
        <v>5338.873333333333</v>
      </c>
      <c r="CA50" s="305">
        <f t="shared" si="20"/>
        <v>5339</v>
      </c>
      <c r="CB50" s="276">
        <f t="shared" si="21"/>
        <v>1748</v>
      </c>
      <c r="CC50" s="288">
        <f t="shared" si="22"/>
        <v>87.4</v>
      </c>
      <c r="CD50" s="282"/>
      <c r="CE50" s="267">
        <f>5787+1000+700+300-700</f>
        <v>7087</v>
      </c>
      <c r="CF50" s="297">
        <f t="shared" si="23"/>
        <v>5338.873333333333</v>
      </c>
      <c r="CG50" s="305">
        <f t="shared" si="24"/>
        <v>5339</v>
      </c>
      <c r="CH50" s="276">
        <f t="shared" si="25"/>
        <v>1748</v>
      </c>
      <c r="CI50" s="288">
        <f t="shared" si="26"/>
        <v>87.4</v>
      </c>
      <c r="CJ50" s="349"/>
      <c r="CK50" s="359">
        <v>200</v>
      </c>
      <c r="CL50" s="297" t="e">
        <f t="shared" si="27"/>
        <v>#DIV/0!</v>
      </c>
      <c r="CM50" s="305">
        <f t="shared" si="28"/>
        <v>151</v>
      </c>
      <c r="CN50" s="276">
        <f t="shared" si="29"/>
        <v>49</v>
      </c>
      <c r="CO50" s="288">
        <f t="shared" si="30"/>
        <v>2.4500000000000002</v>
      </c>
      <c r="CP50" s="254"/>
      <c r="CQ50" s="360">
        <f>6500-300+100</f>
        <v>6300</v>
      </c>
      <c r="CR50" s="276">
        <f t="shared" si="31"/>
        <v>4704</v>
      </c>
      <c r="CS50" s="276"/>
      <c r="CT50" s="276"/>
      <c r="CU50" s="276"/>
      <c r="CV50" s="276"/>
      <c r="CW50" s="276">
        <f t="shared" si="32"/>
        <v>1596</v>
      </c>
      <c r="CX50" s="288">
        <f t="shared" si="33"/>
        <v>79.800000000000011</v>
      </c>
      <c r="CY50" s="349"/>
      <c r="CZ50" s="392">
        <f t="shared" si="34"/>
        <v>6500</v>
      </c>
      <c r="DA50" s="282"/>
      <c r="DB50" s="267">
        <f t="shared" si="35"/>
        <v>0</v>
      </c>
      <c r="DC50" s="276">
        <f t="shared" si="36"/>
        <v>0</v>
      </c>
      <c r="DD50" s="276">
        <f t="shared" si="37"/>
        <v>0</v>
      </c>
      <c r="DE50" s="288">
        <f t="shared" si="38"/>
        <v>0</v>
      </c>
      <c r="DF50" s="282"/>
      <c r="DG50" s="267">
        <v>6500</v>
      </c>
      <c r="DH50" s="276">
        <f t="shared" si="39"/>
        <v>4897</v>
      </c>
      <c r="DI50" s="276">
        <f t="shared" si="40"/>
        <v>1603</v>
      </c>
      <c r="DJ50" s="288">
        <f t="shared" si="41"/>
        <v>80.150000000000006</v>
      </c>
      <c r="DK50" s="254"/>
      <c r="DL50" s="267">
        <v>6500</v>
      </c>
      <c r="DM50" s="276">
        <f t="shared" si="42"/>
        <v>4897</v>
      </c>
      <c r="DN50" s="276">
        <f t="shared" si="43"/>
        <v>1603</v>
      </c>
      <c r="DO50" s="288">
        <f t="shared" si="44"/>
        <v>80.150000000000006</v>
      </c>
      <c r="DP50" s="254"/>
      <c r="DQ50" s="267">
        <v>300</v>
      </c>
      <c r="DR50" s="297" t="e">
        <f t="shared" si="45"/>
        <v>#VALUE!</v>
      </c>
      <c r="DS50" s="305">
        <f t="shared" si="46"/>
        <v>226</v>
      </c>
      <c r="DT50" s="276">
        <f t="shared" si="47"/>
        <v>74</v>
      </c>
      <c r="DU50" s="288">
        <f t="shared" si="48"/>
        <v>3.7</v>
      </c>
      <c r="DV50" s="254"/>
      <c r="DW50" s="267">
        <f>6500-300</f>
        <v>6200</v>
      </c>
      <c r="DX50" s="276">
        <f t="shared" si="49"/>
        <v>4630</v>
      </c>
      <c r="DY50" s="276"/>
      <c r="DZ50" s="276"/>
      <c r="EA50" s="276"/>
      <c r="EB50" s="276"/>
      <c r="EC50" s="276">
        <f t="shared" si="50"/>
        <v>1570</v>
      </c>
      <c r="ED50" s="288">
        <f t="shared" si="51"/>
        <v>78.5</v>
      </c>
      <c r="EE50" s="254"/>
      <c r="EF50" s="232" t="e">
        <f>BD50-#REF!</f>
        <v>#REF!</v>
      </c>
      <c r="EG50" s="414">
        <f t="shared" si="52"/>
        <v>0.42486274509803917</v>
      </c>
      <c r="EH50" s="254"/>
      <c r="EI50" s="232">
        <f t="shared" si="53"/>
        <v>-20653.863808999999</v>
      </c>
      <c r="EJ50" s="245">
        <f t="shared" si="54"/>
        <v>-15696.937</v>
      </c>
      <c r="EK50" s="254"/>
      <c r="EL50" s="232">
        <f t="shared" si="55"/>
        <v>-26070.863808999999</v>
      </c>
      <c r="EM50" s="245"/>
      <c r="EN50" s="423"/>
      <c r="EO50" s="232">
        <v>8077</v>
      </c>
      <c r="EP50" s="245">
        <f t="shared" si="56"/>
        <v>6138.52</v>
      </c>
      <c r="ER50" s="1" t="s">
        <v>1516</v>
      </c>
      <c r="ET50" s="1" t="s">
        <v>1339</v>
      </c>
      <c r="EU50" s="1" t="s">
        <v>1534</v>
      </c>
      <c r="EY50" s="236">
        <f t="shared" si="57"/>
        <v>13587</v>
      </c>
    </row>
    <row r="51" spans="1:155" ht="41.25" customHeight="1" x14ac:dyDescent="0.15">
      <c r="A51" s="157">
        <v>25001</v>
      </c>
      <c r="B51" s="163" t="s">
        <v>1211</v>
      </c>
      <c r="C51" s="163" t="s">
        <v>35</v>
      </c>
      <c r="D51" s="163" t="s">
        <v>250</v>
      </c>
      <c r="E51" s="163" t="s">
        <v>1509</v>
      </c>
      <c r="F51" s="169" t="s">
        <v>925</v>
      </c>
      <c r="G51" s="173" t="s">
        <v>49</v>
      </c>
      <c r="H51" s="179" t="s">
        <v>1457</v>
      </c>
      <c r="I51" s="185">
        <v>115</v>
      </c>
      <c r="J51" s="192" t="s">
        <v>1562</v>
      </c>
      <c r="K51" s="197">
        <v>2</v>
      </c>
      <c r="L51" s="200" t="s">
        <v>571</v>
      </c>
      <c r="M51" s="203">
        <v>3</v>
      </c>
      <c r="N51" s="206">
        <v>1.02</v>
      </c>
      <c r="O51" s="207">
        <v>1.05</v>
      </c>
      <c r="P51" s="207">
        <v>1.05</v>
      </c>
      <c r="Q51" s="206">
        <v>1.03</v>
      </c>
      <c r="R51" s="206">
        <v>1</v>
      </c>
      <c r="S51" s="206">
        <v>1</v>
      </c>
      <c r="T51" s="206">
        <v>1</v>
      </c>
      <c r="U51" s="206">
        <v>1</v>
      </c>
      <c r="V51" s="206">
        <v>1</v>
      </c>
      <c r="W51" s="206">
        <v>1</v>
      </c>
      <c r="X51" s="213" t="s">
        <v>1511</v>
      </c>
      <c r="Y51" s="212"/>
      <c r="Z51" s="217">
        <v>1</v>
      </c>
      <c r="AA51" s="217"/>
      <c r="AB51" s="217">
        <v>1</v>
      </c>
      <c r="AC51" s="217"/>
      <c r="AD51" s="218">
        <v>0</v>
      </c>
      <c r="AE51" s="220">
        <v>7</v>
      </c>
      <c r="AF51" s="223" t="s">
        <v>976</v>
      </c>
      <c r="AI51" s="231">
        <v>0</v>
      </c>
      <c r="AJ51" s="244">
        <f>ROUNDUP(AI51*K51/M51*N51,3)</f>
        <v>0</v>
      </c>
      <c r="AK51" s="236"/>
      <c r="AL51" s="231">
        <v>0</v>
      </c>
      <c r="AM51" s="244">
        <f>ROUNDUP(AL51*K51/M51*O51,3)</f>
        <v>0</v>
      </c>
      <c r="AN51" s="236"/>
      <c r="AO51" s="231">
        <v>1400</v>
      </c>
      <c r="AP51" s="244">
        <f>ROUNDUP(AO51*K51/M51*P51,3)</f>
        <v>980</v>
      </c>
      <c r="AQ51" s="236"/>
      <c r="AR51" s="231">
        <v>3000</v>
      </c>
      <c r="AS51" s="244">
        <f>ROUNDUP(AR51*K51/M51*Q51,3)</f>
        <v>2060</v>
      </c>
      <c r="AT51" s="236"/>
      <c r="AU51" s="231">
        <v>4100</v>
      </c>
      <c r="AV51" s="244">
        <f t="shared" si="6"/>
        <v>2733.3340000000003</v>
      </c>
      <c r="AW51" s="236"/>
      <c r="AX51" s="231">
        <v>10600</v>
      </c>
      <c r="AY51" s="244">
        <f t="shared" si="7"/>
        <v>7066.6670000000004</v>
      </c>
      <c r="AZ51" s="236"/>
      <c r="BA51" s="231">
        <f t="shared" si="63"/>
        <v>19100</v>
      </c>
      <c r="BB51" s="244">
        <f t="shared" si="63"/>
        <v>12840.001</v>
      </c>
      <c r="BC51" s="263"/>
      <c r="BD51" s="266">
        <v>12996</v>
      </c>
      <c r="BE51" s="275">
        <f t="shared" si="9"/>
        <v>8664</v>
      </c>
      <c r="BF51" s="236"/>
      <c r="BG51" s="231"/>
      <c r="BH51" s="244">
        <f>BE51+BB51+AY51+AV51+AS51+AP51</f>
        <v>34344.002</v>
      </c>
      <c r="BI51" s="263"/>
      <c r="BJ51" s="284"/>
      <c r="BK51" s="266">
        <v>16140</v>
      </c>
      <c r="BL51" s="275">
        <f t="shared" si="11"/>
        <v>10760</v>
      </c>
      <c r="BM51" s="284"/>
      <c r="BN51" s="266">
        <v>18360</v>
      </c>
      <c r="BO51" s="275">
        <f t="shared" si="12"/>
        <v>12240</v>
      </c>
      <c r="BP51" s="275">
        <f t="shared" si="13"/>
        <v>6120</v>
      </c>
      <c r="BQ51" s="287">
        <f t="shared" si="14"/>
        <v>0</v>
      </c>
      <c r="BR51" s="284"/>
      <c r="BS51" s="266">
        <f>13048+200+400-600</f>
        <v>13048</v>
      </c>
      <c r="BT51" s="296">
        <f t="shared" si="15"/>
        <v>8698.6666666666661</v>
      </c>
      <c r="BU51" s="304">
        <f t="shared" si="16"/>
        <v>8699</v>
      </c>
      <c r="BV51" s="275">
        <f t="shared" si="17"/>
        <v>4349</v>
      </c>
      <c r="BW51" s="287">
        <f t="shared" si="18"/>
        <v>0</v>
      </c>
      <c r="BX51" s="284"/>
      <c r="BY51" s="266">
        <f>13048+200+400</f>
        <v>13648</v>
      </c>
      <c r="BZ51" s="296">
        <f t="shared" si="19"/>
        <v>9098.6666666666661</v>
      </c>
      <c r="CA51" s="304">
        <f t="shared" si="20"/>
        <v>9099</v>
      </c>
      <c r="CB51" s="275">
        <f t="shared" si="21"/>
        <v>4549</v>
      </c>
      <c r="CC51" s="287">
        <f t="shared" si="22"/>
        <v>0</v>
      </c>
      <c r="CD51" s="284"/>
      <c r="CE51" s="266">
        <f>13048+200+400+73</f>
        <v>13721</v>
      </c>
      <c r="CF51" s="296">
        <f t="shared" si="23"/>
        <v>9147.3333333333339</v>
      </c>
      <c r="CG51" s="304">
        <f t="shared" si="24"/>
        <v>9148</v>
      </c>
      <c r="CH51" s="275">
        <f t="shared" si="25"/>
        <v>4573</v>
      </c>
      <c r="CI51" s="287">
        <f t="shared" si="26"/>
        <v>0</v>
      </c>
      <c r="CJ51" s="349"/>
      <c r="CK51" s="359">
        <f>8600+200</f>
        <v>8800</v>
      </c>
      <c r="CL51" s="296" t="e">
        <f t="shared" si="27"/>
        <v>#DIV/0!</v>
      </c>
      <c r="CM51" s="304">
        <f t="shared" si="28"/>
        <v>5867</v>
      </c>
      <c r="CN51" s="275">
        <f t="shared" si="29"/>
        <v>2933</v>
      </c>
      <c r="CO51" s="287">
        <f t="shared" si="30"/>
        <v>0</v>
      </c>
      <c r="CP51" s="236"/>
      <c r="CQ51" s="360">
        <f>9623+23000-8600-200</f>
        <v>23823</v>
      </c>
      <c r="CR51" s="276">
        <f t="shared" si="31"/>
        <v>15882</v>
      </c>
      <c r="CS51" s="276"/>
      <c r="CT51" s="276"/>
      <c r="CU51" s="389"/>
      <c r="CV51" s="389"/>
      <c r="CW51" s="276">
        <f t="shared" si="32"/>
        <v>7941</v>
      </c>
      <c r="CX51" s="288">
        <f t="shared" si="33"/>
        <v>0</v>
      </c>
      <c r="CY51" s="349"/>
      <c r="CZ51" s="392">
        <f t="shared" si="34"/>
        <v>32623</v>
      </c>
      <c r="DA51" s="284"/>
      <c r="DB51" s="266">
        <f t="shared" si="35"/>
        <v>73</v>
      </c>
      <c r="DC51" s="275">
        <f t="shared" si="36"/>
        <v>49</v>
      </c>
      <c r="DD51" s="275">
        <f t="shared" si="37"/>
        <v>24</v>
      </c>
      <c r="DE51" s="287">
        <f t="shared" si="38"/>
        <v>0</v>
      </c>
      <c r="DF51" s="284"/>
      <c r="DG51" s="267">
        <v>32623</v>
      </c>
      <c r="DH51" s="276">
        <f t="shared" si="39"/>
        <v>21749</v>
      </c>
      <c r="DI51" s="276">
        <f t="shared" si="40"/>
        <v>10874</v>
      </c>
      <c r="DJ51" s="288">
        <f t="shared" si="41"/>
        <v>0</v>
      </c>
      <c r="DK51" s="236"/>
      <c r="DL51" s="267">
        <v>32623</v>
      </c>
      <c r="DM51" s="276">
        <f t="shared" si="42"/>
        <v>21749</v>
      </c>
      <c r="DN51" s="276">
        <f t="shared" si="43"/>
        <v>10874</v>
      </c>
      <c r="DO51" s="288">
        <f t="shared" si="44"/>
        <v>0</v>
      </c>
      <c r="DP51" s="236"/>
      <c r="DQ51" s="266">
        <v>8600</v>
      </c>
      <c r="DR51" s="296" t="e">
        <f t="shared" si="45"/>
        <v>#VALUE!</v>
      </c>
      <c r="DS51" s="304">
        <f t="shared" si="46"/>
        <v>5734</v>
      </c>
      <c r="DT51" s="275">
        <f t="shared" si="47"/>
        <v>2866</v>
      </c>
      <c r="DU51" s="287">
        <f t="shared" si="48"/>
        <v>0</v>
      </c>
      <c r="DV51" s="236"/>
      <c r="DW51" s="267">
        <f>9623+23000-8600</f>
        <v>24023</v>
      </c>
      <c r="DX51" s="276">
        <f t="shared" si="49"/>
        <v>16016</v>
      </c>
      <c r="DY51" s="276"/>
      <c r="DZ51" s="276"/>
      <c r="EA51" s="389"/>
      <c r="EB51" s="389"/>
      <c r="EC51" s="276">
        <f t="shared" si="50"/>
        <v>8007</v>
      </c>
      <c r="ED51" s="288">
        <f t="shared" si="51"/>
        <v>0</v>
      </c>
      <c r="EE51" s="236"/>
      <c r="EF51" s="231" t="e">
        <f>BD51-#REF!</f>
        <v>#REF!</v>
      </c>
      <c r="EG51" s="413">
        <f t="shared" si="52"/>
        <v>1.2260377358490566</v>
      </c>
      <c r="EH51" s="236"/>
      <c r="EI51" s="231">
        <f t="shared" si="53"/>
        <v>-2405</v>
      </c>
      <c r="EJ51" s="244">
        <f t="shared" si="54"/>
        <v>-1603.3340000000001</v>
      </c>
      <c r="EK51" s="236"/>
      <c r="EL51" s="231">
        <f t="shared" si="55"/>
        <v>-15401</v>
      </c>
      <c r="EM51" s="244"/>
      <c r="EN51" s="235"/>
      <c r="EO51" s="231">
        <v>16695</v>
      </c>
      <c r="EP51" s="244">
        <f t="shared" si="56"/>
        <v>11130</v>
      </c>
      <c r="ER51" t="s">
        <v>35</v>
      </c>
      <c r="ET51" t="s">
        <v>1563</v>
      </c>
      <c r="EU51" t="s">
        <v>1564</v>
      </c>
      <c r="EY51" s="236">
        <f t="shared" si="57"/>
        <v>46344</v>
      </c>
    </row>
    <row r="52" spans="1:155" ht="41.25" customHeight="1" x14ac:dyDescent="0.15">
      <c r="A52" s="157">
        <v>25002</v>
      </c>
      <c r="B52" s="163" t="s">
        <v>1211</v>
      </c>
      <c r="C52" s="163" t="s">
        <v>1535</v>
      </c>
      <c r="D52" s="163" t="s">
        <v>1535</v>
      </c>
      <c r="E52" s="163" t="s">
        <v>1509</v>
      </c>
      <c r="F52" s="169" t="s">
        <v>902</v>
      </c>
      <c r="G52" s="171" t="s">
        <v>1301</v>
      </c>
      <c r="H52" s="179" t="s">
        <v>1521</v>
      </c>
      <c r="I52" s="185">
        <v>45</v>
      </c>
      <c r="J52" s="191" t="s">
        <v>1565</v>
      </c>
      <c r="K52" s="197">
        <v>7</v>
      </c>
      <c r="L52" s="200" t="s">
        <v>571</v>
      </c>
      <c r="M52" s="203">
        <v>10</v>
      </c>
      <c r="N52" s="206">
        <v>1</v>
      </c>
      <c r="O52" s="207">
        <v>1</v>
      </c>
      <c r="P52" s="207">
        <v>1</v>
      </c>
      <c r="Q52" s="207">
        <v>1</v>
      </c>
      <c r="R52" s="207">
        <v>1</v>
      </c>
      <c r="S52" s="206">
        <v>1</v>
      </c>
      <c r="T52" s="206">
        <v>1</v>
      </c>
      <c r="U52" s="206">
        <v>1</v>
      </c>
      <c r="V52" s="206">
        <v>1</v>
      </c>
      <c r="W52" s="206">
        <v>1</v>
      </c>
      <c r="X52" s="213" t="s">
        <v>1511</v>
      </c>
      <c r="Y52" s="214"/>
      <c r="Z52" s="217">
        <v>2</v>
      </c>
      <c r="AA52" s="217">
        <v>1</v>
      </c>
      <c r="AB52" s="217"/>
      <c r="AC52" s="217"/>
      <c r="AD52" s="218">
        <v>0</v>
      </c>
      <c r="AE52" s="220">
        <v>3</v>
      </c>
      <c r="AF52" s="223" t="s">
        <v>1515</v>
      </c>
      <c r="AI52" s="231">
        <v>250</v>
      </c>
      <c r="AJ52" s="244" t="e">
        <f>ROUNDUP(AI52*#REF!/A52*F52,3)</f>
        <v>#REF!</v>
      </c>
      <c r="AK52" s="236"/>
      <c r="AL52" s="231">
        <v>250</v>
      </c>
      <c r="AM52" s="244" t="e">
        <f>ROUNDUP(AL52*B52/D52*I52,3)</f>
        <v>#VALUE!</v>
      </c>
      <c r="AN52" s="236"/>
      <c r="AO52" s="231">
        <v>250</v>
      </c>
      <c r="AP52" s="244" t="e">
        <f>ROUNDUP(AO52*E52/G52*L52,3)</f>
        <v>#VALUE!</v>
      </c>
      <c r="AQ52" s="236"/>
      <c r="AR52" s="231">
        <v>250</v>
      </c>
      <c r="AS52" s="244" t="e">
        <f>ROUNDUP(AR52*H52/J52*O52,3)</f>
        <v>#VALUE!</v>
      </c>
      <c r="AT52" s="236"/>
      <c r="AU52" s="231">
        <v>250</v>
      </c>
      <c r="AV52" s="244">
        <f t="shared" si="6"/>
        <v>175</v>
      </c>
      <c r="AW52" s="236"/>
      <c r="AX52" s="231">
        <v>300</v>
      </c>
      <c r="AY52" s="244">
        <f t="shared" si="7"/>
        <v>210</v>
      </c>
      <c r="AZ52" s="236"/>
      <c r="BA52" s="231">
        <v>600</v>
      </c>
      <c r="BB52" s="244">
        <f t="shared" ref="BB52:BB58" si="64">ROUNDUP(BA52*K52/M52*S52,3)</f>
        <v>420</v>
      </c>
      <c r="BC52" s="263"/>
      <c r="BD52" s="266">
        <v>600</v>
      </c>
      <c r="BE52" s="275">
        <f t="shared" si="9"/>
        <v>420</v>
      </c>
      <c r="BF52" s="236"/>
      <c r="BG52" s="231"/>
      <c r="BH52" s="244">
        <f t="shared" ref="BH52:BH58" si="65">ROUNDUP(BG52*Q52/S52*AA52,3)</f>
        <v>0</v>
      </c>
      <c r="BI52" s="263"/>
      <c r="BJ52" s="284"/>
      <c r="BK52" s="266">
        <v>800</v>
      </c>
      <c r="BL52" s="275">
        <f t="shared" si="11"/>
        <v>560</v>
      </c>
      <c r="BM52" s="284"/>
      <c r="BN52" s="266">
        <v>800</v>
      </c>
      <c r="BO52" s="275">
        <f t="shared" si="12"/>
        <v>560</v>
      </c>
      <c r="BP52" s="275">
        <f t="shared" si="13"/>
        <v>240</v>
      </c>
      <c r="BQ52" s="287">
        <f t="shared" si="14"/>
        <v>0</v>
      </c>
      <c r="BR52" s="284"/>
      <c r="BS52" s="266">
        <v>700</v>
      </c>
      <c r="BT52" s="296">
        <f t="shared" si="15"/>
        <v>490</v>
      </c>
      <c r="BU52" s="304">
        <f t="shared" si="16"/>
        <v>490</v>
      </c>
      <c r="BV52" s="275">
        <f t="shared" si="17"/>
        <v>210</v>
      </c>
      <c r="BW52" s="287">
        <f t="shared" si="18"/>
        <v>0</v>
      </c>
      <c r="BX52" s="284"/>
      <c r="BY52" s="266">
        <v>700</v>
      </c>
      <c r="BZ52" s="296">
        <f t="shared" si="19"/>
        <v>490</v>
      </c>
      <c r="CA52" s="304">
        <f t="shared" si="20"/>
        <v>490</v>
      </c>
      <c r="CB52" s="275">
        <f t="shared" si="21"/>
        <v>210</v>
      </c>
      <c r="CC52" s="287">
        <f t="shared" si="22"/>
        <v>0</v>
      </c>
      <c r="CD52" s="284"/>
      <c r="CE52" s="266">
        <v>700</v>
      </c>
      <c r="CF52" s="296">
        <f t="shared" si="23"/>
        <v>490</v>
      </c>
      <c r="CG52" s="304">
        <f t="shared" si="24"/>
        <v>490</v>
      </c>
      <c r="CH52" s="275">
        <f t="shared" si="25"/>
        <v>210</v>
      </c>
      <c r="CI52" s="287">
        <f t="shared" si="26"/>
        <v>0</v>
      </c>
      <c r="CJ52" s="349"/>
      <c r="CK52" s="266"/>
      <c r="CL52" s="296" t="e">
        <f t="shared" si="27"/>
        <v>#DIV/0!</v>
      </c>
      <c r="CM52" s="304">
        <f t="shared" si="28"/>
        <v>0</v>
      </c>
      <c r="CN52" s="275">
        <f t="shared" si="29"/>
        <v>0</v>
      </c>
      <c r="CO52" s="287">
        <f t="shared" si="30"/>
        <v>0</v>
      </c>
      <c r="CP52" s="236"/>
      <c r="CQ52" s="267">
        <v>625</v>
      </c>
      <c r="CR52" s="276">
        <f t="shared" si="31"/>
        <v>438</v>
      </c>
      <c r="CS52" s="276"/>
      <c r="CT52" s="276"/>
      <c r="CU52" s="276"/>
      <c r="CV52" s="276"/>
      <c r="CW52" s="276">
        <f t="shared" si="32"/>
        <v>187</v>
      </c>
      <c r="CX52" s="288">
        <f t="shared" si="33"/>
        <v>0</v>
      </c>
      <c r="CY52" s="349"/>
      <c r="CZ52" s="392">
        <f t="shared" si="34"/>
        <v>625</v>
      </c>
      <c r="DA52" s="284"/>
      <c r="DB52" s="266">
        <f t="shared" si="35"/>
        <v>0</v>
      </c>
      <c r="DC52" s="275">
        <f t="shared" si="36"/>
        <v>0</v>
      </c>
      <c r="DD52" s="275">
        <f t="shared" si="37"/>
        <v>0</v>
      </c>
      <c r="DE52" s="287">
        <f t="shared" si="38"/>
        <v>0</v>
      </c>
      <c r="DF52" s="284"/>
      <c r="DG52" s="267">
        <v>625</v>
      </c>
      <c r="DH52" s="276">
        <f t="shared" si="39"/>
        <v>438</v>
      </c>
      <c r="DI52" s="276">
        <f t="shared" si="40"/>
        <v>187</v>
      </c>
      <c r="DJ52" s="288">
        <f t="shared" si="41"/>
        <v>0</v>
      </c>
      <c r="DK52" s="236"/>
      <c r="DL52" s="267">
        <v>625</v>
      </c>
      <c r="DM52" s="276">
        <f t="shared" si="42"/>
        <v>438</v>
      </c>
      <c r="DN52" s="276">
        <f t="shared" si="43"/>
        <v>187</v>
      </c>
      <c r="DO52" s="288">
        <f t="shared" si="44"/>
        <v>0</v>
      </c>
      <c r="DP52" s="236"/>
      <c r="DQ52" s="266"/>
      <c r="DR52" s="296" t="e">
        <f t="shared" si="45"/>
        <v>#VALUE!</v>
      </c>
      <c r="DS52" s="304">
        <f t="shared" si="46"/>
        <v>0</v>
      </c>
      <c r="DT52" s="275">
        <f t="shared" si="47"/>
        <v>0</v>
      </c>
      <c r="DU52" s="287">
        <f t="shared" si="48"/>
        <v>0</v>
      </c>
      <c r="DV52" s="236"/>
      <c r="DW52" s="267">
        <v>625</v>
      </c>
      <c r="DX52" s="276">
        <f t="shared" si="49"/>
        <v>438</v>
      </c>
      <c r="DY52" s="276"/>
      <c r="DZ52" s="276"/>
      <c r="EA52" s="276"/>
      <c r="EB52" s="276"/>
      <c r="EC52" s="276">
        <f t="shared" si="50"/>
        <v>187</v>
      </c>
      <c r="ED52" s="288">
        <f t="shared" si="51"/>
        <v>0</v>
      </c>
      <c r="EE52" s="236"/>
      <c r="EF52" s="231" t="e">
        <f>BD52-#REF!</f>
        <v>#REF!</v>
      </c>
      <c r="EG52" s="413">
        <f t="shared" si="52"/>
        <v>2</v>
      </c>
      <c r="EH52" s="236"/>
      <c r="EI52" s="231">
        <f t="shared" si="53"/>
        <v>1600</v>
      </c>
      <c r="EJ52" s="244">
        <f t="shared" si="54"/>
        <v>1120</v>
      </c>
      <c r="EK52" s="236"/>
      <c r="EL52" s="231">
        <f t="shared" si="55"/>
        <v>1000</v>
      </c>
      <c r="EM52" s="244"/>
      <c r="EN52" s="235"/>
      <c r="EO52" s="425">
        <f>1200+1000</f>
        <v>2200</v>
      </c>
      <c r="EP52" s="244">
        <f t="shared" si="56"/>
        <v>1540</v>
      </c>
      <c r="ER52" t="s">
        <v>1404</v>
      </c>
      <c r="ET52" t="s">
        <v>1566</v>
      </c>
      <c r="EU52" t="s">
        <v>1567</v>
      </c>
      <c r="EY52" s="236">
        <f t="shared" si="57"/>
        <v>1325</v>
      </c>
    </row>
    <row r="53" spans="1:155" ht="41.25" customHeight="1" x14ac:dyDescent="0.15">
      <c r="A53" s="157">
        <v>25004</v>
      </c>
      <c r="B53" s="163" t="s">
        <v>1211</v>
      </c>
      <c r="C53" s="163" t="s">
        <v>1516</v>
      </c>
      <c r="D53" s="163" t="s">
        <v>1516</v>
      </c>
      <c r="E53" s="167" t="s">
        <v>470</v>
      </c>
      <c r="F53" s="167" t="s">
        <v>770</v>
      </c>
      <c r="G53" s="174" t="s">
        <v>1141</v>
      </c>
      <c r="H53" s="179"/>
      <c r="I53" s="186">
        <v>45</v>
      </c>
      <c r="J53" s="191" t="s">
        <v>1568</v>
      </c>
      <c r="K53" s="198">
        <v>2</v>
      </c>
      <c r="L53" s="201" t="s">
        <v>571</v>
      </c>
      <c r="M53" s="204">
        <v>3</v>
      </c>
      <c r="N53" s="206">
        <v>1.18</v>
      </c>
      <c r="O53" s="210">
        <v>1.18</v>
      </c>
      <c r="P53" s="210">
        <v>1.18</v>
      </c>
      <c r="Q53" s="206">
        <v>1.17</v>
      </c>
      <c r="R53" s="206">
        <v>1.1599999999999999</v>
      </c>
      <c r="S53" s="206">
        <v>1.1399999999999999</v>
      </c>
      <c r="T53" s="206">
        <v>1.1399999999999999</v>
      </c>
      <c r="U53" s="206">
        <v>1.1299999999999999</v>
      </c>
      <c r="V53" s="206">
        <v>1.1299999999999999</v>
      </c>
      <c r="W53" s="206">
        <v>1.1200000000000001</v>
      </c>
      <c r="X53" s="213" t="s">
        <v>1511</v>
      </c>
      <c r="Y53" s="212"/>
      <c r="Z53" s="217">
        <v>2</v>
      </c>
      <c r="AA53" s="217">
        <v>1</v>
      </c>
      <c r="AB53" s="217"/>
      <c r="AC53" s="217"/>
      <c r="AD53" s="218">
        <v>0.05</v>
      </c>
      <c r="AE53" s="220">
        <v>4</v>
      </c>
      <c r="AF53" s="223" t="s">
        <v>1515</v>
      </c>
      <c r="AI53" s="231">
        <v>2136</v>
      </c>
      <c r="AJ53" s="244" t="e">
        <f>ROUNDUP(AI53*#REF!/A53*F53,3)</f>
        <v>#REF!</v>
      </c>
      <c r="AK53" s="236"/>
      <c r="AL53" s="231">
        <v>2136</v>
      </c>
      <c r="AM53" s="244" t="e">
        <f>ROUNDUP(AL53*B53/D53*I53,3)</f>
        <v>#VALUE!</v>
      </c>
      <c r="AN53" s="236"/>
      <c r="AO53" s="231">
        <v>2136</v>
      </c>
      <c r="AP53" s="244" t="e">
        <f>ROUNDUP(AO53*E53/G53*L53,3)</f>
        <v>#VALUE!</v>
      </c>
      <c r="AQ53" s="236"/>
      <c r="AR53" s="231">
        <v>2136</v>
      </c>
      <c r="AS53" s="244" t="e">
        <f>ROUNDUP(AR53*H53/J53*O53,3)</f>
        <v>#VALUE!</v>
      </c>
      <c r="AT53" s="236"/>
      <c r="AU53" s="231">
        <v>2136</v>
      </c>
      <c r="AV53" s="244">
        <f t="shared" si="6"/>
        <v>1651.84</v>
      </c>
      <c r="AW53" s="236"/>
      <c r="AX53" s="231">
        <v>5000</v>
      </c>
      <c r="AY53" s="244">
        <f t="shared" si="7"/>
        <v>3800</v>
      </c>
      <c r="AZ53" s="236"/>
      <c r="BA53" s="231"/>
      <c r="BB53" s="244">
        <f t="shared" si="64"/>
        <v>0</v>
      </c>
      <c r="BC53" s="236"/>
      <c r="BD53" s="266">
        <f>3000+27</f>
        <v>3027</v>
      </c>
      <c r="BE53" s="275">
        <f t="shared" si="9"/>
        <v>2300.52</v>
      </c>
      <c r="BF53" s="236"/>
      <c r="BG53" s="231"/>
      <c r="BH53" s="244">
        <f t="shared" si="65"/>
        <v>0</v>
      </c>
      <c r="BI53" s="236"/>
      <c r="BJ53" s="281"/>
      <c r="BK53" s="266">
        <v>3750</v>
      </c>
      <c r="BL53" s="275">
        <f t="shared" si="11"/>
        <v>2825</v>
      </c>
      <c r="BM53" s="281"/>
      <c r="BN53" s="266">
        <v>3750</v>
      </c>
      <c r="BO53" s="275">
        <f t="shared" si="12"/>
        <v>2825</v>
      </c>
      <c r="BP53" s="275">
        <f t="shared" si="13"/>
        <v>925</v>
      </c>
      <c r="BQ53" s="287">
        <f t="shared" si="14"/>
        <v>46.25</v>
      </c>
      <c r="BR53" s="281"/>
      <c r="BS53" s="266">
        <f>508-27</f>
        <v>481</v>
      </c>
      <c r="BT53" s="296">
        <f t="shared" si="15"/>
        <v>362.3533333333333</v>
      </c>
      <c r="BU53" s="304">
        <f t="shared" si="16"/>
        <v>363</v>
      </c>
      <c r="BV53" s="275">
        <f t="shared" si="17"/>
        <v>118</v>
      </c>
      <c r="BW53" s="287">
        <f t="shared" si="18"/>
        <v>5.9</v>
      </c>
      <c r="BX53" s="281"/>
      <c r="BY53" s="266">
        <f>508-27</f>
        <v>481</v>
      </c>
      <c r="BZ53" s="296">
        <f t="shared" si="19"/>
        <v>362.3533333333333</v>
      </c>
      <c r="CA53" s="304">
        <f t="shared" si="20"/>
        <v>363</v>
      </c>
      <c r="CB53" s="275">
        <f t="shared" si="21"/>
        <v>118</v>
      </c>
      <c r="CC53" s="287">
        <f t="shared" si="22"/>
        <v>5.9</v>
      </c>
      <c r="CD53" s="281"/>
      <c r="CE53" s="266">
        <f>508-27</f>
        <v>481</v>
      </c>
      <c r="CF53" s="296">
        <f t="shared" si="23"/>
        <v>362.3533333333333</v>
      </c>
      <c r="CG53" s="304">
        <f t="shared" si="24"/>
        <v>363</v>
      </c>
      <c r="CH53" s="275">
        <f t="shared" si="25"/>
        <v>118</v>
      </c>
      <c r="CI53" s="287">
        <f t="shared" si="26"/>
        <v>5.9</v>
      </c>
      <c r="CJ53" s="349"/>
      <c r="CK53" s="266"/>
      <c r="CL53" s="296" t="e">
        <f t="shared" si="27"/>
        <v>#DIV/0!</v>
      </c>
      <c r="CM53" s="304">
        <f t="shared" si="28"/>
        <v>0</v>
      </c>
      <c r="CN53" s="275">
        <f t="shared" si="29"/>
        <v>0</v>
      </c>
      <c r="CO53" s="287">
        <f t="shared" si="30"/>
        <v>0</v>
      </c>
      <c r="CP53" s="236"/>
      <c r="CQ53" s="267">
        <v>0</v>
      </c>
      <c r="CR53" s="276">
        <f t="shared" si="31"/>
        <v>0</v>
      </c>
      <c r="CS53" s="276"/>
      <c r="CT53" s="276"/>
      <c r="CU53" s="276"/>
      <c r="CV53" s="276"/>
      <c r="CW53" s="276">
        <f t="shared" si="32"/>
        <v>0</v>
      </c>
      <c r="CX53" s="288">
        <f t="shared" si="33"/>
        <v>0</v>
      </c>
      <c r="CY53" s="349"/>
      <c r="CZ53" s="392">
        <f t="shared" si="34"/>
        <v>0</v>
      </c>
      <c r="DA53" s="281"/>
      <c r="DB53" s="266">
        <f t="shared" si="35"/>
        <v>0</v>
      </c>
      <c r="DC53" s="275">
        <f t="shared" si="36"/>
        <v>0</v>
      </c>
      <c r="DD53" s="275">
        <f t="shared" si="37"/>
        <v>0</v>
      </c>
      <c r="DE53" s="287">
        <f t="shared" si="38"/>
        <v>0</v>
      </c>
      <c r="DF53" s="281"/>
      <c r="DG53" s="267">
        <v>0</v>
      </c>
      <c r="DH53" s="276">
        <f t="shared" si="39"/>
        <v>0</v>
      </c>
      <c r="DI53" s="276">
        <f t="shared" si="40"/>
        <v>0</v>
      </c>
      <c r="DJ53" s="288">
        <f t="shared" si="41"/>
        <v>0</v>
      </c>
      <c r="DK53" s="236"/>
      <c r="DL53" s="267">
        <v>0</v>
      </c>
      <c r="DM53" s="276">
        <f t="shared" si="42"/>
        <v>0</v>
      </c>
      <c r="DN53" s="276">
        <f t="shared" si="43"/>
        <v>0</v>
      </c>
      <c r="DO53" s="288">
        <f t="shared" si="44"/>
        <v>0</v>
      </c>
      <c r="DP53" s="236"/>
      <c r="DQ53" s="266"/>
      <c r="DR53" s="296" t="e">
        <f t="shared" si="45"/>
        <v>#VALUE!</v>
      </c>
      <c r="DS53" s="304">
        <f t="shared" si="46"/>
        <v>0</v>
      </c>
      <c r="DT53" s="275">
        <f t="shared" si="47"/>
        <v>0</v>
      </c>
      <c r="DU53" s="287">
        <f t="shared" si="48"/>
        <v>0</v>
      </c>
      <c r="DV53" s="236"/>
      <c r="DW53" s="267">
        <v>0</v>
      </c>
      <c r="DX53" s="276">
        <f t="shared" si="49"/>
        <v>0</v>
      </c>
      <c r="DY53" s="276"/>
      <c r="DZ53" s="276"/>
      <c r="EA53" s="276"/>
      <c r="EB53" s="276"/>
      <c r="EC53" s="276">
        <f t="shared" si="50"/>
        <v>0</v>
      </c>
      <c r="ED53" s="288">
        <f t="shared" si="51"/>
        <v>0</v>
      </c>
      <c r="EE53" s="236"/>
      <c r="EF53" s="231" t="e">
        <f>BD53-#REF!</f>
        <v>#REF!</v>
      </c>
      <c r="EG53" s="413">
        <f t="shared" si="52"/>
        <v>0.60540000000000005</v>
      </c>
      <c r="EH53" s="236"/>
      <c r="EI53" s="231">
        <f t="shared" si="53"/>
        <v>3000</v>
      </c>
      <c r="EJ53" s="244">
        <f t="shared" si="54"/>
        <v>2280</v>
      </c>
      <c r="EK53" s="236"/>
      <c r="EL53" s="231">
        <f t="shared" si="55"/>
        <v>-27</v>
      </c>
      <c r="EM53" s="244"/>
      <c r="EN53" s="235"/>
      <c r="EO53" s="231">
        <v>3000</v>
      </c>
      <c r="EP53" s="244">
        <f t="shared" si="56"/>
        <v>2280</v>
      </c>
      <c r="ER53" t="s">
        <v>1241</v>
      </c>
      <c r="ET53" t="s">
        <v>783</v>
      </c>
      <c r="EU53" t="s">
        <v>1569</v>
      </c>
      <c r="EV53" t="s">
        <v>824</v>
      </c>
      <c r="EW53" t="s">
        <v>1554</v>
      </c>
      <c r="EX53" t="s">
        <v>1528</v>
      </c>
      <c r="EY53" s="236">
        <f t="shared" si="57"/>
        <v>481</v>
      </c>
    </row>
    <row r="54" spans="1:155" ht="41.25" customHeight="1" x14ac:dyDescent="0.15">
      <c r="A54" s="157">
        <v>25005</v>
      </c>
      <c r="B54" s="163" t="s">
        <v>1211</v>
      </c>
      <c r="C54" s="163" t="s">
        <v>1535</v>
      </c>
      <c r="D54" s="163" t="s">
        <v>1535</v>
      </c>
      <c r="E54" s="167" t="s">
        <v>470</v>
      </c>
      <c r="F54" s="167" t="s">
        <v>770</v>
      </c>
      <c r="G54" s="174" t="s">
        <v>1141</v>
      </c>
      <c r="H54" s="179"/>
      <c r="I54" s="186">
        <v>45</v>
      </c>
      <c r="J54" s="179" t="s">
        <v>1570</v>
      </c>
      <c r="K54" s="198">
        <v>2</v>
      </c>
      <c r="L54" s="201" t="s">
        <v>571</v>
      </c>
      <c r="M54" s="204">
        <v>3</v>
      </c>
      <c r="N54" s="206">
        <v>1</v>
      </c>
      <c r="O54" s="210">
        <v>1</v>
      </c>
      <c r="P54" s="210">
        <v>1</v>
      </c>
      <c r="Q54" s="210">
        <v>1</v>
      </c>
      <c r="R54" s="210">
        <v>1</v>
      </c>
      <c r="S54" s="206">
        <v>1</v>
      </c>
      <c r="T54" s="206">
        <v>1</v>
      </c>
      <c r="U54" s="206">
        <v>1</v>
      </c>
      <c r="V54" s="206">
        <v>1</v>
      </c>
      <c r="W54" s="206">
        <v>1</v>
      </c>
      <c r="X54" s="213" t="s">
        <v>1511</v>
      </c>
      <c r="Y54" s="212"/>
      <c r="Z54" s="217">
        <v>2</v>
      </c>
      <c r="AA54" s="217">
        <v>1</v>
      </c>
      <c r="AB54" s="217"/>
      <c r="AC54" s="217"/>
      <c r="AD54" s="218">
        <v>0.05</v>
      </c>
      <c r="AE54" s="220">
        <v>4</v>
      </c>
      <c r="AF54" s="223" t="s">
        <v>1515</v>
      </c>
      <c r="AI54" s="233">
        <v>3838</v>
      </c>
      <c r="AJ54" s="246" t="e">
        <f>ROUNDUP(AI54*#REF!/A54*F54,3)</f>
        <v>#REF!</v>
      </c>
      <c r="AK54" s="236"/>
      <c r="AL54" s="233">
        <v>3838</v>
      </c>
      <c r="AM54" s="246" t="e">
        <f>ROUNDUP(AL54*B54/D54*I54,3)</f>
        <v>#VALUE!</v>
      </c>
      <c r="AN54" s="236"/>
      <c r="AO54" s="233">
        <v>3838</v>
      </c>
      <c r="AP54" s="246" t="e">
        <f>ROUNDUP(AO54*E54/G54*L54,3)</f>
        <v>#VALUE!</v>
      </c>
      <c r="AQ54" s="236"/>
      <c r="AR54" s="233">
        <v>3838</v>
      </c>
      <c r="AS54" s="246" t="e">
        <f>ROUNDUP(AR54*H54/J54*O54,3)</f>
        <v>#VALUE!</v>
      </c>
      <c r="AT54" s="236"/>
      <c r="AU54" s="233">
        <v>3838</v>
      </c>
      <c r="AV54" s="246">
        <f t="shared" si="6"/>
        <v>2558.6670000000004</v>
      </c>
      <c r="AW54" s="236"/>
      <c r="AX54" s="233">
        <v>3850</v>
      </c>
      <c r="AY54" s="246">
        <f t="shared" si="7"/>
        <v>2566.6670000000004</v>
      </c>
      <c r="AZ54" s="236"/>
      <c r="BA54" s="231"/>
      <c r="BB54" s="244">
        <f t="shared" si="64"/>
        <v>0</v>
      </c>
      <c r="BC54" s="236"/>
      <c r="BD54" s="268">
        <v>700</v>
      </c>
      <c r="BE54" s="277">
        <f t="shared" si="9"/>
        <v>466.66699999999997</v>
      </c>
      <c r="BF54" s="236"/>
      <c r="BG54" s="231"/>
      <c r="BH54" s="244">
        <f t="shared" si="65"/>
        <v>0</v>
      </c>
      <c r="BI54" s="236"/>
      <c r="BJ54" s="281"/>
      <c r="BK54" s="268">
        <v>275</v>
      </c>
      <c r="BL54" s="277">
        <f t="shared" si="11"/>
        <v>183.334</v>
      </c>
      <c r="BM54" s="281"/>
      <c r="BN54" s="268">
        <v>275</v>
      </c>
      <c r="BO54" s="277">
        <f t="shared" si="12"/>
        <v>183.334</v>
      </c>
      <c r="BP54" s="277">
        <f t="shared" si="13"/>
        <v>91.665999999999997</v>
      </c>
      <c r="BQ54" s="289">
        <f t="shared" si="14"/>
        <v>4.5833000000000004</v>
      </c>
      <c r="BR54" s="281"/>
      <c r="BS54" s="268">
        <v>170</v>
      </c>
      <c r="BT54" s="298">
        <f t="shared" si="15"/>
        <v>113.33333333333333</v>
      </c>
      <c r="BU54" s="306">
        <f t="shared" si="16"/>
        <v>114</v>
      </c>
      <c r="BV54" s="277">
        <f t="shared" si="17"/>
        <v>56</v>
      </c>
      <c r="BW54" s="289">
        <f t="shared" si="18"/>
        <v>2.8</v>
      </c>
      <c r="BX54" s="281"/>
      <c r="BY54" s="268">
        <v>170</v>
      </c>
      <c r="BZ54" s="298">
        <f t="shared" si="19"/>
        <v>113.33333333333333</v>
      </c>
      <c r="CA54" s="306">
        <f t="shared" si="20"/>
        <v>114</v>
      </c>
      <c r="CB54" s="277">
        <f t="shared" si="21"/>
        <v>56</v>
      </c>
      <c r="CC54" s="289">
        <f t="shared" si="22"/>
        <v>2.8</v>
      </c>
      <c r="CD54" s="281"/>
      <c r="CE54" s="268">
        <v>170</v>
      </c>
      <c r="CF54" s="298">
        <f t="shared" si="23"/>
        <v>113.33333333333333</v>
      </c>
      <c r="CG54" s="306">
        <f t="shared" si="24"/>
        <v>114</v>
      </c>
      <c r="CH54" s="277">
        <f t="shared" si="25"/>
        <v>56</v>
      </c>
      <c r="CI54" s="289">
        <f t="shared" si="26"/>
        <v>2.8</v>
      </c>
      <c r="CJ54" s="349"/>
      <c r="CK54" s="268"/>
      <c r="CL54" s="298" t="e">
        <f t="shared" si="27"/>
        <v>#DIV/0!</v>
      </c>
      <c r="CM54" s="306">
        <f t="shared" si="28"/>
        <v>0</v>
      </c>
      <c r="CN54" s="277">
        <f t="shared" si="29"/>
        <v>0</v>
      </c>
      <c r="CO54" s="289">
        <f t="shared" si="30"/>
        <v>0</v>
      </c>
      <c r="CP54" s="236"/>
      <c r="CQ54" s="377">
        <v>117</v>
      </c>
      <c r="CR54" s="386">
        <f t="shared" si="31"/>
        <v>78</v>
      </c>
      <c r="CS54" s="386"/>
      <c r="CT54" s="386"/>
      <c r="CU54" s="386"/>
      <c r="CV54" s="386"/>
      <c r="CW54" s="386">
        <f t="shared" si="32"/>
        <v>39</v>
      </c>
      <c r="CX54" s="391">
        <f t="shared" si="33"/>
        <v>1.9500000000000002</v>
      </c>
      <c r="CY54" s="349"/>
      <c r="CZ54" s="392">
        <f t="shared" si="34"/>
        <v>117</v>
      </c>
      <c r="DA54" s="281"/>
      <c r="DB54" s="268">
        <f t="shared" si="35"/>
        <v>0</v>
      </c>
      <c r="DC54" s="277">
        <f t="shared" si="36"/>
        <v>0</v>
      </c>
      <c r="DD54" s="277">
        <f t="shared" si="37"/>
        <v>0</v>
      </c>
      <c r="DE54" s="289">
        <f t="shared" si="38"/>
        <v>0</v>
      </c>
      <c r="DF54" s="281"/>
      <c r="DG54" s="377">
        <v>117</v>
      </c>
      <c r="DH54" s="386">
        <f t="shared" si="39"/>
        <v>78</v>
      </c>
      <c r="DI54" s="386">
        <f t="shared" si="40"/>
        <v>39</v>
      </c>
      <c r="DJ54" s="391">
        <f t="shared" si="41"/>
        <v>1.9500000000000002</v>
      </c>
      <c r="DK54" s="236"/>
      <c r="DL54" s="377">
        <v>117</v>
      </c>
      <c r="DM54" s="386">
        <f t="shared" si="42"/>
        <v>78</v>
      </c>
      <c r="DN54" s="386">
        <f t="shared" si="43"/>
        <v>39</v>
      </c>
      <c r="DO54" s="391">
        <f t="shared" si="44"/>
        <v>1.9500000000000002</v>
      </c>
      <c r="DP54" s="236"/>
      <c r="DQ54" s="268"/>
      <c r="DR54" s="298" t="e">
        <f t="shared" si="45"/>
        <v>#VALUE!</v>
      </c>
      <c r="DS54" s="306">
        <f t="shared" si="46"/>
        <v>0</v>
      </c>
      <c r="DT54" s="277">
        <f t="shared" si="47"/>
        <v>0</v>
      </c>
      <c r="DU54" s="289">
        <f t="shared" si="48"/>
        <v>0</v>
      </c>
      <c r="DV54" s="236"/>
      <c r="DW54" s="377">
        <v>117</v>
      </c>
      <c r="DX54" s="386">
        <f t="shared" si="49"/>
        <v>78</v>
      </c>
      <c r="DY54" s="386"/>
      <c r="DZ54" s="386"/>
      <c r="EA54" s="386"/>
      <c r="EB54" s="386"/>
      <c r="EC54" s="386">
        <f t="shared" si="50"/>
        <v>39</v>
      </c>
      <c r="ED54" s="391">
        <f t="shared" si="51"/>
        <v>1.9500000000000002</v>
      </c>
      <c r="EE54" s="236"/>
      <c r="EF54" s="233" t="e">
        <f>BD54-#REF!</f>
        <v>#REF!</v>
      </c>
      <c r="EG54" s="415">
        <f t="shared" si="52"/>
        <v>0.18181818181818185</v>
      </c>
      <c r="EH54" s="236"/>
      <c r="EI54" s="233">
        <f t="shared" si="53"/>
        <v>700</v>
      </c>
      <c r="EJ54" s="246">
        <f t="shared" si="54"/>
        <v>466.66699999999997</v>
      </c>
      <c r="EK54" s="236"/>
      <c r="EL54" s="233">
        <f t="shared" si="55"/>
        <v>0</v>
      </c>
      <c r="EM54" s="246"/>
      <c r="EN54" s="235"/>
      <c r="EO54" s="233">
        <v>700</v>
      </c>
      <c r="EP54" s="246">
        <f t="shared" si="56"/>
        <v>466.66699999999997</v>
      </c>
      <c r="ER54" t="s">
        <v>1404</v>
      </c>
      <c r="ET54" t="s">
        <v>1543</v>
      </c>
      <c r="EY54" s="236">
        <f t="shared" si="57"/>
        <v>287</v>
      </c>
    </row>
    <row r="55" spans="1:155" ht="41.25" customHeight="1" x14ac:dyDescent="0.15">
      <c r="A55" s="157">
        <v>27001</v>
      </c>
      <c r="B55" s="163" t="s">
        <v>1571</v>
      </c>
      <c r="C55" s="163" t="s">
        <v>1572</v>
      </c>
      <c r="D55" s="163" t="s">
        <v>250</v>
      </c>
      <c r="E55" s="167" t="s">
        <v>575</v>
      </c>
      <c r="F55" s="167" t="s">
        <v>575</v>
      </c>
      <c r="G55" s="174" t="s">
        <v>1573</v>
      </c>
      <c r="H55" s="179"/>
      <c r="I55" s="186">
        <v>399</v>
      </c>
      <c r="J55" s="179" t="s">
        <v>1574</v>
      </c>
      <c r="K55" s="198">
        <v>2</v>
      </c>
      <c r="L55" s="201" t="s">
        <v>571</v>
      </c>
      <c r="M55" s="204">
        <v>3</v>
      </c>
      <c r="N55" s="206"/>
      <c r="O55" s="210"/>
      <c r="P55" s="210"/>
      <c r="Q55" s="210"/>
      <c r="R55" s="210">
        <v>1</v>
      </c>
      <c r="S55" s="206">
        <v>1</v>
      </c>
      <c r="T55" s="206">
        <v>1</v>
      </c>
      <c r="U55" s="206">
        <v>1</v>
      </c>
      <c r="V55" s="206">
        <v>1</v>
      </c>
      <c r="W55" s="206">
        <v>1</v>
      </c>
      <c r="X55" s="213" t="s">
        <v>1511</v>
      </c>
      <c r="Y55" s="212"/>
      <c r="Z55" s="217">
        <v>2</v>
      </c>
      <c r="AA55" s="217"/>
      <c r="AB55" s="217">
        <v>1</v>
      </c>
      <c r="AC55" s="217">
        <v>1</v>
      </c>
      <c r="AD55" s="218">
        <v>0</v>
      </c>
      <c r="AE55" s="220">
        <v>8</v>
      </c>
      <c r="AF55" s="223" t="s">
        <v>944</v>
      </c>
      <c r="AI55" s="234">
        <v>300</v>
      </c>
      <c r="AJ55" s="247" t="e">
        <f>ROUNDUP(AI55*#REF!/A55*F55,3)</f>
        <v>#REF!</v>
      </c>
      <c r="AK55" s="236"/>
      <c r="AL55" s="234">
        <v>300</v>
      </c>
      <c r="AM55" s="247" t="e">
        <f>ROUNDUP(AL55*B55/D55*I55,3)</f>
        <v>#VALUE!</v>
      </c>
      <c r="AN55" s="236"/>
      <c r="AO55" s="234">
        <v>300</v>
      </c>
      <c r="AP55" s="247" t="e">
        <f>ROUNDUP(AO55*E55/G55*L55,3)</f>
        <v>#VALUE!</v>
      </c>
      <c r="AQ55" s="236"/>
      <c r="AR55" s="234">
        <v>300</v>
      </c>
      <c r="AS55" s="247" t="e">
        <f>ROUNDUP(AR55*H55/J55*O55,3)</f>
        <v>#VALUE!</v>
      </c>
      <c r="AT55" s="236"/>
      <c r="AU55" s="234">
        <v>300</v>
      </c>
      <c r="AV55" s="247">
        <f t="shared" si="6"/>
        <v>200</v>
      </c>
      <c r="AW55" s="236"/>
      <c r="AX55" s="231">
        <v>738</v>
      </c>
      <c r="AY55" s="244">
        <f t="shared" si="7"/>
        <v>492</v>
      </c>
      <c r="AZ55" s="236"/>
      <c r="BA55" s="231"/>
      <c r="BB55" s="244">
        <f t="shared" si="64"/>
        <v>0</v>
      </c>
      <c r="BC55" s="236"/>
      <c r="BD55" s="266">
        <f>4706-2220</f>
        <v>2486</v>
      </c>
      <c r="BE55" s="275">
        <f t="shared" si="9"/>
        <v>1657.3340000000001</v>
      </c>
      <c r="BF55" s="236"/>
      <c r="BG55" s="231"/>
      <c r="BH55" s="244">
        <f t="shared" si="65"/>
        <v>0</v>
      </c>
      <c r="BI55" s="236"/>
      <c r="BJ55" s="281"/>
      <c r="BK55" s="266">
        <v>2150</v>
      </c>
      <c r="BL55" s="275">
        <f t="shared" si="11"/>
        <v>1433.3340000000001</v>
      </c>
      <c r="BM55" s="281"/>
      <c r="BN55" s="266">
        <v>0</v>
      </c>
      <c r="BO55" s="275">
        <f t="shared" si="12"/>
        <v>0</v>
      </c>
      <c r="BP55" s="275">
        <f t="shared" si="13"/>
        <v>0</v>
      </c>
      <c r="BQ55" s="289">
        <f t="shared" si="14"/>
        <v>0</v>
      </c>
      <c r="BR55" s="281"/>
      <c r="BS55" s="266">
        <v>0</v>
      </c>
      <c r="BT55" s="296">
        <f t="shared" si="15"/>
        <v>0</v>
      </c>
      <c r="BU55" s="304">
        <f t="shared" si="16"/>
        <v>0</v>
      </c>
      <c r="BV55" s="275">
        <f t="shared" si="17"/>
        <v>0</v>
      </c>
      <c r="BW55" s="289">
        <f t="shared" si="18"/>
        <v>0</v>
      </c>
      <c r="BX55" s="281"/>
      <c r="BY55" s="266">
        <v>0</v>
      </c>
      <c r="BZ55" s="296">
        <f t="shared" si="19"/>
        <v>0</v>
      </c>
      <c r="CA55" s="304">
        <f t="shared" si="20"/>
        <v>0</v>
      </c>
      <c r="CB55" s="275">
        <f t="shared" si="21"/>
        <v>0</v>
      </c>
      <c r="CC55" s="289">
        <f t="shared" si="22"/>
        <v>0</v>
      </c>
      <c r="CD55" s="281"/>
      <c r="CE55" s="266">
        <v>0</v>
      </c>
      <c r="CF55" s="296">
        <f t="shared" si="23"/>
        <v>0</v>
      </c>
      <c r="CG55" s="304">
        <f t="shared" si="24"/>
        <v>0</v>
      </c>
      <c r="CH55" s="275">
        <f t="shared" si="25"/>
        <v>0</v>
      </c>
      <c r="CI55" s="289">
        <f t="shared" si="26"/>
        <v>0</v>
      </c>
      <c r="CJ55" s="349"/>
      <c r="CK55" s="266"/>
      <c r="CL55" s="296" t="e">
        <f t="shared" si="27"/>
        <v>#DIV/0!</v>
      </c>
      <c r="CM55" s="304">
        <f t="shared" si="28"/>
        <v>0</v>
      </c>
      <c r="CN55" s="275">
        <f t="shared" si="29"/>
        <v>0</v>
      </c>
      <c r="CO55" s="289">
        <f t="shared" si="30"/>
        <v>0</v>
      </c>
      <c r="CP55" s="236"/>
      <c r="CQ55" s="267">
        <v>0</v>
      </c>
      <c r="CR55" s="276">
        <f t="shared" si="31"/>
        <v>0</v>
      </c>
      <c r="CS55" s="276"/>
      <c r="CT55" s="276"/>
      <c r="CU55" s="276"/>
      <c r="CV55" s="276"/>
      <c r="CW55" s="276">
        <f t="shared" si="32"/>
        <v>0</v>
      </c>
      <c r="CX55" s="391">
        <f t="shared" si="33"/>
        <v>0</v>
      </c>
      <c r="CY55" s="349"/>
      <c r="CZ55" s="392">
        <f t="shared" si="34"/>
        <v>0</v>
      </c>
      <c r="DA55" s="281"/>
      <c r="DB55" s="266">
        <f t="shared" si="35"/>
        <v>0</v>
      </c>
      <c r="DC55" s="275">
        <f t="shared" si="36"/>
        <v>0</v>
      </c>
      <c r="DD55" s="275">
        <f t="shared" si="37"/>
        <v>0</v>
      </c>
      <c r="DE55" s="289">
        <f t="shared" si="38"/>
        <v>0</v>
      </c>
      <c r="DF55" s="281"/>
      <c r="DG55" s="267">
        <v>0</v>
      </c>
      <c r="DH55" s="276">
        <f t="shared" si="39"/>
        <v>0</v>
      </c>
      <c r="DI55" s="276">
        <f t="shared" si="40"/>
        <v>0</v>
      </c>
      <c r="DJ55" s="391">
        <f t="shared" si="41"/>
        <v>0</v>
      </c>
      <c r="DK55" s="236"/>
      <c r="DL55" s="267">
        <v>0</v>
      </c>
      <c r="DM55" s="276">
        <f t="shared" si="42"/>
        <v>0</v>
      </c>
      <c r="DN55" s="276">
        <f t="shared" si="43"/>
        <v>0</v>
      </c>
      <c r="DO55" s="391">
        <f t="shared" si="44"/>
        <v>0</v>
      </c>
      <c r="DP55" s="236"/>
      <c r="DQ55" s="266"/>
      <c r="DR55" s="296" t="e">
        <f t="shared" si="45"/>
        <v>#VALUE!</v>
      </c>
      <c r="DS55" s="304">
        <f t="shared" si="46"/>
        <v>0</v>
      </c>
      <c r="DT55" s="275">
        <f t="shared" si="47"/>
        <v>0</v>
      </c>
      <c r="DU55" s="289">
        <f t="shared" si="48"/>
        <v>0</v>
      </c>
      <c r="DV55" s="236"/>
      <c r="DW55" s="267">
        <v>0</v>
      </c>
      <c r="DX55" s="276">
        <f t="shared" si="49"/>
        <v>0</v>
      </c>
      <c r="DY55" s="276"/>
      <c r="DZ55" s="276"/>
      <c r="EA55" s="276"/>
      <c r="EB55" s="276"/>
      <c r="EC55" s="276">
        <f t="shared" si="50"/>
        <v>0</v>
      </c>
      <c r="ED55" s="391">
        <f t="shared" si="51"/>
        <v>0</v>
      </c>
      <c r="EE55" s="236"/>
      <c r="EF55" s="231" t="e">
        <f>BD55-#REF!</f>
        <v>#REF!</v>
      </c>
      <c r="EG55" s="413">
        <f t="shared" si="52"/>
        <v>3.3685636856368562</v>
      </c>
      <c r="EH55" s="236"/>
      <c r="EI55" s="231">
        <f t="shared" si="53"/>
        <v>3070</v>
      </c>
      <c r="EJ55" s="244">
        <f t="shared" si="54"/>
        <v>2046.6669999999999</v>
      </c>
      <c r="EK55" s="236"/>
      <c r="EL55" s="231">
        <f t="shared" si="55"/>
        <v>584</v>
      </c>
      <c r="EM55" s="244"/>
      <c r="EN55" s="235"/>
      <c r="EO55" s="231">
        <v>3070</v>
      </c>
      <c r="EP55" s="244">
        <f t="shared" si="56"/>
        <v>2046.6669999999999</v>
      </c>
      <c r="ER55" t="s">
        <v>1436</v>
      </c>
      <c r="ET55" t="s">
        <v>1575</v>
      </c>
      <c r="EY55" s="236">
        <f t="shared" si="57"/>
        <v>0</v>
      </c>
    </row>
    <row r="56" spans="1:155" ht="41.25" customHeight="1" x14ac:dyDescent="0.15">
      <c r="A56" s="157">
        <v>27001</v>
      </c>
      <c r="B56" s="163" t="s">
        <v>1571</v>
      </c>
      <c r="C56" s="163" t="s">
        <v>1572</v>
      </c>
      <c r="D56" s="163" t="s">
        <v>250</v>
      </c>
      <c r="E56" s="167" t="s">
        <v>575</v>
      </c>
      <c r="F56" s="167" t="s">
        <v>575</v>
      </c>
      <c r="G56" s="174" t="s">
        <v>1573</v>
      </c>
      <c r="H56" s="179"/>
      <c r="I56" s="186">
        <v>399</v>
      </c>
      <c r="J56" s="193" t="s">
        <v>1574</v>
      </c>
      <c r="K56" s="198">
        <v>2</v>
      </c>
      <c r="L56" s="201" t="s">
        <v>571</v>
      </c>
      <c r="M56" s="204">
        <v>3</v>
      </c>
      <c r="N56" s="206"/>
      <c r="O56" s="210"/>
      <c r="P56" s="210"/>
      <c r="Q56" s="210"/>
      <c r="R56" s="210">
        <v>1</v>
      </c>
      <c r="S56" s="206">
        <v>1</v>
      </c>
      <c r="T56" s="206">
        <v>1</v>
      </c>
      <c r="U56" s="206">
        <v>1</v>
      </c>
      <c r="V56" s="206">
        <v>1</v>
      </c>
      <c r="W56" s="206">
        <v>1</v>
      </c>
      <c r="X56" s="213" t="s">
        <v>1511</v>
      </c>
      <c r="Y56" s="212"/>
      <c r="Z56" s="217">
        <v>2</v>
      </c>
      <c r="AA56" s="217"/>
      <c r="AB56" s="217">
        <v>1</v>
      </c>
      <c r="AC56" s="217">
        <v>1</v>
      </c>
      <c r="AD56" s="218">
        <v>0.05</v>
      </c>
      <c r="AE56" s="220">
        <v>8</v>
      </c>
      <c r="AF56" s="223" t="s">
        <v>944</v>
      </c>
      <c r="AI56" s="234"/>
      <c r="AJ56" s="247" t="e">
        <f>ROUNDUP(AI56*#REF!/A56*F56,3)</f>
        <v>#REF!</v>
      </c>
      <c r="AK56" s="236"/>
      <c r="AL56" s="234"/>
      <c r="AM56" s="247" t="e">
        <f>ROUNDUP(AL56*B56/D56*I56,3)</f>
        <v>#VALUE!</v>
      </c>
      <c r="AN56" s="236"/>
      <c r="AO56" s="234"/>
      <c r="AP56" s="247" t="e">
        <f>ROUNDUP(AO56*E56/G56*L56,3)</f>
        <v>#VALUE!</v>
      </c>
      <c r="AQ56" s="236"/>
      <c r="AR56" s="234"/>
      <c r="AS56" s="247" t="e">
        <f>ROUNDUP(AR56*H56/J56*O56,3)</f>
        <v>#VALUE!</v>
      </c>
      <c r="AT56" s="236"/>
      <c r="AU56" s="234"/>
      <c r="AV56" s="247">
        <f t="shared" si="6"/>
        <v>0</v>
      </c>
      <c r="AW56" s="236"/>
      <c r="AX56" s="231"/>
      <c r="AY56" s="244">
        <f t="shared" si="7"/>
        <v>0</v>
      </c>
      <c r="AZ56" s="236"/>
      <c r="BA56" s="231"/>
      <c r="BB56" s="244">
        <f t="shared" si="64"/>
        <v>0</v>
      </c>
      <c r="BC56" s="236"/>
      <c r="BD56" s="266"/>
      <c r="BE56" s="275">
        <f t="shared" si="9"/>
        <v>0</v>
      </c>
      <c r="BF56" s="236"/>
      <c r="BG56" s="231"/>
      <c r="BH56" s="244">
        <f t="shared" si="65"/>
        <v>0</v>
      </c>
      <c r="BI56" s="236"/>
      <c r="BJ56" s="281"/>
      <c r="BK56" s="266"/>
      <c r="BL56" s="275">
        <f t="shared" si="11"/>
        <v>0</v>
      </c>
      <c r="BM56" s="281"/>
      <c r="BN56" s="266">
        <v>2150</v>
      </c>
      <c r="BO56" s="275">
        <f t="shared" si="12"/>
        <v>1433.3340000000001</v>
      </c>
      <c r="BP56" s="275">
        <f t="shared" si="13"/>
        <v>716.66599999999994</v>
      </c>
      <c r="BQ56" s="289">
        <f t="shared" si="14"/>
        <v>35.833300000000001</v>
      </c>
      <c r="BR56" s="281"/>
      <c r="BS56" s="266">
        <f>3800-1200</f>
        <v>2600</v>
      </c>
      <c r="BT56" s="296">
        <f t="shared" si="15"/>
        <v>1733.3333333333333</v>
      </c>
      <c r="BU56" s="304">
        <f t="shared" si="16"/>
        <v>1734</v>
      </c>
      <c r="BV56" s="275">
        <f t="shared" si="17"/>
        <v>866</v>
      </c>
      <c r="BW56" s="289">
        <f t="shared" si="18"/>
        <v>43.3</v>
      </c>
      <c r="BX56" s="281"/>
      <c r="BY56" s="266">
        <f>3800-1200</f>
        <v>2600</v>
      </c>
      <c r="BZ56" s="296">
        <f t="shared" si="19"/>
        <v>1733.3333333333333</v>
      </c>
      <c r="CA56" s="304">
        <f t="shared" si="20"/>
        <v>1734</v>
      </c>
      <c r="CB56" s="275">
        <f t="shared" si="21"/>
        <v>866</v>
      </c>
      <c r="CC56" s="289">
        <f t="shared" si="22"/>
        <v>43.3</v>
      </c>
      <c r="CD56" s="281"/>
      <c r="CE56" s="266">
        <f>3800-1200</f>
        <v>2600</v>
      </c>
      <c r="CF56" s="296">
        <f t="shared" si="23"/>
        <v>1733.3333333333333</v>
      </c>
      <c r="CG56" s="333">
        <f t="shared" si="24"/>
        <v>1734</v>
      </c>
      <c r="CH56" s="275">
        <f t="shared" si="25"/>
        <v>866</v>
      </c>
      <c r="CI56" s="289">
        <f t="shared" si="26"/>
        <v>43.3</v>
      </c>
      <c r="CJ56" s="349"/>
      <c r="CK56" s="358">
        <v>2500</v>
      </c>
      <c r="CL56" s="296" t="e">
        <f t="shared" si="27"/>
        <v>#DIV/0!</v>
      </c>
      <c r="CM56" s="333">
        <f t="shared" si="28"/>
        <v>1667</v>
      </c>
      <c r="CN56" s="275">
        <f t="shared" si="29"/>
        <v>833</v>
      </c>
      <c r="CO56" s="289">
        <f t="shared" si="30"/>
        <v>41.650000000000006</v>
      </c>
      <c r="CP56" s="236"/>
      <c r="CQ56" s="267">
        <f>5726-2500</f>
        <v>3226</v>
      </c>
      <c r="CR56" s="276">
        <f t="shared" si="31"/>
        <v>2151</v>
      </c>
      <c r="CS56" s="276"/>
      <c r="CT56" s="276"/>
      <c r="CU56" s="276"/>
      <c r="CV56" s="276"/>
      <c r="CW56" s="276">
        <f t="shared" si="32"/>
        <v>1075</v>
      </c>
      <c r="CX56" s="391">
        <f t="shared" si="33"/>
        <v>53.75</v>
      </c>
      <c r="CY56" s="349"/>
      <c r="CZ56" s="392">
        <f t="shared" si="34"/>
        <v>5726</v>
      </c>
      <c r="DA56" s="281"/>
      <c r="DB56" s="266">
        <f t="shared" si="35"/>
        <v>0</v>
      </c>
      <c r="DC56" s="275">
        <f t="shared" si="36"/>
        <v>0</v>
      </c>
      <c r="DD56" s="275">
        <f t="shared" si="37"/>
        <v>0</v>
      </c>
      <c r="DE56" s="289">
        <f t="shared" si="38"/>
        <v>0</v>
      </c>
      <c r="DF56" s="281"/>
      <c r="DG56" s="267">
        <v>5726</v>
      </c>
      <c r="DH56" s="276">
        <f t="shared" si="39"/>
        <v>3818</v>
      </c>
      <c r="DI56" s="276">
        <f t="shared" si="40"/>
        <v>1908</v>
      </c>
      <c r="DJ56" s="391">
        <f t="shared" si="41"/>
        <v>95.4</v>
      </c>
      <c r="DK56" s="236"/>
      <c r="DL56" s="267">
        <v>5726</v>
      </c>
      <c r="DM56" s="276">
        <f t="shared" si="42"/>
        <v>3818</v>
      </c>
      <c r="DN56" s="276">
        <f t="shared" si="43"/>
        <v>1908</v>
      </c>
      <c r="DO56" s="391">
        <f t="shared" si="44"/>
        <v>95.4</v>
      </c>
      <c r="DP56" s="236"/>
      <c r="DQ56" s="266">
        <v>1500</v>
      </c>
      <c r="DR56" s="296" t="e">
        <f t="shared" si="45"/>
        <v>#VALUE!</v>
      </c>
      <c r="DS56" s="333">
        <f t="shared" si="46"/>
        <v>1000</v>
      </c>
      <c r="DT56" s="275">
        <f t="shared" si="47"/>
        <v>500</v>
      </c>
      <c r="DU56" s="289">
        <f t="shared" si="48"/>
        <v>25</v>
      </c>
      <c r="DV56" s="236"/>
      <c r="DW56" s="267">
        <f>5726-1500</f>
        <v>4226</v>
      </c>
      <c r="DX56" s="276">
        <f t="shared" si="49"/>
        <v>2818</v>
      </c>
      <c r="DY56" s="276"/>
      <c r="DZ56" s="276"/>
      <c r="EA56" s="276"/>
      <c r="EB56" s="276"/>
      <c r="EC56" s="276">
        <f t="shared" si="50"/>
        <v>1408</v>
      </c>
      <c r="ED56" s="391">
        <f t="shared" si="51"/>
        <v>70.400000000000006</v>
      </c>
      <c r="EE56" s="236"/>
      <c r="EF56" s="231" t="e">
        <f>BD56-#REF!</f>
        <v>#REF!</v>
      </c>
      <c r="EG56" s="413" t="e">
        <f t="shared" si="52"/>
        <v>#DIV/0!</v>
      </c>
      <c r="EH56" s="236"/>
      <c r="EI56" s="231">
        <f t="shared" si="53"/>
        <v>3070</v>
      </c>
      <c r="EJ56" s="244">
        <f t="shared" si="54"/>
        <v>2046.6669999999999</v>
      </c>
      <c r="EK56" s="236"/>
      <c r="EL56" s="231">
        <f t="shared" si="55"/>
        <v>3070</v>
      </c>
      <c r="EM56" s="244"/>
      <c r="EN56" s="235"/>
      <c r="EO56" s="231">
        <v>3070</v>
      </c>
      <c r="EP56" s="244">
        <f t="shared" si="56"/>
        <v>2046.6669999999999</v>
      </c>
      <c r="ER56" t="s">
        <v>1436</v>
      </c>
      <c r="ET56" t="s">
        <v>1575</v>
      </c>
      <c r="EY56" s="236">
        <f t="shared" si="57"/>
        <v>8326</v>
      </c>
    </row>
    <row r="57" spans="1:155" ht="41.25" customHeight="1" x14ac:dyDescent="0.15">
      <c r="A57" s="158">
        <v>28001</v>
      </c>
      <c r="B57" s="163" t="s">
        <v>1571</v>
      </c>
      <c r="C57" s="163" t="s">
        <v>250</v>
      </c>
      <c r="D57" s="163" t="s">
        <v>250</v>
      </c>
      <c r="E57" s="167"/>
      <c r="F57" s="167"/>
      <c r="G57" s="174" t="s">
        <v>1573</v>
      </c>
      <c r="H57" s="179"/>
      <c r="I57" s="186"/>
      <c r="J57" s="193" t="s">
        <v>814</v>
      </c>
      <c r="K57" s="198">
        <v>5.5</v>
      </c>
      <c r="L57" s="201" t="s">
        <v>571</v>
      </c>
      <c r="M57" s="204">
        <v>10</v>
      </c>
      <c r="N57" s="206"/>
      <c r="O57" s="210"/>
      <c r="P57" s="210"/>
      <c r="Q57" s="210"/>
      <c r="R57" s="210"/>
      <c r="S57" s="206">
        <v>1</v>
      </c>
      <c r="T57" s="206">
        <v>1</v>
      </c>
      <c r="U57" s="206">
        <v>1</v>
      </c>
      <c r="V57" s="206">
        <v>1</v>
      </c>
      <c r="W57" s="206">
        <v>1</v>
      </c>
      <c r="X57" s="213" t="s">
        <v>1511</v>
      </c>
      <c r="Y57" s="212"/>
      <c r="Z57" s="217">
        <v>2</v>
      </c>
      <c r="AA57" s="217"/>
      <c r="AB57" s="217">
        <v>1</v>
      </c>
      <c r="AC57" s="217">
        <v>1</v>
      </c>
      <c r="AD57" s="218">
        <v>0</v>
      </c>
      <c r="AE57" s="220">
        <v>8</v>
      </c>
      <c r="AF57" s="223" t="s">
        <v>256</v>
      </c>
      <c r="AG57">
        <v>4.8</v>
      </c>
      <c r="AI57" s="235"/>
      <c r="AJ57" s="235"/>
      <c r="AK57" s="236"/>
      <c r="AL57" s="235"/>
      <c r="AM57" s="235"/>
      <c r="AN57" s="236"/>
      <c r="AO57" s="235"/>
      <c r="AP57" s="235"/>
      <c r="AQ57" s="236"/>
      <c r="AR57" s="235"/>
      <c r="AS57" s="235"/>
      <c r="AT57" s="236"/>
      <c r="AU57" s="235"/>
      <c r="AV57" s="235"/>
      <c r="AW57" s="236"/>
      <c r="AX57" s="255">
        <v>300</v>
      </c>
      <c r="AY57" s="256">
        <f t="shared" si="7"/>
        <v>165</v>
      </c>
      <c r="AZ57" s="236"/>
      <c r="BA57" s="234">
        <v>100</v>
      </c>
      <c r="BB57" s="247">
        <f t="shared" si="64"/>
        <v>55</v>
      </c>
      <c r="BC57" s="236"/>
      <c r="BD57" s="268">
        <v>1960</v>
      </c>
      <c r="BE57" s="278">
        <f t="shared" si="9"/>
        <v>1078</v>
      </c>
      <c r="BF57" s="236"/>
      <c r="BG57" s="234"/>
      <c r="BH57" s="247">
        <f t="shared" si="65"/>
        <v>0</v>
      </c>
      <c r="BI57" s="236"/>
      <c r="BJ57" s="281"/>
      <c r="BK57" s="268">
        <v>6020</v>
      </c>
      <c r="BL57" s="278">
        <f t="shared" si="11"/>
        <v>3311</v>
      </c>
      <c r="BM57" s="281"/>
      <c r="BN57" s="268">
        <f>BK57*(AG57/AG59)</f>
        <v>4378.181818181818</v>
      </c>
      <c r="BO57" s="278">
        <f t="shared" si="12"/>
        <v>2408</v>
      </c>
      <c r="BP57" s="278">
        <f t="shared" si="13"/>
        <v>1970.181818181818</v>
      </c>
      <c r="BQ57" s="290">
        <f t="shared" si="14"/>
        <v>0</v>
      </c>
      <c r="BR57" s="281"/>
      <c r="BS57" s="268">
        <v>3673</v>
      </c>
      <c r="BT57" s="299">
        <f t="shared" si="15"/>
        <v>2020.15</v>
      </c>
      <c r="BU57" s="307">
        <f t="shared" si="16"/>
        <v>2021</v>
      </c>
      <c r="BV57" s="278">
        <f t="shared" si="17"/>
        <v>1652</v>
      </c>
      <c r="BW57" s="290">
        <f t="shared" si="18"/>
        <v>0</v>
      </c>
      <c r="BX57" s="281"/>
      <c r="BY57" s="268">
        <v>3673</v>
      </c>
      <c r="BZ57" s="299">
        <f t="shared" si="19"/>
        <v>2020.15</v>
      </c>
      <c r="CA57" s="307">
        <f t="shared" si="20"/>
        <v>2021</v>
      </c>
      <c r="CB57" s="278">
        <f t="shared" si="21"/>
        <v>1652</v>
      </c>
      <c r="CC57" s="290">
        <f t="shared" si="22"/>
        <v>0</v>
      </c>
      <c r="CD57" s="281"/>
      <c r="CE57" s="313">
        <v>3672.7269999999999</v>
      </c>
      <c r="CF57" s="299">
        <f t="shared" si="23"/>
        <v>2019.9998499999997</v>
      </c>
      <c r="CG57" s="334">
        <v>2020.364</v>
      </c>
      <c r="CH57" s="343">
        <f t="shared" si="25"/>
        <v>1652.3629999999998</v>
      </c>
      <c r="CI57" s="290">
        <f t="shared" si="26"/>
        <v>0</v>
      </c>
      <c r="CJ57" s="348"/>
      <c r="CK57" s="361">
        <v>290.90899999999999</v>
      </c>
      <c r="CL57" s="299" t="e">
        <f t="shared" si="27"/>
        <v>#DIV/0!</v>
      </c>
      <c r="CM57" s="334">
        <v>160</v>
      </c>
      <c r="CN57" s="278">
        <f t="shared" si="29"/>
        <v>130.90899999999999</v>
      </c>
      <c r="CO57" s="290">
        <f t="shared" si="30"/>
        <v>0</v>
      </c>
      <c r="CP57" s="236"/>
      <c r="CQ57" s="378">
        <v>1432.7270000000001</v>
      </c>
      <c r="CR57" s="343">
        <v>788.36363636363637</v>
      </c>
      <c r="CS57" s="278"/>
      <c r="CT57" s="278"/>
      <c r="CU57" s="278"/>
      <c r="CV57" s="278"/>
      <c r="CW57" s="278">
        <f t="shared" si="32"/>
        <v>644.36336363636372</v>
      </c>
      <c r="CX57" s="290">
        <f t="shared" si="33"/>
        <v>0</v>
      </c>
      <c r="CY57" s="348"/>
      <c r="CZ57" s="392">
        <f t="shared" si="34"/>
        <v>1723.636</v>
      </c>
      <c r="DA57" s="281"/>
      <c r="DB57" s="268">
        <f t="shared" si="35"/>
        <v>-0.27300000000013824</v>
      </c>
      <c r="DC57" s="278">
        <f t="shared" si="36"/>
        <v>-0.63599999999996726</v>
      </c>
      <c r="DD57" s="278">
        <f t="shared" si="37"/>
        <v>0.36299999999982896</v>
      </c>
      <c r="DE57" s="290">
        <f t="shared" si="38"/>
        <v>0</v>
      </c>
      <c r="DF57" s="281"/>
      <c r="DG57" s="268">
        <v>1724</v>
      </c>
      <c r="DH57" s="278">
        <f t="shared" si="39"/>
        <v>949</v>
      </c>
      <c r="DI57" s="278">
        <f t="shared" si="40"/>
        <v>775</v>
      </c>
      <c r="DJ57" s="290">
        <f t="shared" si="41"/>
        <v>0</v>
      </c>
      <c r="DK57" s="236"/>
      <c r="DL57" s="268">
        <v>1724</v>
      </c>
      <c r="DM57" s="278">
        <f t="shared" si="42"/>
        <v>949</v>
      </c>
      <c r="DN57" s="278">
        <f t="shared" si="43"/>
        <v>775</v>
      </c>
      <c r="DO57" s="290">
        <f t="shared" si="44"/>
        <v>0</v>
      </c>
      <c r="DP57" s="236"/>
      <c r="DQ57" s="313"/>
      <c r="DR57" s="299" t="e">
        <f t="shared" si="45"/>
        <v>#VALUE!</v>
      </c>
      <c r="DS57" s="334">
        <f t="shared" si="46"/>
        <v>0</v>
      </c>
      <c r="DT57" s="278">
        <f t="shared" si="47"/>
        <v>0</v>
      </c>
      <c r="DU57" s="290">
        <f t="shared" si="48"/>
        <v>0</v>
      </c>
      <c r="DV57" s="236"/>
      <c r="DW57" s="377">
        <v>1724</v>
      </c>
      <c r="DX57" s="278">
        <f t="shared" si="49"/>
        <v>949</v>
      </c>
      <c r="DY57" s="278"/>
      <c r="DZ57" s="278"/>
      <c r="EA57" s="278"/>
      <c r="EB57" s="278"/>
      <c r="EC57" s="278">
        <f t="shared" si="50"/>
        <v>775</v>
      </c>
      <c r="ED57" s="290">
        <f t="shared" si="51"/>
        <v>0</v>
      </c>
      <c r="EE57" s="236"/>
      <c r="EF57" s="231" t="e">
        <f>BD57-#REF!</f>
        <v>#REF!</v>
      </c>
      <c r="EG57" s="416">
        <f t="shared" si="52"/>
        <v>6.5333333333333332</v>
      </c>
      <c r="EH57" s="236"/>
      <c r="EI57" s="231">
        <f t="shared" si="53"/>
        <v>1960</v>
      </c>
      <c r="EJ57" s="256">
        <f t="shared" si="54"/>
        <v>1078</v>
      </c>
      <c r="EK57" s="236"/>
      <c r="EL57" s="231">
        <f t="shared" si="55"/>
        <v>0</v>
      </c>
      <c r="EM57" s="256"/>
      <c r="EN57" s="235"/>
      <c r="EO57" s="231">
        <v>2060</v>
      </c>
      <c r="EP57" s="256">
        <f t="shared" si="56"/>
        <v>1133</v>
      </c>
      <c r="ER57" t="s">
        <v>1576</v>
      </c>
      <c r="ET57" t="s">
        <v>1577</v>
      </c>
      <c r="EU57" t="s">
        <v>1578</v>
      </c>
      <c r="EY57" s="236">
        <f t="shared" si="57"/>
        <v>5396.7269999999999</v>
      </c>
    </row>
    <row r="58" spans="1:155" ht="41.25" customHeight="1" x14ac:dyDescent="0.15">
      <c r="A58" s="158">
        <v>28001</v>
      </c>
      <c r="B58" s="163" t="s">
        <v>1571</v>
      </c>
      <c r="C58" s="163" t="s">
        <v>250</v>
      </c>
      <c r="D58" s="163" t="s">
        <v>250</v>
      </c>
      <c r="E58" s="167"/>
      <c r="F58" s="167"/>
      <c r="G58" s="174" t="s">
        <v>1573</v>
      </c>
      <c r="H58" s="179"/>
      <c r="I58" s="186"/>
      <c r="J58" s="193" t="s">
        <v>814</v>
      </c>
      <c r="K58" s="198">
        <v>5.5</v>
      </c>
      <c r="L58" s="201" t="s">
        <v>571</v>
      </c>
      <c r="M58" s="204">
        <v>10</v>
      </c>
      <c r="N58" s="206"/>
      <c r="O58" s="210"/>
      <c r="P58" s="210"/>
      <c r="Q58" s="210"/>
      <c r="R58" s="210"/>
      <c r="S58" s="206">
        <v>1</v>
      </c>
      <c r="T58" s="206">
        <v>1</v>
      </c>
      <c r="U58" s="206">
        <v>1</v>
      </c>
      <c r="V58" s="206">
        <v>1</v>
      </c>
      <c r="W58" s="206">
        <v>1</v>
      </c>
      <c r="X58" s="213" t="s">
        <v>1511</v>
      </c>
      <c r="Y58" s="212"/>
      <c r="Z58" s="217">
        <v>2</v>
      </c>
      <c r="AA58" s="217"/>
      <c r="AB58" s="217">
        <v>1</v>
      </c>
      <c r="AC58" s="217">
        <v>1</v>
      </c>
      <c r="AD58" s="218">
        <v>0.05</v>
      </c>
      <c r="AE58" s="220">
        <v>8</v>
      </c>
      <c r="AF58" s="223" t="s">
        <v>256</v>
      </c>
      <c r="AG58">
        <v>1.8</v>
      </c>
      <c r="AI58" s="235"/>
      <c r="AJ58" s="235"/>
      <c r="AK58" s="236"/>
      <c r="AL58" s="235"/>
      <c r="AM58" s="235"/>
      <c r="AN58" s="236"/>
      <c r="AO58" s="235"/>
      <c r="AP58" s="235"/>
      <c r="AQ58" s="236"/>
      <c r="AR58" s="235"/>
      <c r="AS58" s="235"/>
      <c r="AT58" s="236"/>
      <c r="AU58" s="235"/>
      <c r="AV58" s="235"/>
      <c r="AW58" s="236"/>
      <c r="AX58" s="255"/>
      <c r="AY58" s="256">
        <f t="shared" si="7"/>
        <v>0</v>
      </c>
      <c r="AZ58" s="236"/>
      <c r="BA58" s="234"/>
      <c r="BB58" s="247">
        <f t="shared" si="64"/>
        <v>0</v>
      </c>
      <c r="BC58" s="236"/>
      <c r="BD58" s="269"/>
      <c r="BE58" s="279">
        <f t="shared" si="9"/>
        <v>0</v>
      </c>
      <c r="BF58" s="236"/>
      <c r="BG58" s="234"/>
      <c r="BH58" s="247">
        <f t="shared" si="65"/>
        <v>0</v>
      </c>
      <c r="BI58" s="236"/>
      <c r="BJ58" s="281"/>
      <c r="BK58" s="269"/>
      <c r="BL58" s="279">
        <f t="shared" si="11"/>
        <v>0</v>
      </c>
      <c r="BM58" s="281"/>
      <c r="BN58" s="269">
        <f>BK57*(AG58/AG59)</f>
        <v>1641.818181818182</v>
      </c>
      <c r="BO58" s="279">
        <f t="shared" si="12"/>
        <v>903</v>
      </c>
      <c r="BP58" s="279">
        <f t="shared" si="13"/>
        <v>738.81818181818198</v>
      </c>
      <c r="BQ58" s="291">
        <f t="shared" si="14"/>
        <v>36.940909090909102</v>
      </c>
      <c r="BR58" s="281"/>
      <c r="BS58" s="269">
        <v>1377</v>
      </c>
      <c r="BT58" s="300">
        <f t="shared" si="15"/>
        <v>757.35</v>
      </c>
      <c r="BU58" s="308">
        <f t="shared" si="16"/>
        <v>758</v>
      </c>
      <c r="BV58" s="279">
        <f t="shared" si="17"/>
        <v>619</v>
      </c>
      <c r="BW58" s="291">
        <f t="shared" si="18"/>
        <v>30.950000000000003</v>
      </c>
      <c r="BX58" s="281"/>
      <c r="BY58" s="269">
        <v>1377</v>
      </c>
      <c r="BZ58" s="300">
        <f t="shared" si="19"/>
        <v>757.35</v>
      </c>
      <c r="CA58" s="308">
        <f t="shared" si="20"/>
        <v>758</v>
      </c>
      <c r="CB58" s="279">
        <f t="shared" si="21"/>
        <v>619</v>
      </c>
      <c r="CC58" s="291">
        <f t="shared" si="22"/>
        <v>30.950000000000003</v>
      </c>
      <c r="CD58" s="281"/>
      <c r="CE58" s="314">
        <f>5050-CE57</f>
        <v>1377.2730000000001</v>
      </c>
      <c r="CF58" s="300">
        <f t="shared" si="23"/>
        <v>757.50015000000008</v>
      </c>
      <c r="CG58" s="335">
        <v>757.63599999999997</v>
      </c>
      <c r="CH58" s="279">
        <f t="shared" si="25"/>
        <v>619.63700000000017</v>
      </c>
      <c r="CI58" s="291">
        <f t="shared" si="26"/>
        <v>30.981850000000009</v>
      </c>
      <c r="CJ58" s="348"/>
      <c r="CK58" s="362">
        <v>109.09099999999999</v>
      </c>
      <c r="CL58" s="300" t="e">
        <f t="shared" si="27"/>
        <v>#DIV/0!</v>
      </c>
      <c r="CM58" s="335">
        <v>60</v>
      </c>
      <c r="CN58" s="279">
        <f t="shared" si="29"/>
        <v>49.090999999999994</v>
      </c>
      <c r="CO58" s="291">
        <f t="shared" si="30"/>
        <v>2.4545499999999998</v>
      </c>
      <c r="CP58" s="236"/>
      <c r="CQ58" s="379">
        <v>537.27300000000002</v>
      </c>
      <c r="CR58" s="291">
        <v>295.63636363636363</v>
      </c>
      <c r="CS58" s="279"/>
      <c r="CT58" s="279"/>
      <c r="CU58" s="279"/>
      <c r="CV58" s="279"/>
      <c r="CW58" s="279">
        <f t="shared" si="32"/>
        <v>241.6366363636364</v>
      </c>
      <c r="CX58" s="291">
        <f t="shared" si="33"/>
        <v>12.08183181818182</v>
      </c>
      <c r="CY58" s="348"/>
      <c r="CZ58" s="392">
        <f t="shared" si="34"/>
        <v>646.36400000000003</v>
      </c>
      <c r="DA58" s="281"/>
      <c r="DB58" s="269">
        <f t="shared" si="35"/>
        <v>0.27300000000013824</v>
      </c>
      <c r="DC58" s="279">
        <f t="shared" si="36"/>
        <v>-0.36400000000003274</v>
      </c>
      <c r="DD58" s="279">
        <f t="shared" si="37"/>
        <v>0.63700000000017099</v>
      </c>
      <c r="DE58" s="291">
        <f t="shared" si="38"/>
        <v>0</v>
      </c>
      <c r="DF58" s="281"/>
      <c r="DG58" s="269">
        <v>646</v>
      </c>
      <c r="DH58" s="279">
        <f t="shared" si="39"/>
        <v>356</v>
      </c>
      <c r="DI58" s="279">
        <f t="shared" si="40"/>
        <v>290</v>
      </c>
      <c r="DJ58" s="291">
        <f t="shared" si="41"/>
        <v>14.5</v>
      </c>
      <c r="DK58" s="236"/>
      <c r="DL58" s="269">
        <v>646</v>
      </c>
      <c r="DM58" s="279">
        <f t="shared" si="42"/>
        <v>356</v>
      </c>
      <c r="DN58" s="279">
        <f t="shared" si="43"/>
        <v>290</v>
      </c>
      <c r="DO58" s="291">
        <f t="shared" si="44"/>
        <v>14.5</v>
      </c>
      <c r="DP58" s="236"/>
      <c r="DQ58" s="314"/>
      <c r="DR58" s="300" t="e">
        <f t="shared" si="45"/>
        <v>#VALUE!</v>
      </c>
      <c r="DS58" s="335">
        <f t="shared" si="46"/>
        <v>0</v>
      </c>
      <c r="DT58" s="279">
        <f t="shared" si="47"/>
        <v>0</v>
      </c>
      <c r="DU58" s="291">
        <f t="shared" si="48"/>
        <v>0</v>
      </c>
      <c r="DV58" s="236"/>
      <c r="DW58" s="405">
        <v>646</v>
      </c>
      <c r="DX58" s="279">
        <f t="shared" si="49"/>
        <v>356</v>
      </c>
      <c r="DY58" s="279"/>
      <c r="DZ58" s="279"/>
      <c r="EA58" s="279"/>
      <c r="EB58" s="279"/>
      <c r="EC58" s="279">
        <f t="shared" si="50"/>
        <v>290</v>
      </c>
      <c r="ED58" s="291">
        <f t="shared" si="51"/>
        <v>14.5</v>
      </c>
      <c r="EE58" s="236"/>
      <c r="EF58" s="231" t="e">
        <f>BD58-#REF!</f>
        <v>#REF!</v>
      </c>
      <c r="EG58" s="416" t="e">
        <f t="shared" si="52"/>
        <v>#DIV/0!</v>
      </c>
      <c r="EH58" s="236"/>
      <c r="EI58" s="231">
        <f t="shared" si="53"/>
        <v>2060</v>
      </c>
      <c r="EJ58" s="256">
        <f t="shared" si="54"/>
        <v>1133</v>
      </c>
      <c r="EK58" s="236"/>
      <c r="EL58" s="231">
        <f t="shared" si="55"/>
        <v>2060</v>
      </c>
      <c r="EM58" s="256"/>
      <c r="EN58" s="235"/>
      <c r="EO58" s="231">
        <v>2060</v>
      </c>
      <c r="EP58" s="256">
        <f t="shared" si="56"/>
        <v>1133</v>
      </c>
      <c r="ER58" t="s">
        <v>1576</v>
      </c>
      <c r="ET58" t="s">
        <v>1577</v>
      </c>
      <c r="EU58" t="s">
        <v>1578</v>
      </c>
      <c r="EY58" s="236">
        <f t="shared" si="57"/>
        <v>2023.2730000000001</v>
      </c>
    </row>
    <row r="59" spans="1:155" ht="28.5" customHeight="1" x14ac:dyDescent="0.15">
      <c r="B59" s="164" t="s">
        <v>1579</v>
      </c>
      <c r="J59" s="150"/>
      <c r="AG59">
        <f>SUM(AG57:AG58)</f>
        <v>6.6</v>
      </c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80"/>
      <c r="BU59" s="236"/>
      <c r="BV59" s="236"/>
      <c r="BW59" s="236"/>
      <c r="BX59" s="236"/>
      <c r="BY59" s="236"/>
      <c r="BZ59" s="280"/>
      <c r="CA59" s="236"/>
      <c r="CB59" s="236"/>
      <c r="CC59" s="236"/>
      <c r="CD59" s="236"/>
      <c r="CE59" s="236"/>
      <c r="CF59" s="280"/>
      <c r="CG59" s="236"/>
      <c r="CH59" s="236"/>
      <c r="CI59" s="236"/>
      <c r="CJ59" s="236"/>
      <c r="CK59" s="236"/>
      <c r="CL59" s="280"/>
      <c r="CM59" s="236"/>
      <c r="CN59" s="236"/>
      <c r="CO59" s="236"/>
      <c r="CP59" s="236"/>
      <c r="CQ59" s="236"/>
      <c r="CR59" s="236"/>
      <c r="CS59" s="236"/>
      <c r="CT59" s="236"/>
      <c r="CU59" s="236"/>
      <c r="CV59" s="236"/>
      <c r="CW59" s="236"/>
      <c r="CX59" s="236"/>
      <c r="CY59" s="236"/>
      <c r="CZ59" s="236"/>
      <c r="DA59" s="236"/>
      <c r="DB59" s="236"/>
      <c r="DC59" s="236"/>
      <c r="DD59" s="236"/>
      <c r="DE59" s="236"/>
      <c r="DF59" s="236"/>
      <c r="DG59" s="236"/>
      <c r="DH59" s="236"/>
      <c r="DI59" s="236"/>
      <c r="DJ59" s="236"/>
      <c r="DK59" s="236"/>
      <c r="DL59" s="236"/>
      <c r="DM59" s="236"/>
      <c r="DN59" s="236"/>
      <c r="DO59" s="236"/>
      <c r="DP59" s="236"/>
      <c r="DQ59" s="236"/>
      <c r="DR59" s="280"/>
      <c r="DS59" s="236"/>
      <c r="DT59" s="236"/>
      <c r="DU59" s="236"/>
      <c r="DV59" s="236"/>
      <c r="DW59" s="236"/>
      <c r="DX59" s="236"/>
      <c r="DY59" s="236"/>
      <c r="DZ59" s="236"/>
      <c r="EA59" s="236"/>
      <c r="EB59" s="236"/>
      <c r="EC59" s="236"/>
      <c r="ED59" s="236"/>
      <c r="EE59" s="236"/>
      <c r="EF59" s="236"/>
      <c r="EG59" s="236"/>
      <c r="EH59" s="236"/>
      <c r="EI59" s="236"/>
      <c r="EJ59" s="236"/>
      <c r="EK59" s="236"/>
      <c r="EL59" s="236"/>
      <c r="EM59" s="236"/>
      <c r="EN59" s="236"/>
      <c r="EO59" s="236"/>
      <c r="EP59" s="236"/>
    </row>
    <row r="60" spans="1:155" ht="36" customHeight="1" x14ac:dyDescent="0.15">
      <c r="G60" s="175"/>
      <c r="H60" s="180"/>
      <c r="I60" s="499" t="s">
        <v>323</v>
      </c>
      <c r="J60" s="500"/>
      <c r="AE60" s="222" t="s">
        <v>1516</v>
      </c>
      <c r="AF60" s="225"/>
      <c r="AI60" s="231">
        <f>SUM(AI61:AI63)</f>
        <v>94680.168422000002</v>
      </c>
      <c r="AJ60" s="248" t="e">
        <f>SUM(AJ61:AJ63)</f>
        <v>#REF!</v>
      </c>
      <c r="AK60" s="236"/>
      <c r="AL60" s="231">
        <f>SUM(AL61:AL63)</f>
        <v>100051.971695</v>
      </c>
      <c r="AM60" s="248" t="e">
        <f>SUM(AM61:AM63)</f>
        <v>#VALUE!</v>
      </c>
      <c r="AN60" s="236"/>
      <c r="AO60" s="231">
        <f>SUM(AO61:AO63)</f>
        <v>108537</v>
      </c>
      <c r="AP60" s="248" t="e">
        <f>SUM(AP61:AP63)</f>
        <v>#VALUE!</v>
      </c>
      <c r="AQ60" s="236"/>
      <c r="AR60" s="231">
        <f>SUM(AR61:AR63)</f>
        <v>110681</v>
      </c>
      <c r="AS60" s="248" t="e">
        <f>SUM(AS61:AS63)</f>
        <v>#VALUE!</v>
      </c>
      <c r="AT60" s="236"/>
      <c r="AU60" s="231">
        <f>SUM(AU61:AU63)</f>
        <v>118873</v>
      </c>
      <c r="AV60" s="248">
        <f>SUM(AV61:AV63)</f>
        <v>92380.022999999986</v>
      </c>
      <c r="AW60" s="236"/>
      <c r="AX60" s="231">
        <f>SUM(AX61:AX63)</f>
        <v>157668</v>
      </c>
      <c r="AY60" s="248">
        <f>SUM(AY61:AY63)</f>
        <v>119177.053</v>
      </c>
      <c r="AZ60" s="236"/>
      <c r="BA60" s="231">
        <f>SUM(BA61:BA63)</f>
        <v>211179.14011700003</v>
      </c>
      <c r="BB60" s="248">
        <f>SUM(BB61:BB63)</f>
        <v>162083.978</v>
      </c>
      <c r="BC60" s="263"/>
      <c r="BD60" s="266">
        <f>SUM(BD61:BD63)</f>
        <v>144471</v>
      </c>
      <c r="BE60" s="275">
        <f>SUM(BE61:BE63)</f>
        <v>110028.292</v>
      </c>
      <c r="BF60" s="236"/>
      <c r="BG60" s="231">
        <f>SUM(BG61:BG63)</f>
        <v>0</v>
      </c>
      <c r="BH60" s="248">
        <f>SUM(BH61:BH63)</f>
        <v>265229.755</v>
      </c>
      <c r="BI60" s="263"/>
      <c r="BJ60" s="284"/>
      <c r="BK60" s="266">
        <f>SUM(BK61:BK63)</f>
        <v>117716</v>
      </c>
      <c r="BL60" s="275">
        <f>SUM(BL61:BL63)</f>
        <v>89359.175000000003</v>
      </c>
      <c r="BM60" s="284"/>
      <c r="BN60" s="266">
        <f>SUM(BN61:BN63)</f>
        <v>117716</v>
      </c>
      <c r="BO60" s="275">
        <f>SUM(BO61:BO63)</f>
        <v>89359.175000000003</v>
      </c>
      <c r="BP60" s="275">
        <f>SUM(BP61:BP63)</f>
        <v>28356.824999999997</v>
      </c>
      <c r="BQ60" s="275">
        <f>SUM(BQ61:BQ63)</f>
        <v>0</v>
      </c>
      <c r="BR60" s="284"/>
      <c r="BS60" s="266">
        <f>SUM(BS61:BS63)</f>
        <v>95997</v>
      </c>
      <c r="BT60" s="287">
        <f>SUM(BT61:BT63)</f>
        <v>72552.19233333334</v>
      </c>
      <c r="BU60" s="275">
        <f>SUM(BU61:BU63)</f>
        <v>72558</v>
      </c>
      <c r="BV60" s="275">
        <f>SUM(BV61:BV63)</f>
        <v>23439</v>
      </c>
      <c r="BW60" s="275">
        <f>SUM(BW61:BW63)</f>
        <v>0</v>
      </c>
      <c r="BX60" s="284"/>
      <c r="BY60" s="266">
        <f>SUM(BY61:BY63)</f>
        <v>108397</v>
      </c>
      <c r="BZ60" s="287">
        <f>SUM(BZ61:BZ63)</f>
        <v>81860.992333333328</v>
      </c>
      <c r="CA60" s="275">
        <f>SUM(CA61:CA63)</f>
        <v>81867</v>
      </c>
      <c r="CB60" s="275">
        <f>SUM(CB61:CB63)</f>
        <v>26530</v>
      </c>
      <c r="CC60" s="275">
        <f>SUM(CC61:CC63)</f>
        <v>0</v>
      </c>
      <c r="CD60" s="284"/>
      <c r="CE60" s="315">
        <f>SUM(CE61:CE63)</f>
        <v>108924</v>
      </c>
      <c r="CF60" s="325">
        <f>SUM(CF61:CF63)</f>
        <v>82258.944333333333</v>
      </c>
      <c r="CG60" s="336">
        <f>SUM(CG61:CG63)</f>
        <v>82263</v>
      </c>
      <c r="CH60" s="336">
        <f>SUM(CH61:CH63)</f>
        <v>26661</v>
      </c>
      <c r="CI60" s="336">
        <f>SUM(CI61:CI63)</f>
        <v>0</v>
      </c>
      <c r="CJ60" s="350"/>
      <c r="CK60" s="315">
        <f>SUM(CK61:CK63)</f>
        <v>34800</v>
      </c>
      <c r="CL60" s="325" t="e">
        <f>SUM(CL61:CL63)</f>
        <v>#DIV/0!</v>
      </c>
      <c r="CM60" s="336">
        <f>SUM(CM61:CM63)</f>
        <v>26598</v>
      </c>
      <c r="CN60" s="336">
        <f>SUM(CN61:CN63)</f>
        <v>8202</v>
      </c>
      <c r="CO60" s="336">
        <f>SUM(CO61:CO63)</f>
        <v>0</v>
      </c>
      <c r="CP60" s="373"/>
      <c r="CQ60" s="380">
        <f>SUM(CQ61:CQ63)</f>
        <v>107776</v>
      </c>
      <c r="CR60" s="328">
        <f>SUM(CR61:CR63)</f>
        <v>79639</v>
      </c>
      <c r="CS60" s="328"/>
      <c r="CT60" s="328"/>
      <c r="CU60" s="328"/>
      <c r="CV60" s="328"/>
      <c r="CW60" s="328">
        <f>SUM(CW61:CW63)</f>
        <v>28137</v>
      </c>
      <c r="CX60" s="328">
        <f>SUM(CX61:CX63)</f>
        <v>0</v>
      </c>
      <c r="CY60" s="347"/>
      <c r="CZ60" s="347"/>
      <c r="DA60" s="284"/>
      <c r="DB60" s="315">
        <f>SUM(DB61:DB63)</f>
        <v>527</v>
      </c>
      <c r="DC60" s="336">
        <f>SUM(DC61:DC63)</f>
        <v>396</v>
      </c>
      <c r="DD60" s="336">
        <f>SUM(DD61:DD63)</f>
        <v>131</v>
      </c>
      <c r="DE60" s="336">
        <f>SUM(DE61:DE63)</f>
        <v>384041.684397</v>
      </c>
      <c r="DF60" s="393"/>
      <c r="DG60" s="315">
        <f>SUM(DG61:DG63)</f>
        <v>135576</v>
      </c>
      <c r="DH60" s="336">
        <f>SUM(DH61:DH63)</f>
        <v>101582</v>
      </c>
      <c r="DI60" s="336">
        <f>SUM(DI61:DI63)</f>
        <v>33994</v>
      </c>
      <c r="DJ60" s="336">
        <f>SUM(DJ61:DJ63)</f>
        <v>0</v>
      </c>
      <c r="DK60" s="373"/>
      <c r="DL60" s="315">
        <f>SUM(DL61:DL63)</f>
        <v>137576</v>
      </c>
      <c r="DM60" s="336">
        <f>SUM(DM61:DM63)</f>
        <v>103035</v>
      </c>
      <c r="DN60" s="336">
        <f>SUM(DN61:DN63)</f>
        <v>34541</v>
      </c>
      <c r="DO60" s="336">
        <f>SUM(DO61:DO63)</f>
        <v>0</v>
      </c>
      <c r="DP60" s="373"/>
      <c r="DQ60" s="315">
        <f>SUM(DQ61:DQ63)</f>
        <v>18700</v>
      </c>
      <c r="DR60" s="325" t="e">
        <f>SUM(DR61:DR63)</f>
        <v>#DIV/0!</v>
      </c>
      <c r="DS60" s="336">
        <f>SUM(DS61:DS63)</f>
        <v>14451</v>
      </c>
      <c r="DT60" s="336">
        <f>SUM(DT61:DT63)</f>
        <v>4249</v>
      </c>
      <c r="DU60" s="336">
        <f>SUM(DU61:DU63)</f>
        <v>0</v>
      </c>
      <c r="DV60" s="373"/>
      <c r="DW60" s="380">
        <f>SUM(DW61:DW63)</f>
        <v>123876</v>
      </c>
      <c r="DX60" s="328">
        <f>SUM(DX61:DX63)</f>
        <v>91679</v>
      </c>
      <c r="DY60" s="328"/>
      <c r="DZ60" s="328"/>
      <c r="EA60" s="328"/>
      <c r="EB60" s="328"/>
      <c r="EC60" s="328">
        <f>SUM(EC61:EC63)</f>
        <v>32197</v>
      </c>
      <c r="ED60" s="328">
        <f>SUM(ED61:ED63)</f>
        <v>0</v>
      </c>
      <c r="EE60" s="373"/>
      <c r="EF60" s="318" t="e">
        <f>BD60-#REF!</f>
        <v>#REF!</v>
      </c>
      <c r="EG60" s="417" t="e">
        <f>SUMIFS(EG$11:EG$58,$C$11:$C$58,$AE60)</f>
        <v>#DIV/0!</v>
      </c>
      <c r="EH60" s="373"/>
      <c r="EI60" s="318">
        <f>SUMIFS(EI$11:EI$58,$C$11:$C$58,$AE60)</f>
        <v>-66909.279850000006</v>
      </c>
      <c r="EJ60" s="417">
        <f>SUMIFS(EJ$11:EJ$58,$C$11:$C$58,$AE60)</f>
        <v>-50470.750999999997</v>
      </c>
      <c r="EK60" s="373"/>
      <c r="EL60" s="318">
        <f t="shared" ref="EL60:EL72" si="66">EI60-BD60</f>
        <v>-211380.27984999999</v>
      </c>
      <c r="EM60" s="417">
        <f>SUMIFS(EM$11:EM$58,$C$11:$C$58,$AE60)</f>
        <v>0</v>
      </c>
      <c r="EN60" s="352"/>
      <c r="EO60" s="318">
        <f>SUMIFS(EO$11:EO$58,$C$11:$C$58,$AE60)</f>
        <v>185360</v>
      </c>
      <c r="EP60" s="417">
        <f>SUMIFS(EP$11:EP$58,$C$11:$C$58,$AE60)</f>
        <v>144599.158</v>
      </c>
      <c r="EQ60" s="426"/>
    </row>
    <row r="61" spans="1:155" ht="36" customHeight="1" x14ac:dyDescent="0.15">
      <c r="G61" s="175"/>
      <c r="H61" s="181"/>
      <c r="I61" s="187" t="s">
        <v>323</v>
      </c>
      <c r="J61" s="194" t="s">
        <v>687</v>
      </c>
      <c r="AE61" s="187"/>
      <c r="AF61" s="194" t="s">
        <v>1516</v>
      </c>
      <c r="AI61" s="231">
        <f t="shared" ref="AI61:AJ63" si="67">SUMIFS(AI$9:AI$58,$G$9:$G$58,$I61,$C$9:$C$58,$J61)</f>
        <v>3877</v>
      </c>
      <c r="AJ61" s="248" t="e">
        <f t="shared" si="67"/>
        <v>#REF!</v>
      </c>
      <c r="AK61" s="236"/>
      <c r="AL61" s="231">
        <f t="shared" ref="AL61:AM63" si="68">SUMIFS(AL$9:AL$58,$G$9:$G$58,$I61,$C$9:$C$58,$J61)</f>
        <v>3877</v>
      </c>
      <c r="AM61" s="248" t="e">
        <f t="shared" si="68"/>
        <v>#VALUE!</v>
      </c>
      <c r="AN61" s="236"/>
      <c r="AO61" s="231">
        <f t="shared" ref="AO61:AP63" si="69">SUMIFS(AO$9:AO$58,$G$9:$G$58,$I61,$C$9:$C$58,$J61)</f>
        <v>3877</v>
      </c>
      <c r="AP61" s="248" t="e">
        <f t="shared" si="69"/>
        <v>#VALUE!</v>
      </c>
      <c r="AQ61" s="236"/>
      <c r="AR61" s="231">
        <f t="shared" ref="AR61:AS63" si="70">SUMIFS(AR$9:AR$58,$G$9:$G$58,$I61,$C$9:$C$58,$J61)</f>
        <v>3877</v>
      </c>
      <c r="AS61" s="248" t="e">
        <f t="shared" si="70"/>
        <v>#VALUE!</v>
      </c>
      <c r="AT61" s="236"/>
      <c r="AU61" s="231">
        <f t="shared" ref="AU61:AV63" si="71">SUMIFS(AU$9:AU$58,$G$9:$G$58,$I61,$C$9:$C$58,$J61)</f>
        <v>3877</v>
      </c>
      <c r="AV61" s="248">
        <f t="shared" si="71"/>
        <v>3148.1239999999998</v>
      </c>
      <c r="AW61" s="236"/>
      <c r="AX61" s="231">
        <f t="shared" ref="AX61:AY63" si="72">SUMIFS(AX$9:AX$58,$G$9:$G$58,$I61,$C$9:$C$58,$J61)</f>
        <v>1167</v>
      </c>
      <c r="AY61" s="248">
        <f t="shared" si="72"/>
        <v>939.43499999999995</v>
      </c>
      <c r="AZ61" s="236"/>
      <c r="BA61" s="231">
        <f t="shared" ref="BA61:BB63" si="73">SUMIFS(BA$9:BA$58,$G$9:$G$58,$I61,$C$9:$C$58,$J61)</f>
        <v>600</v>
      </c>
      <c r="BB61" s="248">
        <f t="shared" si="73"/>
        <v>483</v>
      </c>
      <c r="BC61" s="236"/>
      <c r="BD61" s="266">
        <f t="shared" ref="BD61:BE63" si="74">SUMIFS(BD$9:BD$58,$G$9:$G$58,$I61,$C$9:$C$58,$J61)</f>
        <v>1050</v>
      </c>
      <c r="BE61" s="275">
        <f t="shared" si="74"/>
        <v>845.25</v>
      </c>
      <c r="BF61" s="236"/>
      <c r="BG61" s="231">
        <f t="shared" ref="BG61:BH63" si="75">SUMIFS(BG$9:BG$58,$G$9:$G$58,$I61,$C$9:$C$58,$J61)</f>
        <v>0</v>
      </c>
      <c r="BH61" s="248">
        <f t="shared" si="75"/>
        <v>0</v>
      </c>
      <c r="BI61" s="236"/>
      <c r="BJ61" s="281"/>
      <c r="BK61" s="266">
        <f t="shared" ref="BK61:BL63" si="76">SUMIFS(BK$9:BK$58,$G$9:$G$58,$I61,$C$9:$C$58,$J61)</f>
        <v>950</v>
      </c>
      <c r="BL61" s="275">
        <f t="shared" si="76"/>
        <v>764.75</v>
      </c>
      <c r="BM61" s="281"/>
      <c r="BN61" s="266">
        <f t="shared" ref="BN61:BQ63" si="77">SUMIFS(BN$9:BN$58,$G$9:$G$58,$I61,$C$9:$C$58,$J61)</f>
        <v>950</v>
      </c>
      <c r="BO61" s="275">
        <f t="shared" si="77"/>
        <v>764.75</v>
      </c>
      <c r="BP61" s="275">
        <f t="shared" si="77"/>
        <v>185.25</v>
      </c>
      <c r="BQ61" s="275">
        <f t="shared" si="77"/>
        <v>0</v>
      </c>
      <c r="BR61" s="281"/>
      <c r="BS61" s="266">
        <f t="shared" ref="BS61:BW63" si="78">SUMIFS(BS$9:BS$58,$G$9:$G$58,$I61,$C$9:$C$58,$J61)</f>
        <v>1100</v>
      </c>
      <c r="BT61" s="287">
        <f t="shared" si="78"/>
        <v>885.49999999999989</v>
      </c>
      <c r="BU61" s="275">
        <f t="shared" si="78"/>
        <v>886</v>
      </c>
      <c r="BV61" s="275">
        <f t="shared" si="78"/>
        <v>214</v>
      </c>
      <c r="BW61" s="275">
        <f t="shared" si="78"/>
        <v>0</v>
      </c>
      <c r="BX61" s="281"/>
      <c r="BY61" s="266">
        <f t="shared" ref="BY61:CC63" si="79">SUMIFS(BY$9:BY$58,$G$9:$G$58,$I61,$C$9:$C$58,$J61)</f>
        <v>1100</v>
      </c>
      <c r="BZ61" s="287">
        <f t="shared" si="79"/>
        <v>885.49999999999989</v>
      </c>
      <c r="CA61" s="275">
        <f t="shared" si="79"/>
        <v>886</v>
      </c>
      <c r="CB61" s="275">
        <f t="shared" si="79"/>
        <v>214</v>
      </c>
      <c r="CC61" s="275">
        <f t="shared" si="79"/>
        <v>0</v>
      </c>
      <c r="CD61" s="281"/>
      <c r="CE61" s="266">
        <f t="shared" ref="CE61:CI63" si="80">SUMIFS(CE$9:CE$58,$G$9:$G$58,$I61,$C$9:$C$58,$J61)</f>
        <v>1100</v>
      </c>
      <c r="CF61" s="287">
        <f t="shared" si="80"/>
        <v>885.49999999999989</v>
      </c>
      <c r="CG61" s="275">
        <f t="shared" si="80"/>
        <v>886</v>
      </c>
      <c r="CH61" s="275">
        <f t="shared" si="80"/>
        <v>214</v>
      </c>
      <c r="CI61" s="275">
        <f t="shared" si="80"/>
        <v>0</v>
      </c>
      <c r="CJ61" s="347"/>
      <c r="CK61" s="266">
        <f t="shared" ref="CK61:CO63" si="81">SUMIFS(CK$9:CK$58,$G$9:$G$58,$I61,$C$9:$C$58,$J61)</f>
        <v>600</v>
      </c>
      <c r="CL61" s="287" t="e">
        <f t="shared" si="81"/>
        <v>#DIV/0!</v>
      </c>
      <c r="CM61" s="275">
        <f t="shared" si="81"/>
        <v>483</v>
      </c>
      <c r="CN61" s="275">
        <f t="shared" si="81"/>
        <v>117</v>
      </c>
      <c r="CO61" s="275">
        <f t="shared" si="81"/>
        <v>0</v>
      </c>
      <c r="CP61" s="236"/>
      <c r="CQ61" s="381">
        <f t="shared" ref="CQ61:CR63" si="82">SUMIFS(CQ$9:CQ$58,$G$9:$G$58,$I61,$C$9:$C$58,$J61)</f>
        <v>329</v>
      </c>
      <c r="CR61" s="248">
        <f t="shared" si="82"/>
        <v>263</v>
      </c>
      <c r="CS61" s="248"/>
      <c r="CT61" s="248"/>
      <c r="CU61" s="248"/>
      <c r="CV61" s="248"/>
      <c r="CW61" s="248">
        <f t="shared" ref="CW61:CX63" si="83">SUMIFS(CW$9:CW$58,$G$9:$G$58,$I61,$C$9:$C$58,$J61)</f>
        <v>66</v>
      </c>
      <c r="CX61" s="248">
        <f t="shared" si="83"/>
        <v>0</v>
      </c>
      <c r="CY61" s="347"/>
      <c r="CZ61" s="347"/>
      <c r="DA61" s="281"/>
      <c r="DB61" s="266">
        <f t="shared" ref="DB61:DE63" si="84">SUMIFS(DB$9:DB$58,$G$9:$G$58,$I61,$C$9:$C$58,$J61)</f>
        <v>0</v>
      </c>
      <c r="DC61" s="275">
        <f t="shared" si="84"/>
        <v>0</v>
      </c>
      <c r="DD61" s="275">
        <f t="shared" si="84"/>
        <v>0</v>
      </c>
      <c r="DE61" s="275">
        <f t="shared" si="84"/>
        <v>0</v>
      </c>
      <c r="DF61" s="281"/>
      <c r="DG61" s="266">
        <f t="shared" ref="DG61:DJ63" si="85">SUMIFS(DG$9:DG$58,$G$9:$G$58,$I61,$C$9:$C$58,$J61)</f>
        <v>929</v>
      </c>
      <c r="DH61" s="275">
        <f t="shared" si="85"/>
        <v>748</v>
      </c>
      <c r="DI61" s="275">
        <f t="shared" si="85"/>
        <v>181</v>
      </c>
      <c r="DJ61" s="275">
        <f t="shared" si="85"/>
        <v>0</v>
      </c>
      <c r="DK61" s="236"/>
      <c r="DL61" s="266">
        <f t="shared" ref="DL61:DO63" si="86">SUMIFS(DL$9:DL$58,$G$9:$G$58,$I61,$C$9:$C$58,$J61)</f>
        <v>929</v>
      </c>
      <c r="DM61" s="275">
        <f t="shared" si="86"/>
        <v>748</v>
      </c>
      <c r="DN61" s="275">
        <f t="shared" si="86"/>
        <v>181</v>
      </c>
      <c r="DO61" s="275">
        <f t="shared" si="86"/>
        <v>0</v>
      </c>
      <c r="DP61" s="236"/>
      <c r="DQ61" s="266">
        <f t="shared" ref="DQ61:DU63" si="87">SUMIFS(DQ$9:DQ$58,$G$9:$G$58,$I61,$C$9:$C$58,$J61)</f>
        <v>600</v>
      </c>
      <c r="DR61" s="287" t="e">
        <f t="shared" si="87"/>
        <v>#DIV/0!</v>
      </c>
      <c r="DS61" s="275">
        <f t="shared" si="87"/>
        <v>483</v>
      </c>
      <c r="DT61" s="275">
        <f t="shared" si="87"/>
        <v>117</v>
      </c>
      <c r="DU61" s="275">
        <f t="shared" si="87"/>
        <v>0</v>
      </c>
      <c r="DV61" s="236"/>
      <c r="DW61" s="381">
        <f t="shared" ref="DW61:DX63" si="88">SUMIFS(DW$9:DW$58,$G$9:$G$58,$I61,$C$9:$C$58,$J61)</f>
        <v>329</v>
      </c>
      <c r="DX61" s="248">
        <f t="shared" si="88"/>
        <v>263</v>
      </c>
      <c r="DY61" s="248"/>
      <c r="DZ61" s="248"/>
      <c r="EA61" s="248"/>
      <c r="EB61" s="248"/>
      <c r="EC61" s="248">
        <f t="shared" ref="EC61:ED63" si="89">SUMIFS(EC$9:EC$58,$G$9:$G$58,$I61,$C$9:$C$58,$J61)</f>
        <v>66</v>
      </c>
      <c r="ED61" s="248">
        <f t="shared" si="89"/>
        <v>0</v>
      </c>
      <c r="EE61" s="236"/>
      <c r="EF61" s="231" t="e">
        <f>BD61-#REF!</f>
        <v>#REF!</v>
      </c>
      <c r="EG61" s="244" t="e">
        <f>SUMIFS(EG$11:EG$58,$ER$11:$ER$58,$AF61)</f>
        <v>#DIV/0!</v>
      </c>
      <c r="EH61" s="236"/>
      <c r="EI61" s="231">
        <f t="shared" ref="EI61:EJ63" si="90">SUMIFS(EI$11:EI$58,$ER$11:$ER$58,$AF61)</f>
        <v>-27769.232918999998</v>
      </c>
      <c r="EJ61" s="244">
        <f t="shared" si="90"/>
        <v>-21104.618000000002</v>
      </c>
      <c r="EK61" s="236"/>
      <c r="EL61" s="231">
        <f t="shared" si="66"/>
        <v>-28819.232918999998</v>
      </c>
      <c r="EM61" s="244">
        <f>SUMIFS(EM$11:EM$58,$ER$11:$ER$58,$AF61)</f>
        <v>0</v>
      </c>
      <c r="EN61" s="235"/>
      <c r="EO61" s="231">
        <f t="shared" ref="EO61:EP63" si="91">SUMIFS(EO$11:EO$58,$ER$11:$ER$58,$AF61)</f>
        <v>25924</v>
      </c>
      <c r="EP61" s="244">
        <f t="shared" si="91"/>
        <v>19702.240000000002</v>
      </c>
    </row>
    <row r="62" spans="1:155" ht="36" customHeight="1" x14ac:dyDescent="0.15">
      <c r="G62" s="175"/>
      <c r="H62" s="182"/>
      <c r="I62" s="187" t="s">
        <v>323</v>
      </c>
      <c r="J62" s="194" t="s">
        <v>1516</v>
      </c>
      <c r="AE62" s="187"/>
      <c r="AF62" s="194" t="s">
        <v>1241</v>
      </c>
      <c r="AI62" s="231">
        <f t="shared" si="67"/>
        <v>71654.616704</v>
      </c>
      <c r="AJ62" s="248" t="e">
        <f t="shared" si="67"/>
        <v>#REF!</v>
      </c>
      <c r="AK62" s="236"/>
      <c r="AL62" s="231">
        <f t="shared" si="68"/>
        <v>74840.571523999999</v>
      </c>
      <c r="AM62" s="248" t="e">
        <f t="shared" si="68"/>
        <v>#VALUE!</v>
      </c>
      <c r="AN62" s="236"/>
      <c r="AO62" s="231">
        <f t="shared" si="69"/>
        <v>77929</v>
      </c>
      <c r="AP62" s="248" t="e">
        <f t="shared" si="69"/>
        <v>#VALUE!</v>
      </c>
      <c r="AQ62" s="236"/>
      <c r="AR62" s="231">
        <f t="shared" si="70"/>
        <v>80950</v>
      </c>
      <c r="AS62" s="248" t="e">
        <f t="shared" si="70"/>
        <v>#VALUE!</v>
      </c>
      <c r="AT62" s="236"/>
      <c r="AU62" s="231">
        <f t="shared" si="71"/>
        <v>86436</v>
      </c>
      <c r="AV62" s="248">
        <f t="shared" si="71"/>
        <v>69239.89899999999</v>
      </c>
      <c r="AW62" s="236"/>
      <c r="AX62" s="231">
        <f t="shared" si="72"/>
        <v>100391</v>
      </c>
      <c r="AY62" s="248">
        <f t="shared" si="72"/>
        <v>78960.618000000002</v>
      </c>
      <c r="AZ62" s="236"/>
      <c r="BA62" s="231">
        <f t="shared" si="73"/>
        <v>148841.18822800001</v>
      </c>
      <c r="BB62" s="248">
        <f t="shared" si="73"/>
        <v>118384.41</v>
      </c>
      <c r="BC62" s="236"/>
      <c r="BD62" s="266">
        <f t="shared" si="74"/>
        <v>103001</v>
      </c>
      <c r="BE62" s="275">
        <f t="shared" si="74"/>
        <v>80889.042000000001</v>
      </c>
      <c r="BF62" s="236"/>
      <c r="BG62" s="231">
        <f t="shared" si="75"/>
        <v>0</v>
      </c>
      <c r="BH62" s="248">
        <f t="shared" si="75"/>
        <v>188692.48700000002</v>
      </c>
      <c r="BI62" s="236"/>
      <c r="BJ62" s="281"/>
      <c r="BK62" s="266">
        <f t="shared" si="76"/>
        <v>86127</v>
      </c>
      <c r="BL62" s="275">
        <f t="shared" si="76"/>
        <v>67147.125</v>
      </c>
      <c r="BM62" s="281"/>
      <c r="BN62" s="266">
        <f t="shared" si="77"/>
        <v>86127</v>
      </c>
      <c r="BO62" s="275">
        <f t="shared" si="77"/>
        <v>67147.125</v>
      </c>
      <c r="BP62" s="275">
        <f t="shared" si="77"/>
        <v>18979.874999999996</v>
      </c>
      <c r="BQ62" s="275">
        <f t="shared" si="77"/>
        <v>0</v>
      </c>
      <c r="BR62" s="281"/>
      <c r="BS62" s="266">
        <f t="shared" si="78"/>
        <v>71892</v>
      </c>
      <c r="BT62" s="287">
        <f t="shared" si="78"/>
        <v>55563.192333333332</v>
      </c>
      <c r="BU62" s="275">
        <f t="shared" si="78"/>
        <v>55568</v>
      </c>
      <c r="BV62" s="275">
        <f t="shared" si="78"/>
        <v>16324</v>
      </c>
      <c r="BW62" s="275">
        <f t="shared" si="78"/>
        <v>0</v>
      </c>
      <c r="BX62" s="281"/>
      <c r="BY62" s="266">
        <f t="shared" si="79"/>
        <v>80292</v>
      </c>
      <c r="BZ62" s="287">
        <f t="shared" si="79"/>
        <v>62071.992333333328</v>
      </c>
      <c r="CA62" s="275">
        <f t="shared" si="79"/>
        <v>62077</v>
      </c>
      <c r="CB62" s="275">
        <f t="shared" si="79"/>
        <v>18215</v>
      </c>
      <c r="CC62" s="275">
        <f t="shared" si="79"/>
        <v>0</v>
      </c>
      <c r="CD62" s="281"/>
      <c r="CE62" s="266">
        <f t="shared" si="80"/>
        <v>80687</v>
      </c>
      <c r="CF62" s="287">
        <f t="shared" si="80"/>
        <v>62377.544333333331</v>
      </c>
      <c r="CG62" s="275">
        <f t="shared" si="80"/>
        <v>62381</v>
      </c>
      <c r="CH62" s="275">
        <f t="shared" si="80"/>
        <v>18306</v>
      </c>
      <c r="CI62" s="275">
        <f t="shared" si="80"/>
        <v>0</v>
      </c>
      <c r="CJ62" s="347"/>
      <c r="CK62" s="266">
        <f t="shared" si="81"/>
        <v>33200</v>
      </c>
      <c r="CL62" s="287" t="e">
        <f t="shared" si="81"/>
        <v>#DIV/0!</v>
      </c>
      <c r="CM62" s="275">
        <f t="shared" si="81"/>
        <v>25415</v>
      </c>
      <c r="CN62" s="275">
        <f t="shared" si="81"/>
        <v>7785</v>
      </c>
      <c r="CO62" s="275">
        <f t="shared" si="81"/>
        <v>0</v>
      </c>
      <c r="CP62" s="236"/>
      <c r="CQ62" s="381">
        <f t="shared" si="82"/>
        <v>73367</v>
      </c>
      <c r="CR62" s="248">
        <f t="shared" si="82"/>
        <v>55519</v>
      </c>
      <c r="CS62" s="248"/>
      <c r="CT62" s="248"/>
      <c r="CU62" s="248"/>
      <c r="CV62" s="248"/>
      <c r="CW62" s="248">
        <f t="shared" si="83"/>
        <v>17848</v>
      </c>
      <c r="CX62" s="248">
        <f t="shared" si="83"/>
        <v>0</v>
      </c>
      <c r="CY62" s="347"/>
      <c r="CZ62" s="347"/>
      <c r="DA62" s="281"/>
      <c r="DB62" s="266">
        <f t="shared" si="84"/>
        <v>395</v>
      </c>
      <c r="DC62" s="275">
        <f t="shared" si="84"/>
        <v>304</v>
      </c>
      <c r="DD62" s="275">
        <f t="shared" si="84"/>
        <v>91</v>
      </c>
      <c r="DE62" s="275">
        <f t="shared" si="84"/>
        <v>342659.61567700002</v>
      </c>
      <c r="DF62" s="281"/>
      <c r="DG62" s="266">
        <f t="shared" si="85"/>
        <v>102567</v>
      </c>
      <c r="DH62" s="275">
        <f t="shared" si="85"/>
        <v>78377</v>
      </c>
      <c r="DI62" s="275">
        <f t="shared" si="85"/>
        <v>24190</v>
      </c>
      <c r="DJ62" s="275">
        <f t="shared" si="85"/>
        <v>0</v>
      </c>
      <c r="DK62" s="236"/>
      <c r="DL62" s="266">
        <f t="shared" si="86"/>
        <v>103567</v>
      </c>
      <c r="DM62" s="275">
        <f t="shared" si="86"/>
        <v>79130</v>
      </c>
      <c r="DN62" s="275">
        <f t="shared" si="86"/>
        <v>24437</v>
      </c>
      <c r="DO62" s="275">
        <f t="shared" si="86"/>
        <v>0</v>
      </c>
      <c r="DP62" s="236"/>
      <c r="DQ62" s="266">
        <f t="shared" si="87"/>
        <v>17100</v>
      </c>
      <c r="DR62" s="287" t="e">
        <f t="shared" si="87"/>
        <v>#DIV/0!</v>
      </c>
      <c r="DS62" s="275">
        <f t="shared" si="87"/>
        <v>13268</v>
      </c>
      <c r="DT62" s="275">
        <f t="shared" si="87"/>
        <v>3832</v>
      </c>
      <c r="DU62" s="275">
        <f t="shared" si="87"/>
        <v>0</v>
      </c>
      <c r="DV62" s="236"/>
      <c r="DW62" s="381">
        <f t="shared" si="88"/>
        <v>89467</v>
      </c>
      <c r="DX62" s="248">
        <f t="shared" si="88"/>
        <v>67559</v>
      </c>
      <c r="DY62" s="248"/>
      <c r="DZ62" s="248"/>
      <c r="EA62" s="248"/>
      <c r="EB62" s="248"/>
      <c r="EC62" s="248">
        <f t="shared" si="89"/>
        <v>21908</v>
      </c>
      <c r="ED62" s="248">
        <f t="shared" si="89"/>
        <v>0</v>
      </c>
      <c r="EE62" s="236"/>
      <c r="EF62" s="231" t="e">
        <f>BD62-#REF!</f>
        <v>#REF!</v>
      </c>
      <c r="EG62" s="244">
        <f>SUMIFS(EG$11:EG$58,$ER$11:$ER$58,$AF62)</f>
        <v>15.772393690758538</v>
      </c>
      <c r="EH62" s="236"/>
      <c r="EI62" s="231">
        <f t="shared" si="90"/>
        <v>-72211.046931000004</v>
      </c>
      <c r="EJ62" s="244">
        <f t="shared" si="90"/>
        <v>-55630.934999999998</v>
      </c>
      <c r="EK62" s="236"/>
      <c r="EL62" s="231">
        <f t="shared" si="66"/>
        <v>-175212.04693100002</v>
      </c>
      <c r="EM62" s="244">
        <f>SUMIFS(EM$11:EM$58,$ER$11:$ER$58,$AF62)</f>
        <v>0</v>
      </c>
      <c r="EN62" s="235"/>
      <c r="EO62" s="231">
        <f t="shared" si="91"/>
        <v>102107</v>
      </c>
      <c r="EP62" s="244">
        <f t="shared" si="91"/>
        <v>79360.567999999999</v>
      </c>
    </row>
    <row r="63" spans="1:155" ht="36" customHeight="1" x14ac:dyDescent="0.15">
      <c r="G63" s="175"/>
      <c r="H63" s="180"/>
      <c r="I63" s="188" t="s">
        <v>323</v>
      </c>
      <c r="J63" s="194" t="s">
        <v>1535</v>
      </c>
      <c r="AE63" s="188"/>
      <c r="AF63" s="194" t="s">
        <v>1525</v>
      </c>
      <c r="AI63" s="231">
        <f t="shared" si="67"/>
        <v>19148.551717999999</v>
      </c>
      <c r="AJ63" s="248" t="e">
        <f t="shared" si="67"/>
        <v>#REF!</v>
      </c>
      <c r="AK63" s="236"/>
      <c r="AL63" s="231">
        <f t="shared" si="68"/>
        <v>21334.400171000001</v>
      </c>
      <c r="AM63" s="248" t="e">
        <f t="shared" si="68"/>
        <v>#VALUE!</v>
      </c>
      <c r="AN63" s="236"/>
      <c r="AO63" s="231">
        <f t="shared" si="69"/>
        <v>26731</v>
      </c>
      <c r="AP63" s="248" t="e">
        <f t="shared" si="69"/>
        <v>#VALUE!</v>
      </c>
      <c r="AQ63" s="236"/>
      <c r="AR63" s="231">
        <f t="shared" si="70"/>
        <v>25854</v>
      </c>
      <c r="AS63" s="248" t="e">
        <f t="shared" si="70"/>
        <v>#VALUE!</v>
      </c>
      <c r="AT63" s="236"/>
      <c r="AU63" s="231">
        <f t="shared" si="71"/>
        <v>28560</v>
      </c>
      <c r="AV63" s="248">
        <f t="shared" si="71"/>
        <v>19992</v>
      </c>
      <c r="AW63" s="236"/>
      <c r="AX63" s="231">
        <f t="shared" si="72"/>
        <v>56110</v>
      </c>
      <c r="AY63" s="248">
        <f t="shared" si="72"/>
        <v>39277</v>
      </c>
      <c r="AZ63" s="236"/>
      <c r="BA63" s="231">
        <f t="shared" si="73"/>
        <v>61737.951889000004</v>
      </c>
      <c r="BB63" s="248">
        <f t="shared" si="73"/>
        <v>43216.567999999999</v>
      </c>
      <c r="BC63" s="236"/>
      <c r="BD63" s="266">
        <f t="shared" si="74"/>
        <v>40420</v>
      </c>
      <c r="BE63" s="275">
        <f t="shared" si="74"/>
        <v>28294</v>
      </c>
      <c r="BF63" s="236"/>
      <c r="BG63" s="231">
        <f t="shared" si="75"/>
        <v>0</v>
      </c>
      <c r="BH63" s="248">
        <f t="shared" si="75"/>
        <v>76537.267999999982</v>
      </c>
      <c r="BI63" s="236"/>
      <c r="BJ63" s="281"/>
      <c r="BK63" s="266">
        <f t="shared" si="76"/>
        <v>30639</v>
      </c>
      <c r="BL63" s="275">
        <f t="shared" si="76"/>
        <v>21447.3</v>
      </c>
      <c r="BM63" s="281"/>
      <c r="BN63" s="266">
        <f t="shared" si="77"/>
        <v>30639</v>
      </c>
      <c r="BO63" s="275">
        <f t="shared" si="77"/>
        <v>21447.3</v>
      </c>
      <c r="BP63" s="275">
        <f t="shared" si="77"/>
        <v>9191.6999999999989</v>
      </c>
      <c r="BQ63" s="275">
        <f t="shared" si="77"/>
        <v>0</v>
      </c>
      <c r="BR63" s="281"/>
      <c r="BS63" s="266">
        <f t="shared" si="78"/>
        <v>23005</v>
      </c>
      <c r="BT63" s="287">
        <f t="shared" si="78"/>
        <v>16103.5</v>
      </c>
      <c r="BU63" s="275">
        <f t="shared" si="78"/>
        <v>16104</v>
      </c>
      <c r="BV63" s="275">
        <f t="shared" si="78"/>
        <v>6901</v>
      </c>
      <c r="BW63" s="275">
        <f t="shared" si="78"/>
        <v>0</v>
      </c>
      <c r="BX63" s="281"/>
      <c r="BY63" s="266">
        <f t="shared" si="79"/>
        <v>27005</v>
      </c>
      <c r="BZ63" s="287">
        <f t="shared" si="79"/>
        <v>18903.5</v>
      </c>
      <c r="CA63" s="275">
        <f t="shared" si="79"/>
        <v>18904</v>
      </c>
      <c r="CB63" s="275">
        <f t="shared" si="79"/>
        <v>8101</v>
      </c>
      <c r="CC63" s="275">
        <f t="shared" si="79"/>
        <v>0</v>
      </c>
      <c r="CD63" s="281"/>
      <c r="CE63" s="266">
        <f t="shared" si="80"/>
        <v>27137</v>
      </c>
      <c r="CF63" s="287">
        <f t="shared" si="80"/>
        <v>18995.900000000001</v>
      </c>
      <c r="CG63" s="275">
        <f t="shared" si="80"/>
        <v>18996</v>
      </c>
      <c r="CH63" s="275">
        <f t="shared" si="80"/>
        <v>8141</v>
      </c>
      <c r="CI63" s="275">
        <f t="shared" si="80"/>
        <v>0</v>
      </c>
      <c r="CJ63" s="347"/>
      <c r="CK63" s="266">
        <f t="shared" si="81"/>
        <v>1000</v>
      </c>
      <c r="CL63" s="287" t="e">
        <f t="shared" si="81"/>
        <v>#DIV/0!</v>
      </c>
      <c r="CM63" s="275">
        <f t="shared" si="81"/>
        <v>700</v>
      </c>
      <c r="CN63" s="275">
        <f t="shared" si="81"/>
        <v>300</v>
      </c>
      <c r="CO63" s="275">
        <f t="shared" si="81"/>
        <v>0</v>
      </c>
      <c r="CP63" s="236"/>
      <c r="CQ63" s="381">
        <f t="shared" si="82"/>
        <v>34080</v>
      </c>
      <c r="CR63" s="248">
        <f t="shared" si="82"/>
        <v>23857</v>
      </c>
      <c r="CS63" s="248"/>
      <c r="CT63" s="248"/>
      <c r="CU63" s="248"/>
      <c r="CV63" s="248"/>
      <c r="CW63" s="248">
        <f t="shared" si="83"/>
        <v>10223</v>
      </c>
      <c r="CX63" s="248">
        <f t="shared" si="83"/>
        <v>0</v>
      </c>
      <c r="CY63" s="347"/>
      <c r="CZ63" s="347"/>
      <c r="DA63" s="281"/>
      <c r="DB63" s="266">
        <f t="shared" si="84"/>
        <v>132</v>
      </c>
      <c r="DC63" s="275">
        <f t="shared" si="84"/>
        <v>92</v>
      </c>
      <c r="DD63" s="275">
        <f t="shared" si="84"/>
        <v>40</v>
      </c>
      <c r="DE63" s="275">
        <f t="shared" si="84"/>
        <v>41382.068719999996</v>
      </c>
      <c r="DF63" s="281"/>
      <c r="DG63" s="266">
        <f t="shared" si="85"/>
        <v>32080</v>
      </c>
      <c r="DH63" s="275">
        <f t="shared" si="85"/>
        <v>22457</v>
      </c>
      <c r="DI63" s="275">
        <f t="shared" si="85"/>
        <v>9623</v>
      </c>
      <c r="DJ63" s="275">
        <f t="shared" si="85"/>
        <v>0</v>
      </c>
      <c r="DK63" s="236"/>
      <c r="DL63" s="266">
        <f t="shared" si="86"/>
        <v>33080</v>
      </c>
      <c r="DM63" s="275">
        <f t="shared" si="86"/>
        <v>23157</v>
      </c>
      <c r="DN63" s="275">
        <f t="shared" si="86"/>
        <v>9923</v>
      </c>
      <c r="DO63" s="275">
        <f t="shared" si="86"/>
        <v>0</v>
      </c>
      <c r="DP63" s="236"/>
      <c r="DQ63" s="266">
        <f t="shared" si="87"/>
        <v>1000</v>
      </c>
      <c r="DR63" s="287" t="e">
        <f t="shared" si="87"/>
        <v>#VALUE!</v>
      </c>
      <c r="DS63" s="275">
        <f t="shared" si="87"/>
        <v>700</v>
      </c>
      <c r="DT63" s="275">
        <f t="shared" si="87"/>
        <v>300</v>
      </c>
      <c r="DU63" s="275">
        <f t="shared" si="87"/>
        <v>0</v>
      </c>
      <c r="DV63" s="236"/>
      <c r="DW63" s="381">
        <f t="shared" si="88"/>
        <v>34080</v>
      </c>
      <c r="DX63" s="248">
        <f t="shared" si="88"/>
        <v>23857</v>
      </c>
      <c r="DY63" s="248"/>
      <c r="DZ63" s="248"/>
      <c r="EA63" s="248"/>
      <c r="EB63" s="248"/>
      <c r="EC63" s="248">
        <f t="shared" si="89"/>
        <v>10223</v>
      </c>
      <c r="ED63" s="248">
        <f t="shared" si="89"/>
        <v>0</v>
      </c>
      <c r="EE63" s="236"/>
      <c r="EF63" s="231" t="e">
        <f>BD63-#REF!</f>
        <v>#REF!</v>
      </c>
      <c r="EG63" s="244" t="e">
        <f>SUMIFS(EG$11:EG$58,$ER$11:$ER$58,$AF63)</f>
        <v>#DIV/0!</v>
      </c>
      <c r="EH63" s="236"/>
      <c r="EI63" s="231">
        <f t="shared" si="90"/>
        <v>33071</v>
      </c>
      <c r="EJ63" s="244">
        <f t="shared" si="90"/>
        <v>26264.802</v>
      </c>
      <c r="EK63" s="236"/>
      <c r="EL63" s="231">
        <f t="shared" si="66"/>
        <v>-7349</v>
      </c>
      <c r="EM63" s="244">
        <f>SUMIFS(EM$11:EM$58,$ER$11:$ER$58,$AF63)</f>
        <v>0</v>
      </c>
      <c r="EN63" s="235"/>
      <c r="EO63" s="231">
        <f t="shared" si="91"/>
        <v>57329</v>
      </c>
      <c r="EP63" s="244">
        <f t="shared" si="91"/>
        <v>45536.350000000006</v>
      </c>
    </row>
    <row r="64" spans="1:155" ht="36" customHeight="1" x14ac:dyDescent="0.15">
      <c r="G64" s="175"/>
      <c r="H64" s="181"/>
      <c r="I64" s="499" t="s">
        <v>1580</v>
      </c>
      <c r="J64" s="500"/>
      <c r="AE64" s="222" t="s">
        <v>1535</v>
      </c>
      <c r="AF64" s="225"/>
      <c r="AI64" s="231">
        <f>SUM(AI65:AI66)</f>
        <v>14584</v>
      </c>
      <c r="AJ64" s="248" t="e">
        <f>SUM(AJ65:AJ66)</f>
        <v>#REF!</v>
      </c>
      <c r="AK64" s="236"/>
      <c r="AL64" s="231">
        <f>SUM(AL65:AL66)</f>
        <v>18786.091622</v>
      </c>
      <c r="AM64" s="248" t="e">
        <f>SUM(AM65:AM66)</f>
        <v>#VALUE!</v>
      </c>
      <c r="AN64" s="236"/>
      <c r="AO64" s="231">
        <f>SUM(AO65:AO66)</f>
        <v>24874</v>
      </c>
      <c r="AP64" s="248" t="e">
        <f>SUM(AP65:AP66)</f>
        <v>#VALUE!</v>
      </c>
      <c r="AQ64" s="236"/>
      <c r="AR64" s="231">
        <f>SUM(AR65:AR66)</f>
        <v>26120</v>
      </c>
      <c r="AS64" s="248" t="e">
        <f>SUM(AS65:AS66)</f>
        <v>#VALUE!</v>
      </c>
      <c r="AT64" s="236"/>
      <c r="AU64" s="231">
        <f>SUM(AU65:AU66)</f>
        <v>45112</v>
      </c>
      <c r="AV64" s="248">
        <f>SUM(AV65:AV66)</f>
        <v>35179.419000000002</v>
      </c>
      <c r="AW64" s="236"/>
      <c r="AX64" s="231">
        <f>SUM(AX65:AX66)</f>
        <v>53059</v>
      </c>
      <c r="AY64" s="248">
        <f>SUM(AY65:AY66)</f>
        <v>40324.840000000004</v>
      </c>
      <c r="AZ64" s="236"/>
      <c r="BA64" s="231">
        <f>SUM(BA65:BA66)</f>
        <v>103428.09162200001</v>
      </c>
      <c r="BB64" s="248">
        <f>SUM(BB65:BB66)</f>
        <v>79758.76999999999</v>
      </c>
      <c r="BC64" s="236"/>
      <c r="BD64" s="266">
        <f>SUM(BD65:BD66)</f>
        <v>43971</v>
      </c>
      <c r="BE64" s="275">
        <f>SUM(BE65:BE66)</f>
        <v>33417.96</v>
      </c>
      <c r="BF64" s="236"/>
      <c r="BG64" s="231">
        <f>SUM(BG65:BG66)</f>
        <v>0</v>
      </c>
      <c r="BH64" s="248">
        <f>SUM(BH65:BH66)</f>
        <v>170395.772</v>
      </c>
      <c r="BI64" s="236"/>
      <c r="BJ64" s="281"/>
      <c r="BK64" s="266">
        <f>SUM(BK65:BK66)</f>
        <v>47998</v>
      </c>
      <c r="BL64" s="275">
        <f>SUM(BL65:BL66)</f>
        <v>36158.494999999995</v>
      </c>
      <c r="BM64" s="281"/>
      <c r="BN64" s="266">
        <f>SUM(BN65:BN66)</f>
        <v>47998</v>
      </c>
      <c r="BO64" s="275">
        <f>SUM(BO65:BO66)</f>
        <v>36158.494999999995</v>
      </c>
      <c r="BP64" s="275">
        <f>SUM(BP65:BP66)</f>
        <v>11839.504999999997</v>
      </c>
      <c r="BQ64" s="275">
        <f>SUM(BQ65:BQ66)</f>
        <v>591.97524999999996</v>
      </c>
      <c r="BR64" s="281"/>
      <c r="BS64" s="266">
        <f>SUM(BS65:BS66)</f>
        <v>32510</v>
      </c>
      <c r="BT64" s="287">
        <f>SUM(BT65:BT66)</f>
        <v>24490.866666666661</v>
      </c>
      <c r="BU64" s="275">
        <f>SUM(BU65:BU66)</f>
        <v>24494</v>
      </c>
      <c r="BV64" s="275">
        <f>SUM(BV65:BV66)</f>
        <v>8016</v>
      </c>
      <c r="BW64" s="275">
        <f>SUM(BW65:BW66)</f>
        <v>400.8</v>
      </c>
      <c r="BX64" s="281"/>
      <c r="BY64" s="266">
        <f>SUM(BY65:BY66)</f>
        <v>36510</v>
      </c>
      <c r="BZ64" s="287">
        <f>SUM(BZ65:BZ66)</f>
        <v>27504.199999999997</v>
      </c>
      <c r="CA64" s="275">
        <f>SUM(CA65:CA66)</f>
        <v>27506</v>
      </c>
      <c r="CB64" s="275">
        <f>SUM(CB65:CB66)</f>
        <v>9004</v>
      </c>
      <c r="CC64" s="275">
        <f>SUM(CC65:CC66)</f>
        <v>450.20000000000005</v>
      </c>
      <c r="CD64" s="281"/>
      <c r="CE64" s="315">
        <f>SUM(CE65:CE66)</f>
        <v>36642</v>
      </c>
      <c r="CF64" s="325">
        <f>SUM(CF65:CF66)</f>
        <v>27603.639999999996</v>
      </c>
      <c r="CG64" s="336">
        <f>SUM(CG65:CG66)</f>
        <v>27606</v>
      </c>
      <c r="CH64" s="336">
        <f>SUM(CH65:CH66)</f>
        <v>9036</v>
      </c>
      <c r="CI64" s="336">
        <f>SUM(CI65:CI66)</f>
        <v>451.80000000000007</v>
      </c>
      <c r="CJ64" s="350"/>
      <c r="CK64" s="315">
        <f>SUM(CK65:CK66)</f>
        <v>5500</v>
      </c>
      <c r="CL64" s="325" t="e">
        <f>SUM(CL65:CL66)</f>
        <v>#DIV/0!</v>
      </c>
      <c r="CM64" s="336">
        <f>SUM(CM65:CM66)</f>
        <v>4145</v>
      </c>
      <c r="CN64" s="336">
        <f>SUM(CN65:CN66)</f>
        <v>1355</v>
      </c>
      <c r="CO64" s="336">
        <f>SUM(CO65:CO66)</f>
        <v>67.750000000000014</v>
      </c>
      <c r="CP64" s="373"/>
      <c r="CQ64" s="380">
        <f>SUM(CQ65:CQ66)</f>
        <v>26325</v>
      </c>
      <c r="CR64" s="328">
        <f>SUM(CR65:CR66)</f>
        <v>19657</v>
      </c>
      <c r="CS64" s="328"/>
      <c r="CT64" s="328"/>
      <c r="CU64" s="328"/>
      <c r="CV64" s="328"/>
      <c r="CW64" s="328">
        <f>SUM(CW65:CW66)</f>
        <v>6668</v>
      </c>
      <c r="CX64" s="328">
        <f>SUM(CX65:CX66)</f>
        <v>333.4</v>
      </c>
      <c r="CY64" s="347"/>
      <c r="CZ64" s="347"/>
      <c r="DA64" s="281"/>
      <c r="DB64" s="315">
        <f>SUM(DB65:DB66)</f>
        <v>132</v>
      </c>
      <c r="DC64" s="336">
        <f>SUM(DC65:DC66)</f>
        <v>100</v>
      </c>
      <c r="DD64" s="336">
        <f>SUM(DD65:DD66)</f>
        <v>32</v>
      </c>
      <c r="DE64" s="336">
        <f>SUM(DE65:DE66)</f>
        <v>16093</v>
      </c>
      <c r="DF64" s="394"/>
      <c r="DG64" s="315">
        <f>SUM(DG65:DG66)</f>
        <v>31825</v>
      </c>
      <c r="DH64" s="336">
        <f>SUM(DH65:DH66)</f>
        <v>23976</v>
      </c>
      <c r="DI64" s="336">
        <f>SUM(DI65:DI66)</f>
        <v>7849</v>
      </c>
      <c r="DJ64" s="336">
        <f>SUM(DJ65:DJ66)</f>
        <v>392.45000000000005</v>
      </c>
      <c r="DK64" s="373"/>
      <c r="DL64" s="315">
        <f>SUM(DL65:DL66)</f>
        <v>31825</v>
      </c>
      <c r="DM64" s="336">
        <f>SUM(DM65:DM66)</f>
        <v>23976</v>
      </c>
      <c r="DN64" s="336">
        <f>SUM(DN65:DN66)</f>
        <v>7849</v>
      </c>
      <c r="DO64" s="336">
        <f>SUM(DO65:DO66)</f>
        <v>392.45000000000005</v>
      </c>
      <c r="DP64" s="373"/>
      <c r="DQ64" s="315">
        <f>SUM(DQ65:DQ66)</f>
        <v>3350</v>
      </c>
      <c r="DR64" s="325" t="e">
        <f>SUM(DR65:DR66)</f>
        <v>#DIV/0!</v>
      </c>
      <c r="DS64" s="336">
        <f>SUM(DS65:DS66)</f>
        <v>2524</v>
      </c>
      <c r="DT64" s="336">
        <f>SUM(DT65:DT66)</f>
        <v>826</v>
      </c>
      <c r="DU64" s="336">
        <f>SUM(DU65:DU66)</f>
        <v>41.3</v>
      </c>
      <c r="DV64" s="373"/>
      <c r="DW64" s="380">
        <f>SUM(DW65:DW66)</f>
        <v>28475</v>
      </c>
      <c r="DX64" s="328">
        <f>SUM(DX65:DX66)</f>
        <v>21263</v>
      </c>
      <c r="DY64" s="328"/>
      <c r="DZ64" s="328"/>
      <c r="EA64" s="328"/>
      <c r="EB64" s="328"/>
      <c r="EC64" s="328">
        <f>SUM(EC65:EC66)</f>
        <v>7212</v>
      </c>
      <c r="ED64" s="328">
        <f>SUM(ED65:ED66)</f>
        <v>360.6</v>
      </c>
      <c r="EE64" s="373"/>
      <c r="EF64" s="318" t="e">
        <f>BD64-#REF!</f>
        <v>#REF!</v>
      </c>
      <c r="EG64" s="417" t="e">
        <f>SUMIFS(EG$11:EG$58,$C$11:$C$58,$AE64)</f>
        <v>#DIV/0!</v>
      </c>
      <c r="EH64" s="373"/>
      <c r="EI64" s="318">
        <f>SUMIFS(EI$11:EI$58,$C$11:$C$58,$AE64)</f>
        <v>-1935.9518890000036</v>
      </c>
      <c r="EJ64" s="417">
        <f>SUMIFS(EJ$11:EJ$58,$C$11:$C$58,$AE64)</f>
        <v>-1378.4999999999995</v>
      </c>
      <c r="EK64" s="373"/>
      <c r="EL64" s="318">
        <f t="shared" si="66"/>
        <v>-45906.951889000004</v>
      </c>
      <c r="EM64" s="417">
        <f>SUMIFS(EM$11:EM$58,$C$11:$C$58,$AE64)</f>
        <v>0</v>
      </c>
      <c r="EN64" s="352"/>
      <c r="EO64" s="318">
        <f>SUMIFS(EO$11:EO$58,$C$11:$C$58,$AE64)</f>
        <v>60402</v>
      </c>
      <c r="EP64" s="417">
        <f>SUMIFS(EP$11:EP$58,$C$11:$C$58,$AE64)</f>
        <v>42258.067000000003</v>
      </c>
      <c r="EQ64" s="426"/>
    </row>
    <row r="65" spans="7:147" ht="36" customHeight="1" x14ac:dyDescent="0.15">
      <c r="G65" s="175"/>
      <c r="H65" s="180"/>
      <c r="I65" s="188"/>
      <c r="J65" s="194" t="s">
        <v>958</v>
      </c>
      <c r="AE65" s="188"/>
      <c r="AF65" s="194" t="s">
        <v>1404</v>
      </c>
      <c r="AI65" s="231">
        <f>SUMIFS(AI$9:AI$58,$G$9:$G$58,$J65)</f>
        <v>4480</v>
      </c>
      <c r="AJ65" s="248" t="e">
        <f>SUMIFS(AJ$9:AJ$58,$G$9:$G$58,$J65)</f>
        <v>#REF!</v>
      </c>
      <c r="AK65" s="236"/>
      <c r="AL65" s="231">
        <f>SUMIFS(AL$9:AL$58,$G$9:$G$58,$J65)</f>
        <v>8682.0916219999999</v>
      </c>
      <c r="AM65" s="248" t="e">
        <f>SUMIFS(AM$9:AM$58,$G$9:$G$58,$J65)</f>
        <v>#VALUE!</v>
      </c>
      <c r="AN65" s="236"/>
      <c r="AO65" s="231">
        <f>SUMIFS(AO$9:AO$58,$G$9:$G$58,$J65)</f>
        <v>14770</v>
      </c>
      <c r="AP65" s="248" t="e">
        <f>SUMIFS(AP$9:AP$58,$G$9:$G$58,$J65)</f>
        <v>#VALUE!</v>
      </c>
      <c r="AQ65" s="236"/>
      <c r="AR65" s="231">
        <f>SUMIFS(AR$9:AR$58,$G$9:$G$58,$J65)</f>
        <v>16016</v>
      </c>
      <c r="AS65" s="248" t="e">
        <f>SUMIFS(AS$9:AS$58,$G$9:$G$58,$J65)</f>
        <v>#VALUE!</v>
      </c>
      <c r="AT65" s="236"/>
      <c r="AU65" s="231">
        <f>SUMIFS(AU$9:AU$58,$G$9:$G$58,$J65)</f>
        <v>35008</v>
      </c>
      <c r="AV65" s="248">
        <f>SUMIFS(AV$9:AV$58,$G$9:$G$58,$J65)</f>
        <v>27072.855</v>
      </c>
      <c r="AW65" s="236"/>
      <c r="AX65" s="231">
        <f>SUMIFS(AX$9:AX$58,$G$9:$G$58,$J65)</f>
        <v>41444</v>
      </c>
      <c r="AY65" s="248">
        <f>SUMIFS(AY$9:AY$58,$G$9:$G$58,$J65)</f>
        <v>31497.439999999999</v>
      </c>
      <c r="AZ65" s="236"/>
      <c r="BA65" s="231">
        <f>SUMIFS(BA$9:BA$58,$G$9:$G$58,$J65)</f>
        <v>100306.09162200001</v>
      </c>
      <c r="BB65" s="248">
        <f>SUMIFS(BB$9:BB$58,$G$9:$G$58,$J65)</f>
        <v>77386.049999999988</v>
      </c>
      <c r="BC65" s="236"/>
      <c r="BD65" s="266">
        <f>SUMIFS(BD$9:BD$58,$G$9:$G$58,$J65)</f>
        <v>31157</v>
      </c>
      <c r="BE65" s="275">
        <f>SUMIFS(BE$9:BE$58,$G$9:$G$58,$J65)</f>
        <v>23679.32</v>
      </c>
      <c r="BF65" s="236"/>
      <c r="BG65" s="231">
        <f>SUMIFS(BG$9:BG$58,$G$9:$G$58,$J65)</f>
        <v>0</v>
      </c>
      <c r="BH65" s="248">
        <f>SUMIFS(BH$9:BH$58,$G$9:$G$58,$J65)</f>
        <v>170395.772</v>
      </c>
      <c r="BI65" s="236"/>
      <c r="BJ65" s="281"/>
      <c r="BK65" s="266">
        <f>SUMIFS(BK$9:BK$58,$G$9:$G$58,$J65)</f>
        <v>39449</v>
      </c>
      <c r="BL65" s="275">
        <f>SUMIFS(BL$9:BL$58,$G$9:$G$58,$J65)</f>
        <v>29718.246999999999</v>
      </c>
      <c r="BM65" s="281"/>
      <c r="BN65" s="266">
        <f t="shared" ref="BN65:BQ66" si="92">SUMIFS(BN$9:BN$58,$G$9:$G$58,$J65)</f>
        <v>39449</v>
      </c>
      <c r="BO65" s="275">
        <f t="shared" si="92"/>
        <v>29718.246999999999</v>
      </c>
      <c r="BP65" s="275">
        <f t="shared" si="92"/>
        <v>9730.752999999997</v>
      </c>
      <c r="BQ65" s="275">
        <f t="shared" si="92"/>
        <v>486.53764999999999</v>
      </c>
      <c r="BR65" s="281"/>
      <c r="BS65" s="266">
        <f t="shared" ref="BS65:BW66" si="93">SUMIFS(BS$9:BS$58,$G$9:$G$58,$J65)</f>
        <v>31810</v>
      </c>
      <c r="BT65" s="287">
        <f t="shared" si="93"/>
        <v>23963.533333333329</v>
      </c>
      <c r="BU65" s="275">
        <f t="shared" si="93"/>
        <v>23966</v>
      </c>
      <c r="BV65" s="275">
        <f t="shared" si="93"/>
        <v>7844</v>
      </c>
      <c r="BW65" s="275">
        <f t="shared" si="93"/>
        <v>392.2</v>
      </c>
      <c r="BX65" s="281"/>
      <c r="BY65" s="266">
        <f t="shared" ref="BY65:CC66" si="94">SUMIFS(BY$9:BY$58,$G$9:$G$58,$J65)</f>
        <v>35810</v>
      </c>
      <c r="BZ65" s="287">
        <f t="shared" si="94"/>
        <v>26976.866666666665</v>
      </c>
      <c r="CA65" s="275">
        <f t="shared" si="94"/>
        <v>26978</v>
      </c>
      <c r="CB65" s="275">
        <f t="shared" si="94"/>
        <v>8832</v>
      </c>
      <c r="CC65" s="275">
        <f t="shared" si="94"/>
        <v>441.6</v>
      </c>
      <c r="CD65" s="281"/>
      <c r="CE65" s="266">
        <f t="shared" ref="CE65:CI66" si="95">SUMIFS(CE$9:CE$58,$G$9:$G$58,$J65)</f>
        <v>35942</v>
      </c>
      <c r="CF65" s="287">
        <f t="shared" si="95"/>
        <v>27076.306666666664</v>
      </c>
      <c r="CG65" s="275">
        <f t="shared" si="95"/>
        <v>27078</v>
      </c>
      <c r="CH65" s="275">
        <f t="shared" si="95"/>
        <v>8864</v>
      </c>
      <c r="CI65" s="275">
        <f t="shared" si="95"/>
        <v>443.20000000000005</v>
      </c>
      <c r="CJ65" s="347"/>
      <c r="CK65" s="266">
        <f t="shared" ref="CK65:CO66" si="96">SUMIFS(CK$9:CK$58,$G$9:$G$58,$J65)</f>
        <v>5500</v>
      </c>
      <c r="CL65" s="287" t="e">
        <f t="shared" si="96"/>
        <v>#DIV/0!</v>
      </c>
      <c r="CM65" s="275">
        <f t="shared" si="96"/>
        <v>4145</v>
      </c>
      <c r="CN65" s="275">
        <f t="shared" si="96"/>
        <v>1355</v>
      </c>
      <c r="CO65" s="275">
        <f t="shared" si="96"/>
        <v>67.750000000000014</v>
      </c>
      <c r="CP65" s="236"/>
      <c r="CQ65" s="381">
        <f>SUMIFS(CQ$9:CQ$58,$G$9:$G$58,$J65)</f>
        <v>26325</v>
      </c>
      <c r="CR65" s="248">
        <f>SUMIFS(CR$9:CR$58,$G$9:$G$58,$J65)</f>
        <v>19657</v>
      </c>
      <c r="CS65" s="248"/>
      <c r="CT65" s="248"/>
      <c r="CU65" s="248"/>
      <c r="CV65" s="248"/>
      <c r="CW65" s="248">
        <f>SUMIFS(CW$9:CW$58,$G$9:$G$58,$J65)</f>
        <v>6668</v>
      </c>
      <c r="CX65" s="248">
        <f>SUMIFS(CX$9:CX$58,$G$9:$G$58,$J65)</f>
        <v>333.4</v>
      </c>
      <c r="CY65" s="347"/>
      <c r="CZ65" s="347"/>
      <c r="DA65" s="281"/>
      <c r="DB65" s="266">
        <f t="shared" ref="DB65:DE66" si="97">SUMIFS(DB$9:DB$58,$G$9:$G$58,$J65)</f>
        <v>132</v>
      </c>
      <c r="DC65" s="275">
        <f t="shared" si="97"/>
        <v>100</v>
      </c>
      <c r="DD65" s="275">
        <f t="shared" si="97"/>
        <v>32</v>
      </c>
      <c r="DE65" s="275">
        <f t="shared" si="97"/>
        <v>16093</v>
      </c>
      <c r="DF65" s="281"/>
      <c r="DG65" s="266">
        <f t="shared" ref="DG65:DJ66" si="98">SUMIFS(DG$9:DG$58,$G$9:$G$58,$J65)</f>
        <v>31825</v>
      </c>
      <c r="DH65" s="275">
        <f t="shared" si="98"/>
        <v>23976</v>
      </c>
      <c r="DI65" s="275">
        <f t="shared" si="98"/>
        <v>7849</v>
      </c>
      <c r="DJ65" s="275">
        <f t="shared" si="98"/>
        <v>392.45000000000005</v>
      </c>
      <c r="DK65" s="236"/>
      <c r="DL65" s="266">
        <f t="shared" ref="DL65:DO66" si="99">SUMIFS(DL$9:DL$58,$G$9:$G$58,$J65)</f>
        <v>31825</v>
      </c>
      <c r="DM65" s="275">
        <f t="shared" si="99"/>
        <v>23976</v>
      </c>
      <c r="DN65" s="275">
        <f t="shared" si="99"/>
        <v>7849</v>
      </c>
      <c r="DO65" s="275">
        <f t="shared" si="99"/>
        <v>392.45000000000005</v>
      </c>
      <c r="DP65" s="236"/>
      <c r="DQ65" s="266">
        <f t="shared" ref="DQ65:DU66" si="100">SUMIFS(DQ$9:DQ$58,$G$9:$G$58,$J65)</f>
        <v>3350</v>
      </c>
      <c r="DR65" s="287" t="e">
        <f t="shared" si="100"/>
        <v>#DIV/0!</v>
      </c>
      <c r="DS65" s="275">
        <f t="shared" si="100"/>
        <v>2524</v>
      </c>
      <c r="DT65" s="275">
        <f t="shared" si="100"/>
        <v>826</v>
      </c>
      <c r="DU65" s="275">
        <f t="shared" si="100"/>
        <v>41.3</v>
      </c>
      <c r="DV65" s="236"/>
      <c r="DW65" s="381">
        <f>SUMIFS(DW$9:DW$58,$G$9:$G$58,$J65)</f>
        <v>28475</v>
      </c>
      <c r="DX65" s="248">
        <f>SUMIFS(DX$9:DX$58,$G$9:$G$58,$J65)</f>
        <v>21263</v>
      </c>
      <c r="DY65" s="248"/>
      <c r="DZ65" s="248"/>
      <c r="EA65" s="248"/>
      <c r="EB65" s="248"/>
      <c r="EC65" s="248">
        <f>SUMIFS(EC$9:EC$58,$G$9:$G$58,$J65)</f>
        <v>7212</v>
      </c>
      <c r="ED65" s="248">
        <f>SUMIFS(ED$9:ED$58,$G$9:$G$58,$J65)</f>
        <v>360.6</v>
      </c>
      <c r="EE65" s="236"/>
      <c r="EF65" s="231" t="e">
        <f>BD65-#REF!</f>
        <v>#REF!</v>
      </c>
      <c r="EG65" s="244" t="e">
        <f>SUMIFS(EG$11:EG$58,$ER$11:$ER$58,$AF65)</f>
        <v>#DIV/0!</v>
      </c>
      <c r="EH65" s="236"/>
      <c r="EI65" s="231">
        <f>SUMIFS(EI$11:EI$58,$ER$11:$ER$58,$AF65)</f>
        <v>-1935.9518890000036</v>
      </c>
      <c r="EJ65" s="244">
        <f>SUMIFS(EJ$11:EJ$58,$ER$11:$ER$58,$AF65)</f>
        <v>-1378.4999999999995</v>
      </c>
      <c r="EK65" s="236"/>
      <c r="EL65" s="231">
        <f t="shared" si="66"/>
        <v>-33092.951889000004</v>
      </c>
      <c r="EM65" s="244">
        <f>SUMIFS(EM$11:EM$58,$ER$11:$ER$58,$AF65)</f>
        <v>0</v>
      </c>
      <c r="EN65" s="235"/>
      <c r="EO65" s="231">
        <f>SUMIFS(EO$11:EO$58,$ER$11:$ER$58,$AF65)</f>
        <v>60402</v>
      </c>
      <c r="EP65" s="244">
        <f>SUMIFS(EP$11:EP$58,$ER$11:$ER$58,$AF65)</f>
        <v>42258.067000000003</v>
      </c>
    </row>
    <row r="66" spans="7:147" ht="36" customHeight="1" x14ac:dyDescent="0.15">
      <c r="G66" s="175"/>
      <c r="H66" s="180"/>
      <c r="I66" s="188"/>
      <c r="J66" s="194" t="s">
        <v>1448</v>
      </c>
      <c r="AE66" s="188"/>
      <c r="AF66" s="194" t="s">
        <v>1404</v>
      </c>
      <c r="AI66" s="231">
        <f>SUMIFS(AI$9:AI$58,$G$9:$G$58,$J66)</f>
        <v>10104</v>
      </c>
      <c r="AJ66" s="248" t="e">
        <f>SUMIFS(AJ$9:AJ$58,$G$9:$G$58,$J66)</f>
        <v>#REF!</v>
      </c>
      <c r="AK66" s="236"/>
      <c r="AL66" s="231">
        <f>SUMIFS(AL$9:AL$58,$G$9:$G$58,$J66)</f>
        <v>10104</v>
      </c>
      <c r="AM66" s="248" t="e">
        <f>SUMIFS(AM$9:AM$58,$G$9:$G$58,$J66)</f>
        <v>#VALUE!</v>
      </c>
      <c r="AN66" s="236"/>
      <c r="AO66" s="231">
        <f>SUMIFS(AO$9:AO$58,$G$9:$G$58,$J66)</f>
        <v>10104</v>
      </c>
      <c r="AP66" s="248" t="e">
        <f>SUMIFS(AP$9:AP$58,$G$9:$G$58,$J66)</f>
        <v>#VALUE!</v>
      </c>
      <c r="AQ66" s="236"/>
      <c r="AR66" s="231">
        <f>SUMIFS(AR$9:AR$58,$G$9:$G$58,$J66)</f>
        <v>10104</v>
      </c>
      <c r="AS66" s="248" t="e">
        <f>SUMIFS(AS$9:AS$58,$G$9:$G$58,$J66)</f>
        <v>#VALUE!</v>
      </c>
      <c r="AT66" s="236"/>
      <c r="AU66" s="231">
        <f>SUMIFS(AU$9:AU$58,$G$9:$G$58,$J66)</f>
        <v>10104</v>
      </c>
      <c r="AV66" s="248">
        <f>SUMIFS(AV$9:AV$58,$G$9:$G$58,$J66)</f>
        <v>8106.5639999999994</v>
      </c>
      <c r="AW66" s="236"/>
      <c r="AX66" s="231">
        <f>SUMIFS(AX$9:AX$58,$G$9:$G$58,$J66)</f>
        <v>11615</v>
      </c>
      <c r="AY66" s="248">
        <f>SUMIFS(AY$9:AY$58,$G$9:$G$58,$J66)</f>
        <v>8827.4</v>
      </c>
      <c r="AZ66" s="236"/>
      <c r="BA66" s="231">
        <f>SUMIFS(BA$9:BA$58,$G$9:$G$58,$J66)</f>
        <v>3122</v>
      </c>
      <c r="BB66" s="248">
        <f>SUMIFS(BB$9:BB$58,$G$9:$G$58,$J66)</f>
        <v>2372.7200000000003</v>
      </c>
      <c r="BC66" s="236"/>
      <c r="BD66" s="266">
        <f>SUMIFS(BD$9:BD$58,$G$9:$G$58,$J66)</f>
        <v>12814</v>
      </c>
      <c r="BE66" s="275">
        <f>SUMIFS(BE$9:BE$58,$G$9:$G$58,$J66)</f>
        <v>9738.64</v>
      </c>
      <c r="BF66" s="236"/>
      <c r="BG66" s="231">
        <f>SUMIFS(BG$9:BG$58,$G$9:$G$58,$J66)</f>
        <v>0</v>
      </c>
      <c r="BH66" s="248">
        <f>SUMIFS(BH$9:BH$58,$G$9:$G$58,$J66)</f>
        <v>0</v>
      </c>
      <c r="BI66" s="236"/>
      <c r="BJ66" s="281"/>
      <c r="BK66" s="266">
        <f>SUMIFS(BK$9:BK$58,$G$9:$G$58,$J66)</f>
        <v>8549</v>
      </c>
      <c r="BL66" s="275">
        <f>SUMIFS(BL$9:BL$58,$G$9:$G$58,$J66)</f>
        <v>6440.2479999999996</v>
      </c>
      <c r="BM66" s="281"/>
      <c r="BN66" s="266">
        <f t="shared" si="92"/>
        <v>8549</v>
      </c>
      <c r="BO66" s="275">
        <f t="shared" si="92"/>
        <v>6440.2479999999996</v>
      </c>
      <c r="BP66" s="275">
        <f t="shared" si="92"/>
        <v>2108.7520000000004</v>
      </c>
      <c r="BQ66" s="275">
        <f t="shared" si="92"/>
        <v>105.43760000000002</v>
      </c>
      <c r="BR66" s="281"/>
      <c r="BS66" s="266">
        <f t="shared" si="93"/>
        <v>700</v>
      </c>
      <c r="BT66" s="287">
        <f t="shared" si="93"/>
        <v>527.33333333333326</v>
      </c>
      <c r="BU66" s="275">
        <f t="shared" si="93"/>
        <v>528</v>
      </c>
      <c r="BV66" s="275">
        <f t="shared" si="93"/>
        <v>172</v>
      </c>
      <c r="BW66" s="275">
        <f t="shared" si="93"/>
        <v>8.6000000000000014</v>
      </c>
      <c r="BX66" s="281"/>
      <c r="BY66" s="266">
        <f t="shared" si="94"/>
        <v>700</v>
      </c>
      <c r="BZ66" s="287">
        <f t="shared" si="94"/>
        <v>527.33333333333326</v>
      </c>
      <c r="CA66" s="275">
        <f t="shared" si="94"/>
        <v>528</v>
      </c>
      <c r="CB66" s="275">
        <f t="shared" si="94"/>
        <v>172</v>
      </c>
      <c r="CC66" s="275">
        <f t="shared" si="94"/>
        <v>8.6000000000000014</v>
      </c>
      <c r="CD66" s="281"/>
      <c r="CE66" s="266">
        <f t="shared" si="95"/>
        <v>700</v>
      </c>
      <c r="CF66" s="287">
        <f t="shared" si="95"/>
        <v>527.33333333333326</v>
      </c>
      <c r="CG66" s="275">
        <f t="shared" si="95"/>
        <v>528</v>
      </c>
      <c r="CH66" s="275">
        <f t="shared" si="95"/>
        <v>172</v>
      </c>
      <c r="CI66" s="275">
        <f t="shared" si="95"/>
        <v>8.6000000000000014</v>
      </c>
      <c r="CJ66" s="347"/>
      <c r="CK66" s="266">
        <f t="shared" si="96"/>
        <v>0</v>
      </c>
      <c r="CL66" s="287" t="e">
        <f t="shared" si="96"/>
        <v>#DIV/0!</v>
      </c>
      <c r="CM66" s="275">
        <f t="shared" si="96"/>
        <v>0</v>
      </c>
      <c r="CN66" s="275">
        <f t="shared" si="96"/>
        <v>0</v>
      </c>
      <c r="CO66" s="275">
        <f t="shared" si="96"/>
        <v>0</v>
      </c>
      <c r="CP66" s="236"/>
      <c r="CQ66" s="381">
        <f>SUMIFS(CQ$9:CQ$58,$G$9:$G$58,$J66)</f>
        <v>0</v>
      </c>
      <c r="CR66" s="248">
        <f>SUMIFS(CR$9:CR$58,$G$9:$G$58,$J66)</f>
        <v>0</v>
      </c>
      <c r="CS66" s="248"/>
      <c r="CT66" s="248"/>
      <c r="CU66" s="248"/>
      <c r="CV66" s="248"/>
      <c r="CW66" s="248">
        <f>SUMIFS(CW$9:CW$58,$G$9:$G$58,$J66)</f>
        <v>0</v>
      </c>
      <c r="CX66" s="248">
        <f>SUMIFS(CX$9:CX$58,$G$9:$G$58,$J66)</f>
        <v>0</v>
      </c>
      <c r="CY66" s="347"/>
      <c r="CZ66" s="347"/>
      <c r="DA66" s="281"/>
      <c r="DB66" s="266">
        <f t="shared" si="97"/>
        <v>0</v>
      </c>
      <c r="DC66" s="275">
        <f t="shared" si="97"/>
        <v>0</v>
      </c>
      <c r="DD66" s="275">
        <f t="shared" si="97"/>
        <v>0</v>
      </c>
      <c r="DE66" s="275">
        <f t="shared" si="97"/>
        <v>0</v>
      </c>
      <c r="DF66" s="281"/>
      <c r="DG66" s="266">
        <f t="shared" si="98"/>
        <v>0</v>
      </c>
      <c r="DH66" s="275">
        <f t="shared" si="98"/>
        <v>0</v>
      </c>
      <c r="DI66" s="275">
        <f t="shared" si="98"/>
        <v>0</v>
      </c>
      <c r="DJ66" s="275">
        <f t="shared" si="98"/>
        <v>0</v>
      </c>
      <c r="DK66" s="236"/>
      <c r="DL66" s="266">
        <f t="shared" si="99"/>
        <v>0</v>
      </c>
      <c r="DM66" s="275">
        <f t="shared" si="99"/>
        <v>0</v>
      </c>
      <c r="DN66" s="275">
        <f t="shared" si="99"/>
        <v>0</v>
      </c>
      <c r="DO66" s="275">
        <f t="shared" si="99"/>
        <v>0</v>
      </c>
      <c r="DP66" s="236"/>
      <c r="DQ66" s="266">
        <f t="shared" si="100"/>
        <v>0</v>
      </c>
      <c r="DR66" s="287" t="e">
        <f t="shared" si="100"/>
        <v>#DIV/0!</v>
      </c>
      <c r="DS66" s="275">
        <f t="shared" si="100"/>
        <v>0</v>
      </c>
      <c r="DT66" s="275">
        <f t="shared" si="100"/>
        <v>0</v>
      </c>
      <c r="DU66" s="275">
        <f t="shared" si="100"/>
        <v>0</v>
      </c>
      <c r="DV66" s="236"/>
      <c r="DW66" s="381">
        <f>SUMIFS(DW$9:DW$58,$G$9:$G$58,$J66)</f>
        <v>0</v>
      </c>
      <c r="DX66" s="248">
        <f>SUMIFS(DX$9:DX$58,$G$9:$G$58,$J66)</f>
        <v>0</v>
      </c>
      <c r="DY66" s="248"/>
      <c r="DZ66" s="248"/>
      <c r="EA66" s="248"/>
      <c r="EB66" s="248"/>
      <c r="EC66" s="248">
        <f>SUMIFS(EC$9:EC$58,$G$9:$G$58,$J66)</f>
        <v>0</v>
      </c>
      <c r="ED66" s="248">
        <f>SUMIFS(ED$9:ED$58,$G$9:$G$58,$J66)</f>
        <v>0</v>
      </c>
      <c r="EE66" s="236"/>
      <c r="EF66" s="231" t="e">
        <f>BD66-#REF!</f>
        <v>#REF!</v>
      </c>
      <c r="EG66" s="244" t="e">
        <f>SUMIFS(EG$11:EG$58,$ER$11:$ER$58,$AF66)</f>
        <v>#DIV/0!</v>
      </c>
      <c r="EH66" s="236"/>
      <c r="EI66" s="231">
        <f>SUMIFS(EI$11:EI$58,$ER$11:$ER$58,$AF66)</f>
        <v>-1935.9518890000036</v>
      </c>
      <c r="EJ66" s="244">
        <f>SUMIFS(EJ$11:EJ$58,$ER$11:$ER$58,$AF66)</f>
        <v>-1378.4999999999995</v>
      </c>
      <c r="EK66" s="236"/>
      <c r="EL66" s="231">
        <f t="shared" si="66"/>
        <v>-14749.951889000004</v>
      </c>
      <c r="EM66" s="244">
        <f>SUMIFS(EM$11:EM$58,$ER$11:$ER$58,$AF66)</f>
        <v>0</v>
      </c>
      <c r="EN66" s="235"/>
      <c r="EO66" s="231">
        <f>SUMIFS(EO$11:EO$58,$ER$11:$ER$58,$AF66)</f>
        <v>60402</v>
      </c>
      <c r="EP66" s="244">
        <f>SUMIFS(EP$11:EP$58,$ER$11:$ER$58,$AF66)</f>
        <v>42258.067000000003</v>
      </c>
    </row>
    <row r="67" spans="7:147" ht="36" customHeight="1" x14ac:dyDescent="0.15">
      <c r="G67" s="175"/>
      <c r="H67" s="181"/>
      <c r="I67" s="499" t="s">
        <v>1581</v>
      </c>
      <c r="J67" s="500"/>
      <c r="AE67" s="222" t="s">
        <v>1535</v>
      </c>
      <c r="AF67" s="225"/>
      <c r="AI67" s="231">
        <f>SUM(AI68)</f>
        <v>13955</v>
      </c>
      <c r="AJ67" s="248" t="e">
        <f>SUM(AJ68)</f>
        <v>#REF!</v>
      </c>
      <c r="AK67" s="236"/>
      <c r="AL67" s="231">
        <f>SUM(AL68)</f>
        <v>13955</v>
      </c>
      <c r="AM67" s="248" t="e">
        <f>SUM(AM68)</f>
        <v>#VALUE!</v>
      </c>
      <c r="AN67" s="236"/>
      <c r="AO67" s="231">
        <f>SUM(AO68)</f>
        <v>15355</v>
      </c>
      <c r="AP67" s="248" t="e">
        <f>SUM(AP68)</f>
        <v>#VALUE!</v>
      </c>
      <c r="AQ67" s="236"/>
      <c r="AR67" s="231">
        <f>SUM(AR68)</f>
        <v>16955</v>
      </c>
      <c r="AS67" s="248" t="e">
        <f>SUM(AS68)</f>
        <v>#VALUE!</v>
      </c>
      <c r="AT67" s="236"/>
      <c r="AU67" s="231">
        <f>SUM(AU68)</f>
        <v>18055</v>
      </c>
      <c r="AV67" s="248">
        <f>SUM(AV68)</f>
        <v>12036.668000000001</v>
      </c>
      <c r="AW67" s="236"/>
      <c r="AX67" s="231">
        <f>SUM(AX68)</f>
        <v>27643</v>
      </c>
      <c r="AY67" s="248">
        <f>SUM(AY68)</f>
        <v>18428.668999999998</v>
      </c>
      <c r="AZ67" s="236"/>
      <c r="BA67" s="231">
        <f>SUM(BA68)</f>
        <v>20133</v>
      </c>
      <c r="BB67" s="248">
        <f>SUM(BB68)</f>
        <v>13528.668</v>
      </c>
      <c r="BC67" s="236"/>
      <c r="BD67" s="266">
        <f>SUM(BD68)</f>
        <v>34631</v>
      </c>
      <c r="BE67" s="275">
        <f>SUM(BE68)</f>
        <v>23087.334999999999</v>
      </c>
      <c r="BF67" s="236"/>
      <c r="BG67" s="231">
        <f>SUM(BG68)</f>
        <v>0</v>
      </c>
      <c r="BH67" s="248">
        <f>SUM(BH68)</f>
        <v>34344.002</v>
      </c>
      <c r="BI67" s="236"/>
      <c r="BJ67" s="281"/>
      <c r="BK67" s="266">
        <f>SUM(BK68)</f>
        <v>23029</v>
      </c>
      <c r="BL67" s="275">
        <f>SUM(BL68)</f>
        <v>15352.667000000001</v>
      </c>
      <c r="BM67" s="281"/>
      <c r="BN67" s="266">
        <f>SUM(BN68)</f>
        <v>22429</v>
      </c>
      <c r="BO67" s="275">
        <f>SUM(BO68)</f>
        <v>14952.667000000001</v>
      </c>
      <c r="BP67" s="275">
        <f>SUM(BP68)</f>
        <v>7476.3329999999996</v>
      </c>
      <c r="BQ67" s="275">
        <f>SUM(BQ68)</f>
        <v>0</v>
      </c>
      <c r="BR67" s="281"/>
      <c r="BS67" s="266">
        <f>SUM(BS68)</f>
        <v>15248</v>
      </c>
      <c r="BT67" s="287">
        <f>SUM(BT68)</f>
        <v>10165.333333333332</v>
      </c>
      <c r="BU67" s="275">
        <f>SUM(BU68)</f>
        <v>10166</v>
      </c>
      <c r="BV67" s="275">
        <f>SUM(BV68)</f>
        <v>5082</v>
      </c>
      <c r="BW67" s="275">
        <f>SUM(BW68)</f>
        <v>0</v>
      </c>
      <c r="BX67" s="281"/>
      <c r="BY67" s="266">
        <f>SUM(BY68)</f>
        <v>15848</v>
      </c>
      <c r="BZ67" s="287">
        <f>SUM(BZ68)</f>
        <v>10565.333333333332</v>
      </c>
      <c r="CA67" s="275">
        <f>SUM(CA68)</f>
        <v>10566</v>
      </c>
      <c r="CB67" s="275">
        <f>SUM(CB68)</f>
        <v>5282</v>
      </c>
      <c r="CC67" s="275">
        <f>SUM(CC68)</f>
        <v>0</v>
      </c>
      <c r="CD67" s="281"/>
      <c r="CE67" s="315">
        <f>SUM(CE68)</f>
        <v>15921</v>
      </c>
      <c r="CF67" s="325">
        <f>SUM(CF68)</f>
        <v>10614</v>
      </c>
      <c r="CG67" s="336">
        <f>SUM(CG68)</f>
        <v>10615</v>
      </c>
      <c r="CH67" s="336">
        <f>SUM(CH68)</f>
        <v>5306</v>
      </c>
      <c r="CI67" s="336">
        <f>SUM(CI68)</f>
        <v>0</v>
      </c>
      <c r="CJ67" s="350"/>
      <c r="CK67" s="315">
        <f>SUM(CK68)</f>
        <v>8800</v>
      </c>
      <c r="CL67" s="325" t="e">
        <f>SUM(CL68)</f>
        <v>#DIV/0!</v>
      </c>
      <c r="CM67" s="336">
        <f>SUM(CM68)</f>
        <v>5867</v>
      </c>
      <c r="CN67" s="336">
        <f>SUM(CN68)</f>
        <v>2933</v>
      </c>
      <c r="CO67" s="336">
        <f>SUM(CO68)</f>
        <v>0</v>
      </c>
      <c r="CP67" s="373"/>
      <c r="CQ67" s="380">
        <f>SUM(CQ68)</f>
        <v>23823</v>
      </c>
      <c r="CR67" s="328">
        <f>SUM(CR68)</f>
        <v>15882</v>
      </c>
      <c r="CS67" s="328"/>
      <c r="CT67" s="328"/>
      <c r="CU67" s="328"/>
      <c r="CV67" s="328"/>
      <c r="CW67" s="328">
        <f>SUM(CW68)</f>
        <v>7941</v>
      </c>
      <c r="CX67" s="328">
        <f>SUM(CX68)</f>
        <v>0</v>
      </c>
      <c r="CY67" s="347"/>
      <c r="CZ67" s="347"/>
      <c r="DA67" s="281"/>
      <c r="DB67" s="315">
        <f>SUM(DB68)</f>
        <v>73</v>
      </c>
      <c r="DC67" s="336">
        <f>SUM(DC68)</f>
        <v>49</v>
      </c>
      <c r="DD67" s="336">
        <f>SUM(DD68)</f>
        <v>24</v>
      </c>
      <c r="DE67" s="336">
        <f>SUM(DE68)</f>
        <v>0</v>
      </c>
      <c r="DF67" s="394"/>
      <c r="DG67" s="315">
        <f>SUM(DG68)</f>
        <v>32623</v>
      </c>
      <c r="DH67" s="336">
        <f>SUM(DH68)</f>
        <v>21749</v>
      </c>
      <c r="DI67" s="336">
        <f>SUM(DI68)</f>
        <v>10874</v>
      </c>
      <c r="DJ67" s="336">
        <f>SUM(DJ68)</f>
        <v>0</v>
      </c>
      <c r="DK67" s="373"/>
      <c r="DL67" s="315">
        <f>SUM(DL68)</f>
        <v>32623</v>
      </c>
      <c r="DM67" s="336">
        <f>SUM(DM68)</f>
        <v>21749</v>
      </c>
      <c r="DN67" s="336">
        <f>SUM(DN68)</f>
        <v>10874</v>
      </c>
      <c r="DO67" s="336">
        <f>SUM(DO68)</f>
        <v>0</v>
      </c>
      <c r="DP67" s="373"/>
      <c r="DQ67" s="315">
        <f>SUM(DQ68)</f>
        <v>8600</v>
      </c>
      <c r="DR67" s="325" t="e">
        <f>SUM(DR68)</f>
        <v>#DIV/0!</v>
      </c>
      <c r="DS67" s="336">
        <f>SUM(DS68)</f>
        <v>5734</v>
      </c>
      <c r="DT67" s="336">
        <f>SUM(DT68)</f>
        <v>2866</v>
      </c>
      <c r="DU67" s="336">
        <f>SUM(DU68)</f>
        <v>0</v>
      </c>
      <c r="DV67" s="373"/>
      <c r="DW67" s="380">
        <f>SUM(DW68)</f>
        <v>24023</v>
      </c>
      <c r="DX67" s="328">
        <f>SUM(DX68)</f>
        <v>16016</v>
      </c>
      <c r="DY67" s="328"/>
      <c r="DZ67" s="328"/>
      <c r="EA67" s="328"/>
      <c r="EB67" s="328"/>
      <c r="EC67" s="328">
        <f>SUM(EC68)</f>
        <v>8007</v>
      </c>
      <c r="ED67" s="328">
        <f>SUM(ED68)</f>
        <v>0</v>
      </c>
      <c r="EE67" s="373"/>
      <c r="EF67" s="318" t="e">
        <f>BD67-#REF!</f>
        <v>#REF!</v>
      </c>
      <c r="EG67" s="417" t="e">
        <f>SUMIFS(EG$11:EG$58,$C$11:$C$58,$AE67)</f>
        <v>#DIV/0!</v>
      </c>
      <c r="EH67" s="373"/>
      <c r="EI67" s="318">
        <f>SUMIFS(EI$11:EI$58,$C$11:$C$58,$AE67)</f>
        <v>-1935.9518890000036</v>
      </c>
      <c r="EJ67" s="417">
        <f>SUMIFS(EJ$11:EJ$58,$C$11:$C$58,$AE67)</f>
        <v>-1378.4999999999995</v>
      </c>
      <c r="EK67" s="373"/>
      <c r="EL67" s="318">
        <f t="shared" si="66"/>
        <v>-36566.951889000004</v>
      </c>
      <c r="EM67" s="417">
        <f>SUMIFS(EM$11:EM$58,$C$11:$C$58,$AE67)</f>
        <v>0</v>
      </c>
      <c r="EN67" s="352"/>
      <c r="EO67" s="318">
        <f>SUMIFS(EO$11:EO$58,$C$11:$C$58,$AE67)</f>
        <v>60402</v>
      </c>
      <c r="EP67" s="417">
        <f>SUMIFS(EP$11:EP$58,$C$11:$C$58,$AE67)</f>
        <v>42258.067000000003</v>
      </c>
      <c r="EQ67" s="426"/>
    </row>
    <row r="68" spans="7:147" ht="36" customHeight="1" x14ac:dyDescent="0.15">
      <c r="G68" s="175"/>
      <c r="H68" s="180"/>
      <c r="I68" s="188"/>
      <c r="J68" s="194" t="s">
        <v>49</v>
      </c>
      <c r="AE68" s="188"/>
      <c r="AF68" s="194" t="s">
        <v>1404</v>
      </c>
      <c r="AI68" s="231">
        <f>SUMIFS(AI$9:AI$58,$G$9:$G$58,$J68)</f>
        <v>13955</v>
      </c>
      <c r="AJ68" s="248" t="e">
        <f>SUMIFS(AJ$9:AJ$58,$G$9:$G$58,$J68)</f>
        <v>#REF!</v>
      </c>
      <c r="AK68" s="236"/>
      <c r="AL68" s="231">
        <f>SUMIFS(AL$9:AL$58,$G$9:$G$58,$J68)</f>
        <v>13955</v>
      </c>
      <c r="AM68" s="248" t="e">
        <f>SUMIFS(AM$9:AM$58,$G$9:$G$58,$J68)</f>
        <v>#VALUE!</v>
      </c>
      <c r="AN68" s="236"/>
      <c r="AO68" s="231">
        <f>SUMIFS(AO$9:AO$58,$G$9:$G$58,$J68)</f>
        <v>15355</v>
      </c>
      <c r="AP68" s="248" t="e">
        <f>SUMIFS(AP$9:AP$58,$G$9:$G$58,$J68)</f>
        <v>#VALUE!</v>
      </c>
      <c r="AQ68" s="236"/>
      <c r="AR68" s="231">
        <f>SUMIFS(AR$9:AR$58,$G$9:$G$58,$J68)</f>
        <v>16955</v>
      </c>
      <c r="AS68" s="248" t="e">
        <f>SUMIFS(AS$9:AS$58,$G$9:$G$58,$J68)</f>
        <v>#VALUE!</v>
      </c>
      <c r="AT68" s="236"/>
      <c r="AU68" s="231">
        <f>SUMIFS(AU$9:AU$58,$G$9:$G$58,$J68)</f>
        <v>18055</v>
      </c>
      <c r="AV68" s="248">
        <f>SUMIFS(AV$9:AV$58,$G$9:$G$58,$J68)</f>
        <v>12036.668000000001</v>
      </c>
      <c r="AW68" s="236"/>
      <c r="AX68" s="231">
        <f>SUMIFS(AX$9:AX$58,$G$9:$G$58,$J68)</f>
        <v>27643</v>
      </c>
      <c r="AY68" s="248">
        <f>SUMIFS(AY$9:AY$58,$G$9:$G$58,$J68)</f>
        <v>18428.668999999998</v>
      </c>
      <c r="AZ68" s="236"/>
      <c r="BA68" s="231">
        <f>SUMIFS(BA$9:BA$58,$G$9:$G$58,$J68)</f>
        <v>20133</v>
      </c>
      <c r="BB68" s="248">
        <f>SUMIFS(BB$9:BB$58,$G$9:$G$58,$J68)</f>
        <v>13528.668</v>
      </c>
      <c r="BC68" s="236"/>
      <c r="BD68" s="266">
        <f>SUMIFS(BD$9:BD$58,$G$9:$G$58,$J68)</f>
        <v>34631</v>
      </c>
      <c r="BE68" s="275">
        <f>SUMIFS(BE$9:BE$58,$G$9:$G$58,$J68)</f>
        <v>23087.334999999999</v>
      </c>
      <c r="BF68" s="236"/>
      <c r="BG68" s="231">
        <f>SUMIFS(BG$9:BG$58,$G$9:$G$58,$J68)</f>
        <v>0</v>
      </c>
      <c r="BH68" s="248">
        <f>SUMIFS(BH$9:BH$58,$G$9:$G$58,$J68)</f>
        <v>34344.002</v>
      </c>
      <c r="BI68" s="236"/>
      <c r="BJ68" s="281"/>
      <c r="BK68" s="266">
        <f>SUMIFS(BK$9:BK$58,$G$9:$G$58,$J68)</f>
        <v>23029</v>
      </c>
      <c r="BL68" s="275">
        <f>SUMIFS(BL$9:BL$58,$G$9:$G$58,$J68)</f>
        <v>15352.667000000001</v>
      </c>
      <c r="BM68" s="281"/>
      <c r="BN68" s="266">
        <f>SUMIFS(BN$9:BN$58,$G$9:$G$58,$J68)</f>
        <v>22429</v>
      </c>
      <c r="BO68" s="275">
        <f>SUMIFS(BO$9:BO$58,$G$9:$G$58,$J68)</f>
        <v>14952.667000000001</v>
      </c>
      <c r="BP68" s="275">
        <f>SUMIFS(BP$9:BP$58,$G$9:$G$58,$J68)</f>
        <v>7476.3329999999996</v>
      </c>
      <c r="BQ68" s="275">
        <f>SUMIFS(BQ$9:BQ$58,$G$9:$G$58,$J68)</f>
        <v>0</v>
      </c>
      <c r="BR68" s="281"/>
      <c r="BS68" s="266">
        <f>SUMIFS(BS$9:BS$58,$G$9:$G$58,$J68)</f>
        <v>15248</v>
      </c>
      <c r="BT68" s="287">
        <f>SUMIFS(BT$9:BT$58,$G$9:$G$58,$J68)</f>
        <v>10165.333333333332</v>
      </c>
      <c r="BU68" s="275">
        <f>SUMIFS(BU$9:BU$58,$G$9:$G$58,$J68)</f>
        <v>10166</v>
      </c>
      <c r="BV68" s="275">
        <f>SUMIFS(BV$9:BV$58,$G$9:$G$58,$J68)</f>
        <v>5082</v>
      </c>
      <c r="BW68" s="275">
        <f>SUMIFS(BW$9:BW$58,$G$9:$G$58,$J68)</f>
        <v>0</v>
      </c>
      <c r="BX68" s="281"/>
      <c r="BY68" s="266">
        <f>SUMIFS(BY$9:BY$58,$G$9:$G$58,$J68)</f>
        <v>15848</v>
      </c>
      <c r="BZ68" s="287">
        <f>SUMIFS(BZ$9:BZ$58,$G$9:$G$58,$J68)</f>
        <v>10565.333333333332</v>
      </c>
      <c r="CA68" s="275">
        <f>SUMIFS(CA$9:CA$58,$G$9:$G$58,$J68)</f>
        <v>10566</v>
      </c>
      <c r="CB68" s="275">
        <f>SUMIFS(CB$9:CB$58,$G$9:$G$58,$J68)</f>
        <v>5282</v>
      </c>
      <c r="CC68" s="275">
        <f>SUMIFS(CC$9:CC$58,$G$9:$G$58,$J68)</f>
        <v>0</v>
      </c>
      <c r="CD68" s="281"/>
      <c r="CE68" s="266">
        <f>SUMIFS(CE$9:CE$58,$G$9:$G$58,$J68)</f>
        <v>15921</v>
      </c>
      <c r="CF68" s="287">
        <f>SUMIFS(CF$9:CF$58,$G$9:$G$58,$J68)</f>
        <v>10614</v>
      </c>
      <c r="CG68" s="275">
        <f>SUMIFS(CG$9:CG$58,$G$9:$G$58,$J68)</f>
        <v>10615</v>
      </c>
      <c r="CH68" s="275">
        <f>SUMIFS(CH$9:CH$58,$G$9:$G$58,$J68)</f>
        <v>5306</v>
      </c>
      <c r="CI68" s="275">
        <f>SUMIFS(CI$9:CI$58,$G$9:$G$58,$J68)</f>
        <v>0</v>
      </c>
      <c r="CJ68" s="347"/>
      <c r="CK68" s="266">
        <f>SUMIFS(CK$9:CK$58,$G$9:$G$58,$J68)</f>
        <v>8800</v>
      </c>
      <c r="CL68" s="287" t="e">
        <f>SUMIFS(CL$9:CL$58,$G$9:$G$58,$J68)</f>
        <v>#DIV/0!</v>
      </c>
      <c r="CM68" s="275">
        <f>SUMIFS(CM$9:CM$58,$G$9:$G$58,$J68)</f>
        <v>5867</v>
      </c>
      <c r="CN68" s="275">
        <f>SUMIFS(CN$9:CN$58,$G$9:$G$58,$J68)</f>
        <v>2933</v>
      </c>
      <c r="CO68" s="275">
        <f>SUMIFS(CO$9:CO$58,$G$9:$G$58,$J68)</f>
        <v>0</v>
      </c>
      <c r="CP68" s="236"/>
      <c r="CQ68" s="381">
        <f>SUMIFS(CQ$9:CQ$58,$G$9:$G$58,$J68)</f>
        <v>23823</v>
      </c>
      <c r="CR68" s="248">
        <f>SUMIFS(CR$9:CR$58,$G$9:$G$58,$J68)</f>
        <v>15882</v>
      </c>
      <c r="CS68" s="248"/>
      <c r="CT68" s="248"/>
      <c r="CU68" s="248"/>
      <c r="CV68" s="248"/>
      <c r="CW68" s="248">
        <f>SUMIFS(CW$9:CW$58,$G$9:$G$58,$J68)</f>
        <v>7941</v>
      </c>
      <c r="CX68" s="248">
        <f>SUMIFS(CX$9:CX$58,$G$9:$G$58,$J68)</f>
        <v>0</v>
      </c>
      <c r="CY68" s="347"/>
      <c r="CZ68" s="347"/>
      <c r="DA68" s="281"/>
      <c r="DB68" s="266">
        <f>SUMIFS(DB$9:DB$58,$G$9:$G$58,$J68)</f>
        <v>73</v>
      </c>
      <c r="DC68" s="275">
        <f>SUMIFS(DC$9:DC$58,$G$9:$G$58,$J68)</f>
        <v>49</v>
      </c>
      <c r="DD68" s="275">
        <f>SUMIFS(DD$9:DD$58,$G$9:$G$58,$J68)</f>
        <v>24</v>
      </c>
      <c r="DE68" s="275">
        <f>SUMIFS(DE$9:DE$58,$G$9:$G$58,$J68)</f>
        <v>0</v>
      </c>
      <c r="DF68" s="281"/>
      <c r="DG68" s="266">
        <f>SUMIFS(DG$9:DG$58,$G$9:$G$58,$J68)</f>
        <v>32623</v>
      </c>
      <c r="DH68" s="275">
        <f>SUMIFS(DH$9:DH$58,$G$9:$G$58,$J68)</f>
        <v>21749</v>
      </c>
      <c r="DI68" s="275">
        <f>SUMIFS(DI$9:DI$58,$G$9:$G$58,$J68)</f>
        <v>10874</v>
      </c>
      <c r="DJ68" s="275">
        <f>SUMIFS(DJ$9:DJ$58,$G$9:$G$58,$J68)</f>
        <v>0</v>
      </c>
      <c r="DK68" s="236"/>
      <c r="DL68" s="266">
        <f>SUMIFS(DL$9:DL$58,$G$9:$G$58,$J68)</f>
        <v>32623</v>
      </c>
      <c r="DM68" s="275">
        <f>SUMIFS(DM$9:DM$58,$G$9:$G$58,$J68)</f>
        <v>21749</v>
      </c>
      <c r="DN68" s="275">
        <f>SUMIFS(DN$9:DN$58,$G$9:$G$58,$J68)</f>
        <v>10874</v>
      </c>
      <c r="DO68" s="275">
        <f>SUMIFS(DO$9:DO$58,$G$9:$G$58,$J68)</f>
        <v>0</v>
      </c>
      <c r="DP68" s="236"/>
      <c r="DQ68" s="266">
        <f>SUMIFS(DQ$9:DQ$58,$G$9:$G$58,$J68)</f>
        <v>8600</v>
      </c>
      <c r="DR68" s="287" t="e">
        <f>SUMIFS(DR$9:DR$58,$G$9:$G$58,$J68)</f>
        <v>#DIV/0!</v>
      </c>
      <c r="DS68" s="275">
        <f>SUMIFS(DS$9:DS$58,$G$9:$G$58,$J68)</f>
        <v>5734</v>
      </c>
      <c r="DT68" s="275">
        <f>SUMIFS(DT$9:DT$58,$G$9:$G$58,$J68)</f>
        <v>2866</v>
      </c>
      <c r="DU68" s="275">
        <f>SUMIFS(DU$9:DU$58,$G$9:$G$58,$J68)</f>
        <v>0</v>
      </c>
      <c r="DV68" s="236"/>
      <c r="DW68" s="381">
        <f>SUMIFS(DW$9:DW$58,$G$9:$G$58,$J68)</f>
        <v>24023</v>
      </c>
      <c r="DX68" s="248">
        <f>SUMIFS(DX$9:DX$58,$G$9:$G$58,$J68)</f>
        <v>16016</v>
      </c>
      <c r="DY68" s="248"/>
      <c r="DZ68" s="248"/>
      <c r="EA68" s="248"/>
      <c r="EB68" s="248"/>
      <c r="EC68" s="248">
        <f>SUMIFS(EC$9:EC$58,$G$9:$G$58,$J68)</f>
        <v>8007</v>
      </c>
      <c r="ED68" s="248">
        <f>SUMIFS(ED$9:ED$58,$G$9:$G$58,$J68)</f>
        <v>0</v>
      </c>
      <c r="EE68" s="236"/>
      <c r="EF68" s="231" t="e">
        <f>BD68-#REF!</f>
        <v>#REF!</v>
      </c>
      <c r="EG68" s="244" t="e">
        <f>SUMIFS(EG$11:EG$58,$ER$11:$ER$58,$AF68)</f>
        <v>#DIV/0!</v>
      </c>
      <c r="EH68" s="236"/>
      <c r="EI68" s="231">
        <f>SUMIFS(EI$11:EI$58,$ER$11:$ER$58,$AF68)</f>
        <v>-1935.9518890000036</v>
      </c>
      <c r="EJ68" s="244">
        <f>SUMIFS(EJ$11:EJ$58,$ER$11:$ER$58,$AF68)</f>
        <v>-1378.4999999999995</v>
      </c>
      <c r="EK68" s="236"/>
      <c r="EL68" s="231">
        <f t="shared" si="66"/>
        <v>-36566.951889000004</v>
      </c>
      <c r="EM68" s="244">
        <f>SUMIFS(EM$11:EM$58,$ER$11:$ER$58,$AF68)</f>
        <v>0</v>
      </c>
      <c r="EN68" s="235"/>
      <c r="EO68" s="231">
        <f>SUMIFS(EO$11:EO$58,$ER$11:$ER$58,$AF68)</f>
        <v>60402</v>
      </c>
      <c r="EP68" s="244">
        <f>SUMIFS(EP$11:EP$58,$ER$11:$ER$58,$AF68)</f>
        <v>42258.067000000003</v>
      </c>
    </row>
    <row r="69" spans="7:147" ht="36" customHeight="1" x14ac:dyDescent="0.15">
      <c r="G69" s="175"/>
      <c r="H69" s="181"/>
      <c r="I69" s="499" t="s">
        <v>1047</v>
      </c>
      <c r="J69" s="500"/>
      <c r="AE69" s="222" t="s">
        <v>35</v>
      </c>
      <c r="AF69" s="225"/>
      <c r="AI69" s="231">
        <f>SUM(AI70:AI72)</f>
        <v>6524</v>
      </c>
      <c r="AJ69" s="248" t="e">
        <f>SUM(AJ70:AJ72)</f>
        <v>#REF!</v>
      </c>
      <c r="AK69" s="236"/>
      <c r="AL69" s="231">
        <f>SUM(AL70:AL72)</f>
        <v>6524</v>
      </c>
      <c r="AM69" s="248" t="e">
        <f>SUM(AM70:AM72)</f>
        <v>#VALUE!</v>
      </c>
      <c r="AN69" s="236"/>
      <c r="AO69" s="231">
        <f>SUM(AO70:AO72)</f>
        <v>6524</v>
      </c>
      <c r="AP69" s="248" t="e">
        <f>SUM(AP70:AP72)</f>
        <v>#VALUE!</v>
      </c>
      <c r="AQ69" s="236"/>
      <c r="AR69" s="231">
        <f>SUM(AR70:AR72)</f>
        <v>6524</v>
      </c>
      <c r="AS69" s="248" t="e">
        <f>SUM(AS70:AS72)</f>
        <v>#VALUE!</v>
      </c>
      <c r="AT69" s="236"/>
      <c r="AU69" s="231">
        <f>SUM(AU70:AU72)</f>
        <v>6524</v>
      </c>
      <c r="AV69" s="248">
        <f>SUM(AV70:AV72)</f>
        <v>4585.5070000000005</v>
      </c>
      <c r="AW69" s="236"/>
      <c r="AX69" s="231">
        <f>SUM(AX70:AX72)</f>
        <v>10188</v>
      </c>
      <c r="AY69" s="248">
        <f>SUM(AY70:AY72)</f>
        <v>7233.6670000000004</v>
      </c>
      <c r="AZ69" s="236"/>
      <c r="BA69" s="231">
        <f>SUM(BA70:BA72)</f>
        <v>700</v>
      </c>
      <c r="BB69" s="248">
        <f>SUM(BB70:BB72)</f>
        <v>475</v>
      </c>
      <c r="BC69" s="236"/>
      <c r="BD69" s="266">
        <f>SUM(BD70:BD72)</f>
        <v>8773</v>
      </c>
      <c r="BE69" s="275">
        <f>SUM(BE70:BE72)</f>
        <v>5922.5209999999997</v>
      </c>
      <c r="BF69" s="236"/>
      <c r="BG69" s="231">
        <f>SUM(BG70:BG72)</f>
        <v>0</v>
      </c>
      <c r="BH69" s="248">
        <f>SUM(BH70:BH72)</f>
        <v>0</v>
      </c>
      <c r="BI69" s="236"/>
      <c r="BJ69" s="281"/>
      <c r="BK69" s="266">
        <f>SUM(BK70:BK72)</f>
        <v>12995</v>
      </c>
      <c r="BL69" s="275">
        <f>SUM(BL70:BL72)</f>
        <v>8312.6679999999997</v>
      </c>
      <c r="BM69" s="281"/>
      <c r="BN69" s="266">
        <f>SUM(BN70:BN72)</f>
        <v>12995</v>
      </c>
      <c r="BO69" s="275">
        <f>SUM(BO70:BO72)</f>
        <v>8312.6679999999997</v>
      </c>
      <c r="BP69" s="275">
        <f>SUM(BP70:BP72)</f>
        <v>4682.3320000000003</v>
      </c>
      <c r="BQ69" s="275">
        <f>SUM(BQ70:BQ72)</f>
        <v>123.6075090909091</v>
      </c>
      <c r="BR69" s="281"/>
      <c r="BS69" s="266">
        <f>SUM(BS70:BS72)</f>
        <v>9001</v>
      </c>
      <c r="BT69" s="287">
        <f>SUM(BT70:BT72)</f>
        <v>5476.52</v>
      </c>
      <c r="BU69" s="275">
        <f>SUM(BU70:BU72)</f>
        <v>5480</v>
      </c>
      <c r="BV69" s="275">
        <f>SUM(BV70:BV72)</f>
        <v>3521</v>
      </c>
      <c r="BW69" s="275">
        <f>SUM(BW70:BW72)</f>
        <v>82.95</v>
      </c>
      <c r="BX69" s="281"/>
      <c r="BY69" s="266">
        <f>SUM(BY70:BY72)</f>
        <v>9001</v>
      </c>
      <c r="BZ69" s="287">
        <f>SUM(BZ70:BZ72)</f>
        <v>5476.52</v>
      </c>
      <c r="CA69" s="275">
        <f>SUM(CA70:CA72)</f>
        <v>5480</v>
      </c>
      <c r="CB69" s="275">
        <f>SUM(CB70:CB72)</f>
        <v>3521</v>
      </c>
      <c r="CC69" s="275">
        <f>SUM(CC70:CC72)</f>
        <v>82.95</v>
      </c>
      <c r="CD69" s="281"/>
      <c r="CE69" s="315">
        <f>SUM(CE70:CE72)</f>
        <v>9001</v>
      </c>
      <c r="CF69" s="325">
        <f>SUM(CF70:CF72)</f>
        <v>5476.52</v>
      </c>
      <c r="CG69" s="336">
        <f>SUM(CG70:CG72)</f>
        <v>5479</v>
      </c>
      <c r="CH69" s="336">
        <f>SUM(CH70:CH72)</f>
        <v>3522</v>
      </c>
      <c r="CI69" s="336">
        <f>SUM(CI70:CI72)</f>
        <v>82.981850000000023</v>
      </c>
      <c r="CJ69" s="350"/>
      <c r="CK69" s="315">
        <f>SUM(CK70:CK72)</f>
        <v>2900</v>
      </c>
      <c r="CL69" s="325" t="e">
        <f>SUM(CL70:CL72)</f>
        <v>#DIV/0!</v>
      </c>
      <c r="CM69" s="336">
        <f>SUM(CM70:CM72)</f>
        <v>1887</v>
      </c>
      <c r="CN69" s="336">
        <f>SUM(CN70:CN72)</f>
        <v>1013</v>
      </c>
      <c r="CO69" s="336">
        <f>SUM(CO70:CO72)</f>
        <v>44.104550000000003</v>
      </c>
      <c r="CP69" s="373"/>
      <c r="CQ69" s="380">
        <f>SUM(CQ70:CQ72)</f>
        <v>5938</v>
      </c>
      <c r="CR69" s="328">
        <f>SUM(CR70:CR72)</f>
        <v>3751</v>
      </c>
      <c r="CS69" s="328"/>
      <c r="CT69" s="328"/>
      <c r="CU69" s="328"/>
      <c r="CV69" s="328"/>
      <c r="CW69" s="328">
        <f>SUM(CW70:CW72)</f>
        <v>2187</v>
      </c>
      <c r="CX69" s="328">
        <f>SUM(CX70:CX72)</f>
        <v>67.781831818181828</v>
      </c>
      <c r="CY69" s="347"/>
      <c r="CZ69" s="347"/>
      <c r="DA69" s="281"/>
      <c r="DB69" s="315">
        <f>SUM(DB70:DB72)</f>
        <v>0</v>
      </c>
      <c r="DC69" s="336">
        <f>SUM(DC70:DC72)</f>
        <v>-1</v>
      </c>
      <c r="DD69" s="336">
        <f>SUM(DD70:DD72)</f>
        <v>1</v>
      </c>
      <c r="DE69" s="336">
        <f>SUM(DE70:DE72)</f>
        <v>0</v>
      </c>
      <c r="DF69" s="394"/>
      <c r="DG69" s="315">
        <f>SUM(DG70:DG72)</f>
        <v>8838</v>
      </c>
      <c r="DH69" s="336">
        <f>SUM(DH70:DH72)</f>
        <v>5639</v>
      </c>
      <c r="DI69" s="336">
        <f>SUM(DI70:DI72)</f>
        <v>3199</v>
      </c>
      <c r="DJ69" s="336">
        <f>SUM(DJ70:DJ72)</f>
        <v>111.85</v>
      </c>
      <c r="DK69" s="373"/>
      <c r="DL69" s="315">
        <f>SUM(DL70:DL72)</f>
        <v>8838</v>
      </c>
      <c r="DM69" s="336">
        <f>SUM(DM70:DM72)</f>
        <v>5639</v>
      </c>
      <c r="DN69" s="336">
        <f>SUM(DN70:DN72)</f>
        <v>3199</v>
      </c>
      <c r="DO69" s="336">
        <f>SUM(DO70:DO72)</f>
        <v>111.85</v>
      </c>
      <c r="DP69" s="373"/>
      <c r="DQ69" s="315">
        <f>SUM(DQ70:DQ72)</f>
        <v>1500</v>
      </c>
      <c r="DR69" s="325" t="e">
        <f>SUM(DR70:DR72)</f>
        <v>#VALUE!</v>
      </c>
      <c r="DS69" s="336">
        <f>SUM(DS70:DS72)</f>
        <v>1000</v>
      </c>
      <c r="DT69" s="336">
        <f>SUM(DT70:DT72)</f>
        <v>500</v>
      </c>
      <c r="DU69" s="336">
        <f>SUM(DU70:DU72)</f>
        <v>25</v>
      </c>
      <c r="DV69" s="373"/>
      <c r="DW69" s="380">
        <f>SUM(DW70:DW72)</f>
        <v>7338</v>
      </c>
      <c r="DX69" s="328">
        <f>SUM(DX70:DX72)</f>
        <v>4639</v>
      </c>
      <c r="DY69" s="328"/>
      <c r="DZ69" s="328"/>
      <c r="EA69" s="328"/>
      <c r="EB69" s="328"/>
      <c r="EC69" s="328">
        <f>SUM(EC70:EC72)</f>
        <v>2699</v>
      </c>
      <c r="ED69" s="328">
        <f>SUM(ED70:ED72)</f>
        <v>86.85</v>
      </c>
      <c r="EE69" s="373"/>
      <c r="EF69" s="318" t="e">
        <f>BD69-#REF!</f>
        <v>#REF!</v>
      </c>
      <c r="EG69" s="417" t="e">
        <f>SUMIFS(EG$11:EG$58,$C$11:$C$58,$AE69)</f>
        <v>#DIV/0!</v>
      </c>
      <c r="EH69" s="373"/>
      <c r="EI69" s="318">
        <f>SUMIFS(EI$11:EI$58,$C$11:$C$58,$AE69)</f>
        <v>28806</v>
      </c>
      <c r="EJ69" s="417">
        <f>SUMIFS(EJ$11:EJ$58,$C$11:$C$58,$AE69)</f>
        <v>18735.001</v>
      </c>
      <c r="EK69" s="373"/>
      <c r="EL69" s="318">
        <f t="shared" si="66"/>
        <v>20033</v>
      </c>
      <c r="EM69" s="417">
        <f>SUMIFS(EM$11:EM$58,$C$11:$C$58,$AE69)</f>
        <v>0</v>
      </c>
      <c r="EN69" s="352"/>
      <c r="EO69" s="318">
        <f>SUMIFS(EO$11:EO$58,$C$11:$C$58,$AE69)</f>
        <v>49039</v>
      </c>
      <c r="EP69" s="417">
        <f>SUMIFS(EP$11:EP$58,$C$11:$C$58,$AE69)</f>
        <v>32212.002000000004</v>
      </c>
      <c r="EQ69" s="426"/>
    </row>
    <row r="70" spans="7:147" ht="36" customHeight="1" x14ac:dyDescent="0.15">
      <c r="I70" s="187"/>
      <c r="J70" s="194" t="s">
        <v>1301</v>
      </c>
      <c r="AE70" s="187"/>
      <c r="AF70" s="194" t="s">
        <v>35</v>
      </c>
      <c r="AI70" s="231">
        <f t="shared" ref="AI70:AJ72" si="101">SUMIFS(AI$9:AI$58,$G$9:$G$58,$J70)</f>
        <v>250</v>
      </c>
      <c r="AJ70" s="248" t="e">
        <f t="shared" si="101"/>
        <v>#REF!</v>
      </c>
      <c r="AK70" s="236"/>
      <c r="AL70" s="231">
        <f t="shared" ref="AL70:AM72" si="102">SUMIFS(AL$9:AL$58,$G$9:$G$58,$J70)</f>
        <v>250</v>
      </c>
      <c r="AM70" s="248" t="e">
        <f t="shared" si="102"/>
        <v>#VALUE!</v>
      </c>
      <c r="AN70" s="236"/>
      <c r="AO70" s="231">
        <f t="shared" ref="AO70:AP72" si="103">SUMIFS(AO$9:AO$58,$G$9:$G$58,$J70)</f>
        <v>250</v>
      </c>
      <c r="AP70" s="248" t="e">
        <f t="shared" si="103"/>
        <v>#VALUE!</v>
      </c>
      <c r="AQ70" s="236"/>
      <c r="AR70" s="231">
        <f t="shared" ref="AR70:AS72" si="104">SUMIFS(AR$9:AR$58,$G$9:$G$58,$J70)</f>
        <v>250</v>
      </c>
      <c r="AS70" s="248" t="e">
        <f t="shared" si="104"/>
        <v>#VALUE!</v>
      </c>
      <c r="AT70" s="236"/>
      <c r="AU70" s="231">
        <f t="shared" ref="AU70:AV72" si="105">SUMIFS(AU$9:AU$58,$G$9:$G$58,$J70)</f>
        <v>250</v>
      </c>
      <c r="AV70" s="248">
        <f t="shared" si="105"/>
        <v>175</v>
      </c>
      <c r="AW70" s="236"/>
      <c r="AX70" s="231">
        <f t="shared" ref="AX70:AY72" si="106">SUMIFS(AX$9:AX$58,$G$9:$G$58,$J70)</f>
        <v>300</v>
      </c>
      <c r="AY70" s="248">
        <f t="shared" si="106"/>
        <v>210</v>
      </c>
      <c r="AZ70" s="236"/>
      <c r="BA70" s="231">
        <f t="shared" ref="BA70:BB72" si="107">SUMIFS(BA$9:BA$58,$G$9:$G$58,$J70)</f>
        <v>600</v>
      </c>
      <c r="BB70" s="248">
        <f t="shared" si="107"/>
        <v>420</v>
      </c>
      <c r="BC70" s="236"/>
      <c r="BD70" s="266">
        <f t="shared" ref="BD70:BE72" si="108">SUMIFS(BD$9:BD$58,$G$9:$G$58,$J70)</f>
        <v>600</v>
      </c>
      <c r="BE70" s="275">
        <f t="shared" si="108"/>
        <v>420</v>
      </c>
      <c r="BF70" s="236"/>
      <c r="BG70" s="231">
        <f t="shared" ref="BG70:BH72" si="109">SUMIFS(BG$9:BG$58,$G$9:$G$58,$J70)</f>
        <v>0</v>
      </c>
      <c r="BH70" s="248">
        <f t="shared" si="109"/>
        <v>0</v>
      </c>
      <c r="BI70" s="236"/>
      <c r="BJ70" s="281"/>
      <c r="BK70" s="266">
        <f t="shared" ref="BK70:BL72" si="110">SUMIFS(BK$9:BK$58,$G$9:$G$58,$J70)</f>
        <v>800</v>
      </c>
      <c r="BL70" s="275">
        <f t="shared" si="110"/>
        <v>560</v>
      </c>
      <c r="BM70" s="281"/>
      <c r="BN70" s="266">
        <f t="shared" ref="BN70:BQ72" si="111">SUMIFS(BN$9:BN$58,$G$9:$G$58,$J70)</f>
        <v>800</v>
      </c>
      <c r="BO70" s="275">
        <f t="shared" si="111"/>
        <v>560</v>
      </c>
      <c r="BP70" s="275">
        <f t="shared" si="111"/>
        <v>240</v>
      </c>
      <c r="BQ70" s="275">
        <f t="shared" si="111"/>
        <v>0</v>
      </c>
      <c r="BR70" s="281"/>
      <c r="BS70" s="266">
        <f t="shared" ref="BS70:BW72" si="112">SUMIFS(BS$9:BS$58,$G$9:$G$58,$J70)</f>
        <v>700</v>
      </c>
      <c r="BT70" s="287">
        <f t="shared" si="112"/>
        <v>490</v>
      </c>
      <c r="BU70" s="275">
        <f t="shared" si="112"/>
        <v>490</v>
      </c>
      <c r="BV70" s="275">
        <f t="shared" si="112"/>
        <v>210</v>
      </c>
      <c r="BW70" s="275">
        <f t="shared" si="112"/>
        <v>0</v>
      </c>
      <c r="BX70" s="281"/>
      <c r="BY70" s="266">
        <f t="shared" ref="BY70:CC72" si="113">SUMIFS(BY$9:BY$58,$G$9:$G$58,$J70)</f>
        <v>700</v>
      </c>
      <c r="BZ70" s="287">
        <f t="shared" si="113"/>
        <v>490</v>
      </c>
      <c r="CA70" s="275">
        <f t="shared" si="113"/>
        <v>490</v>
      </c>
      <c r="CB70" s="275">
        <f t="shared" si="113"/>
        <v>210</v>
      </c>
      <c r="CC70" s="275">
        <f t="shared" si="113"/>
        <v>0</v>
      </c>
      <c r="CD70" s="281"/>
      <c r="CE70" s="266">
        <f t="shared" ref="CE70:CI72" si="114">SUMIFS(CE$9:CE$58,$G$9:$G$58,$J70)</f>
        <v>700</v>
      </c>
      <c r="CF70" s="287">
        <f t="shared" si="114"/>
        <v>490</v>
      </c>
      <c r="CG70" s="275">
        <f t="shared" si="114"/>
        <v>490</v>
      </c>
      <c r="CH70" s="275">
        <f t="shared" si="114"/>
        <v>210</v>
      </c>
      <c r="CI70" s="275">
        <f t="shared" si="114"/>
        <v>0</v>
      </c>
      <c r="CJ70" s="347"/>
      <c r="CK70" s="266">
        <f t="shared" ref="CK70:CO72" si="115">SUMIFS(CK$9:CK$58,$G$9:$G$58,$J70)</f>
        <v>0</v>
      </c>
      <c r="CL70" s="287" t="e">
        <f t="shared" si="115"/>
        <v>#DIV/0!</v>
      </c>
      <c r="CM70" s="275">
        <f t="shared" si="115"/>
        <v>0</v>
      </c>
      <c r="CN70" s="275">
        <f t="shared" si="115"/>
        <v>0</v>
      </c>
      <c r="CO70" s="275">
        <f t="shared" si="115"/>
        <v>0</v>
      </c>
      <c r="CP70" s="236"/>
      <c r="CQ70" s="381">
        <f t="shared" ref="CQ70:CR72" si="116">SUMIFS(CQ$9:CQ$58,$G$9:$G$58,$J70)</f>
        <v>625</v>
      </c>
      <c r="CR70" s="248">
        <f t="shared" si="116"/>
        <v>438</v>
      </c>
      <c r="CS70" s="248"/>
      <c r="CT70" s="248"/>
      <c r="CU70" s="248"/>
      <c r="CV70" s="248"/>
      <c r="CW70" s="248">
        <f t="shared" ref="CW70:CX72" si="117">SUMIFS(CW$9:CW$58,$G$9:$G$58,$J70)</f>
        <v>187</v>
      </c>
      <c r="CX70" s="248">
        <f t="shared" si="117"/>
        <v>0</v>
      </c>
      <c r="CY70" s="347"/>
      <c r="CZ70" s="347"/>
      <c r="DA70" s="281"/>
      <c r="DB70" s="266">
        <f t="shared" ref="DB70:DE72" si="118">SUMIFS(DB$9:DB$58,$G$9:$G$58,$J70)</f>
        <v>0</v>
      </c>
      <c r="DC70" s="275">
        <f t="shared" si="118"/>
        <v>0</v>
      </c>
      <c r="DD70" s="275">
        <f t="shared" si="118"/>
        <v>0</v>
      </c>
      <c r="DE70" s="275">
        <f t="shared" si="118"/>
        <v>0</v>
      </c>
      <c r="DF70" s="281"/>
      <c r="DG70" s="266">
        <f t="shared" ref="DG70:DJ72" si="119">SUMIFS(DG$9:DG$58,$G$9:$G$58,$J70)</f>
        <v>625</v>
      </c>
      <c r="DH70" s="275">
        <f t="shared" si="119"/>
        <v>438</v>
      </c>
      <c r="DI70" s="275">
        <f t="shared" si="119"/>
        <v>187</v>
      </c>
      <c r="DJ70" s="275">
        <f t="shared" si="119"/>
        <v>0</v>
      </c>
      <c r="DK70" s="236"/>
      <c r="DL70" s="266">
        <f t="shared" ref="DL70:DO72" si="120">SUMIFS(DL$9:DL$58,$G$9:$G$58,$J70)</f>
        <v>625</v>
      </c>
      <c r="DM70" s="275">
        <f t="shared" si="120"/>
        <v>438</v>
      </c>
      <c r="DN70" s="275">
        <f t="shared" si="120"/>
        <v>187</v>
      </c>
      <c r="DO70" s="275">
        <f t="shared" si="120"/>
        <v>0</v>
      </c>
      <c r="DP70" s="236"/>
      <c r="DQ70" s="266">
        <f t="shared" ref="DQ70:DU72" si="121">SUMIFS(DQ$9:DQ$58,$G$9:$G$58,$J70)</f>
        <v>0</v>
      </c>
      <c r="DR70" s="287" t="e">
        <f t="shared" si="121"/>
        <v>#VALUE!</v>
      </c>
      <c r="DS70" s="275">
        <f t="shared" si="121"/>
        <v>0</v>
      </c>
      <c r="DT70" s="275">
        <f t="shared" si="121"/>
        <v>0</v>
      </c>
      <c r="DU70" s="275">
        <f t="shared" si="121"/>
        <v>0</v>
      </c>
      <c r="DV70" s="236"/>
      <c r="DW70" s="381">
        <f t="shared" ref="DW70:DX72" si="122">SUMIFS(DW$9:DW$58,$G$9:$G$58,$J70)</f>
        <v>625</v>
      </c>
      <c r="DX70" s="248">
        <f t="shared" si="122"/>
        <v>438</v>
      </c>
      <c r="DY70" s="248"/>
      <c r="DZ70" s="248"/>
      <c r="EA70" s="248"/>
      <c r="EB70" s="248"/>
      <c r="EC70" s="248">
        <f t="shared" ref="EC70:ED72" si="123">SUMIFS(EC$9:EC$58,$G$9:$G$58,$J70)</f>
        <v>187</v>
      </c>
      <c r="ED70" s="248">
        <f t="shared" si="123"/>
        <v>0</v>
      </c>
      <c r="EE70" s="236"/>
      <c r="EF70" s="231" t="e">
        <f>BD70-#REF!</f>
        <v>#REF!</v>
      </c>
      <c r="EG70" s="244">
        <f>SUMIFS(EG$11:EG$58,$ER$11:$ER$58,$AF70)</f>
        <v>4.5488975159218814</v>
      </c>
      <c r="EH70" s="236"/>
      <c r="EI70" s="231">
        <f t="shared" ref="EI70:EJ72" si="124">SUMIFS(EI$11:EI$58,$ER$11:$ER$58,$AF70)</f>
        <v>8899</v>
      </c>
      <c r="EJ70" s="244">
        <f t="shared" si="124"/>
        <v>5932.6670000000004</v>
      </c>
      <c r="EK70" s="236"/>
      <c r="EL70" s="231">
        <f t="shared" si="66"/>
        <v>8299</v>
      </c>
      <c r="EM70" s="244">
        <f>SUMIFS(EM$11:EM$58,$ER$11:$ER$58,$AF70)</f>
        <v>0</v>
      </c>
      <c r="EN70" s="235"/>
      <c r="EO70" s="231">
        <f t="shared" ref="EO70:EP72" si="125">SUMIFS(EO$11:EO$58,$ER$11:$ER$58,$AF70)</f>
        <v>27999</v>
      </c>
      <c r="EP70" s="244">
        <f t="shared" si="125"/>
        <v>18666.001</v>
      </c>
    </row>
    <row r="71" spans="7:147" ht="36" customHeight="1" x14ac:dyDescent="0.15">
      <c r="I71" s="187"/>
      <c r="J71" s="194" t="s">
        <v>1141</v>
      </c>
      <c r="AE71" s="187"/>
      <c r="AF71" s="194" t="s">
        <v>35</v>
      </c>
      <c r="AI71" s="231">
        <f t="shared" si="101"/>
        <v>5974</v>
      </c>
      <c r="AJ71" s="248" t="e">
        <f t="shared" si="101"/>
        <v>#REF!</v>
      </c>
      <c r="AK71" s="236"/>
      <c r="AL71" s="231">
        <f t="shared" si="102"/>
        <v>5974</v>
      </c>
      <c r="AM71" s="248" t="e">
        <f t="shared" si="102"/>
        <v>#VALUE!</v>
      </c>
      <c r="AN71" s="236"/>
      <c r="AO71" s="231">
        <f t="shared" si="103"/>
        <v>5974</v>
      </c>
      <c r="AP71" s="248" t="e">
        <f t="shared" si="103"/>
        <v>#VALUE!</v>
      </c>
      <c r="AQ71" s="236"/>
      <c r="AR71" s="231">
        <f t="shared" si="104"/>
        <v>5974</v>
      </c>
      <c r="AS71" s="248" t="e">
        <f t="shared" si="104"/>
        <v>#VALUE!</v>
      </c>
      <c r="AT71" s="236"/>
      <c r="AU71" s="231">
        <f t="shared" si="105"/>
        <v>5974</v>
      </c>
      <c r="AV71" s="248">
        <f t="shared" si="105"/>
        <v>4210.5070000000005</v>
      </c>
      <c r="AW71" s="236"/>
      <c r="AX71" s="231">
        <f t="shared" si="106"/>
        <v>8850</v>
      </c>
      <c r="AY71" s="248">
        <f t="shared" si="106"/>
        <v>6366.6670000000004</v>
      </c>
      <c r="AZ71" s="236"/>
      <c r="BA71" s="231">
        <f t="shared" si="107"/>
        <v>0</v>
      </c>
      <c r="BB71" s="248">
        <f t="shared" si="107"/>
        <v>0</v>
      </c>
      <c r="BC71" s="236"/>
      <c r="BD71" s="266">
        <f t="shared" si="108"/>
        <v>3727</v>
      </c>
      <c r="BE71" s="275">
        <f t="shared" si="108"/>
        <v>2767.1869999999999</v>
      </c>
      <c r="BF71" s="236"/>
      <c r="BG71" s="231">
        <f t="shared" si="109"/>
        <v>0</v>
      </c>
      <c r="BH71" s="248">
        <f t="shared" si="109"/>
        <v>0</v>
      </c>
      <c r="BI71" s="236"/>
      <c r="BJ71" s="281"/>
      <c r="BK71" s="266">
        <f t="shared" si="110"/>
        <v>4025</v>
      </c>
      <c r="BL71" s="275">
        <f t="shared" si="110"/>
        <v>3008.3339999999998</v>
      </c>
      <c r="BM71" s="281"/>
      <c r="BN71" s="266">
        <f t="shared" si="111"/>
        <v>4025</v>
      </c>
      <c r="BO71" s="275">
        <f t="shared" si="111"/>
        <v>3008.3339999999998</v>
      </c>
      <c r="BP71" s="275">
        <f t="shared" si="111"/>
        <v>1016.6659999999999</v>
      </c>
      <c r="BQ71" s="275">
        <f t="shared" si="111"/>
        <v>50.833300000000001</v>
      </c>
      <c r="BR71" s="281"/>
      <c r="BS71" s="266">
        <f t="shared" si="112"/>
        <v>651</v>
      </c>
      <c r="BT71" s="287">
        <f t="shared" si="112"/>
        <v>475.68666666666661</v>
      </c>
      <c r="BU71" s="275">
        <f t="shared" si="112"/>
        <v>477</v>
      </c>
      <c r="BV71" s="275">
        <f t="shared" si="112"/>
        <v>174</v>
      </c>
      <c r="BW71" s="275">
        <f t="shared" si="112"/>
        <v>8.7000000000000011</v>
      </c>
      <c r="BX71" s="281"/>
      <c r="BY71" s="266">
        <f t="shared" si="113"/>
        <v>651</v>
      </c>
      <c r="BZ71" s="287">
        <f t="shared" si="113"/>
        <v>475.68666666666661</v>
      </c>
      <c r="CA71" s="275">
        <f t="shared" si="113"/>
        <v>477</v>
      </c>
      <c r="CB71" s="275">
        <f t="shared" si="113"/>
        <v>174</v>
      </c>
      <c r="CC71" s="275">
        <f t="shared" si="113"/>
        <v>8.7000000000000011</v>
      </c>
      <c r="CD71" s="281"/>
      <c r="CE71" s="266">
        <f t="shared" si="114"/>
        <v>651</v>
      </c>
      <c r="CF71" s="287">
        <f t="shared" si="114"/>
        <v>475.68666666666661</v>
      </c>
      <c r="CG71" s="337">
        <f t="shared" si="114"/>
        <v>477</v>
      </c>
      <c r="CH71" s="275">
        <f t="shared" si="114"/>
        <v>174</v>
      </c>
      <c r="CI71" s="275">
        <f t="shared" si="114"/>
        <v>8.7000000000000011</v>
      </c>
      <c r="CJ71" s="347"/>
      <c r="CK71" s="266">
        <f t="shared" si="115"/>
        <v>0</v>
      </c>
      <c r="CL71" s="287" t="e">
        <f t="shared" si="115"/>
        <v>#DIV/0!</v>
      </c>
      <c r="CM71" s="337">
        <f t="shared" si="115"/>
        <v>0</v>
      </c>
      <c r="CN71" s="275">
        <f t="shared" si="115"/>
        <v>0</v>
      </c>
      <c r="CO71" s="275">
        <f t="shared" si="115"/>
        <v>0</v>
      </c>
      <c r="CP71" s="236"/>
      <c r="CQ71" s="381">
        <f t="shared" si="116"/>
        <v>117</v>
      </c>
      <c r="CR71" s="248">
        <f t="shared" si="116"/>
        <v>78</v>
      </c>
      <c r="CS71" s="248"/>
      <c r="CT71" s="248"/>
      <c r="CU71" s="248"/>
      <c r="CV71" s="248"/>
      <c r="CW71" s="248">
        <f t="shared" si="117"/>
        <v>39</v>
      </c>
      <c r="CX71" s="248">
        <f t="shared" si="117"/>
        <v>1.9500000000000002</v>
      </c>
      <c r="CY71" s="347"/>
      <c r="CZ71" s="347"/>
      <c r="DA71" s="281"/>
      <c r="DB71" s="266">
        <f t="shared" si="118"/>
        <v>0</v>
      </c>
      <c r="DC71" s="275">
        <f t="shared" si="118"/>
        <v>0</v>
      </c>
      <c r="DD71" s="275">
        <f t="shared" si="118"/>
        <v>0</v>
      </c>
      <c r="DE71" s="275">
        <f t="shared" si="118"/>
        <v>0</v>
      </c>
      <c r="DF71" s="281"/>
      <c r="DG71" s="266">
        <f t="shared" si="119"/>
        <v>117</v>
      </c>
      <c r="DH71" s="275">
        <f t="shared" si="119"/>
        <v>78</v>
      </c>
      <c r="DI71" s="275">
        <f t="shared" si="119"/>
        <v>39</v>
      </c>
      <c r="DJ71" s="275">
        <f t="shared" si="119"/>
        <v>1.9500000000000002</v>
      </c>
      <c r="DK71" s="236"/>
      <c r="DL71" s="266">
        <f t="shared" si="120"/>
        <v>117</v>
      </c>
      <c r="DM71" s="275">
        <f t="shared" si="120"/>
        <v>78</v>
      </c>
      <c r="DN71" s="275">
        <f t="shared" si="120"/>
        <v>39</v>
      </c>
      <c r="DO71" s="275">
        <f t="shared" si="120"/>
        <v>1.9500000000000002</v>
      </c>
      <c r="DP71" s="236"/>
      <c r="DQ71" s="266">
        <f t="shared" si="121"/>
        <v>0</v>
      </c>
      <c r="DR71" s="287" t="e">
        <f t="shared" si="121"/>
        <v>#VALUE!</v>
      </c>
      <c r="DS71" s="337">
        <f t="shared" si="121"/>
        <v>0</v>
      </c>
      <c r="DT71" s="275">
        <f t="shared" si="121"/>
        <v>0</v>
      </c>
      <c r="DU71" s="275">
        <f t="shared" si="121"/>
        <v>0</v>
      </c>
      <c r="DV71" s="236"/>
      <c r="DW71" s="381">
        <f t="shared" si="122"/>
        <v>117</v>
      </c>
      <c r="DX71" s="248">
        <f t="shared" si="122"/>
        <v>78</v>
      </c>
      <c r="DY71" s="248"/>
      <c r="DZ71" s="248"/>
      <c r="EA71" s="248"/>
      <c r="EB71" s="248"/>
      <c r="EC71" s="248">
        <f t="shared" si="123"/>
        <v>39</v>
      </c>
      <c r="ED71" s="248">
        <f t="shared" si="123"/>
        <v>1.9500000000000002</v>
      </c>
      <c r="EE71" s="236"/>
      <c r="EF71" s="231" t="e">
        <f>BD71-#REF!</f>
        <v>#REF!</v>
      </c>
      <c r="EG71" s="244">
        <f>SUMIFS(EG$11:EG$58,$ER$11:$ER$58,$AF71)</f>
        <v>4.5488975159218814</v>
      </c>
      <c r="EH71" s="236"/>
      <c r="EI71" s="231">
        <f t="shared" si="124"/>
        <v>8899</v>
      </c>
      <c r="EJ71" s="244">
        <f t="shared" si="124"/>
        <v>5932.6670000000004</v>
      </c>
      <c r="EK71" s="236"/>
      <c r="EL71" s="231">
        <f t="shared" si="66"/>
        <v>5172</v>
      </c>
      <c r="EM71" s="244">
        <f>SUMIFS(EM$11:EM$58,$ER$11:$ER$58,$AF71)</f>
        <v>0</v>
      </c>
      <c r="EN71" s="235"/>
      <c r="EO71" s="231">
        <f t="shared" si="125"/>
        <v>27999</v>
      </c>
      <c r="EP71" s="244">
        <f t="shared" si="125"/>
        <v>18666.001</v>
      </c>
    </row>
    <row r="72" spans="7:147" ht="36" customHeight="1" x14ac:dyDescent="0.15">
      <c r="I72" s="187"/>
      <c r="J72" s="194" t="s">
        <v>1573</v>
      </c>
      <c r="AE72" s="187"/>
      <c r="AF72" s="194" t="s">
        <v>1576</v>
      </c>
      <c r="AI72" s="231">
        <f t="shared" si="101"/>
        <v>300</v>
      </c>
      <c r="AJ72" s="248" t="e">
        <f t="shared" si="101"/>
        <v>#REF!</v>
      </c>
      <c r="AK72" s="236"/>
      <c r="AL72" s="231">
        <f t="shared" si="102"/>
        <v>300</v>
      </c>
      <c r="AM72" s="248" t="e">
        <f t="shared" si="102"/>
        <v>#VALUE!</v>
      </c>
      <c r="AN72" s="236"/>
      <c r="AO72" s="231">
        <f t="shared" si="103"/>
        <v>300</v>
      </c>
      <c r="AP72" s="248" t="e">
        <f t="shared" si="103"/>
        <v>#VALUE!</v>
      </c>
      <c r="AQ72" s="236"/>
      <c r="AR72" s="231">
        <f t="shared" si="104"/>
        <v>300</v>
      </c>
      <c r="AS72" s="248" t="e">
        <f t="shared" si="104"/>
        <v>#VALUE!</v>
      </c>
      <c r="AT72" s="236"/>
      <c r="AU72" s="231">
        <f t="shared" si="105"/>
        <v>300</v>
      </c>
      <c r="AV72" s="248">
        <f t="shared" si="105"/>
        <v>200</v>
      </c>
      <c r="AW72" s="236"/>
      <c r="AX72" s="231">
        <f t="shared" si="106"/>
        <v>1038</v>
      </c>
      <c r="AY72" s="248">
        <f t="shared" si="106"/>
        <v>657</v>
      </c>
      <c r="AZ72" s="236"/>
      <c r="BA72" s="231">
        <f t="shared" si="107"/>
        <v>100</v>
      </c>
      <c r="BB72" s="248">
        <f t="shared" si="107"/>
        <v>55</v>
      </c>
      <c r="BC72" s="236"/>
      <c r="BD72" s="266">
        <f t="shared" si="108"/>
        <v>4446</v>
      </c>
      <c r="BE72" s="275">
        <f t="shared" si="108"/>
        <v>2735.3339999999998</v>
      </c>
      <c r="BF72" s="236"/>
      <c r="BG72" s="231">
        <f t="shared" si="109"/>
        <v>0</v>
      </c>
      <c r="BH72" s="248">
        <f t="shared" si="109"/>
        <v>0</v>
      </c>
      <c r="BI72" s="236"/>
      <c r="BJ72" s="281"/>
      <c r="BK72" s="266">
        <f t="shared" si="110"/>
        <v>8170</v>
      </c>
      <c r="BL72" s="275">
        <f t="shared" si="110"/>
        <v>4744.3339999999998</v>
      </c>
      <c r="BM72" s="281"/>
      <c r="BN72" s="266">
        <f t="shared" si="111"/>
        <v>8170</v>
      </c>
      <c r="BO72" s="275">
        <f t="shared" si="111"/>
        <v>4744.3339999999998</v>
      </c>
      <c r="BP72" s="275">
        <f t="shared" si="111"/>
        <v>3425.6660000000002</v>
      </c>
      <c r="BQ72" s="275">
        <f t="shared" si="111"/>
        <v>72.774209090909096</v>
      </c>
      <c r="BR72" s="281"/>
      <c r="BS72" s="266">
        <f t="shared" si="112"/>
        <v>7650</v>
      </c>
      <c r="BT72" s="287">
        <f t="shared" si="112"/>
        <v>4510.8333333333339</v>
      </c>
      <c r="BU72" s="275">
        <f t="shared" si="112"/>
        <v>4513</v>
      </c>
      <c r="BV72" s="275">
        <f t="shared" si="112"/>
        <v>3137</v>
      </c>
      <c r="BW72" s="275">
        <f t="shared" si="112"/>
        <v>74.25</v>
      </c>
      <c r="BX72" s="281"/>
      <c r="BY72" s="266">
        <f t="shared" si="113"/>
        <v>7650</v>
      </c>
      <c r="BZ72" s="287">
        <f t="shared" si="113"/>
        <v>4510.8333333333339</v>
      </c>
      <c r="CA72" s="275">
        <f t="shared" si="113"/>
        <v>4513</v>
      </c>
      <c r="CB72" s="275">
        <f t="shared" si="113"/>
        <v>3137</v>
      </c>
      <c r="CC72" s="275">
        <f t="shared" si="113"/>
        <v>74.25</v>
      </c>
      <c r="CD72" s="281"/>
      <c r="CE72" s="266">
        <f t="shared" si="114"/>
        <v>7650</v>
      </c>
      <c r="CF72" s="287">
        <f t="shared" si="114"/>
        <v>4510.833333333333</v>
      </c>
      <c r="CG72" s="275">
        <f t="shared" si="114"/>
        <v>4512</v>
      </c>
      <c r="CH72" s="275">
        <f t="shared" si="114"/>
        <v>3138</v>
      </c>
      <c r="CI72" s="275">
        <f t="shared" si="114"/>
        <v>74.28185000000002</v>
      </c>
      <c r="CJ72" s="347"/>
      <c r="CK72" s="266">
        <f t="shared" si="115"/>
        <v>2900</v>
      </c>
      <c r="CL72" s="287" t="e">
        <f t="shared" si="115"/>
        <v>#DIV/0!</v>
      </c>
      <c r="CM72" s="275">
        <f t="shared" si="115"/>
        <v>1887</v>
      </c>
      <c r="CN72" s="275">
        <f t="shared" si="115"/>
        <v>1013</v>
      </c>
      <c r="CO72" s="275">
        <f t="shared" si="115"/>
        <v>44.104550000000003</v>
      </c>
      <c r="CP72" s="236"/>
      <c r="CQ72" s="381">
        <f t="shared" si="116"/>
        <v>5196</v>
      </c>
      <c r="CR72" s="248">
        <f t="shared" si="116"/>
        <v>3235</v>
      </c>
      <c r="CS72" s="248"/>
      <c r="CT72" s="248"/>
      <c r="CU72" s="248"/>
      <c r="CV72" s="248"/>
      <c r="CW72" s="248">
        <f t="shared" si="117"/>
        <v>1961.0000000000002</v>
      </c>
      <c r="CX72" s="248">
        <f t="shared" si="117"/>
        <v>65.831831818181826</v>
      </c>
      <c r="CY72" s="347"/>
      <c r="CZ72" s="347"/>
      <c r="DA72" s="281"/>
      <c r="DB72" s="266">
        <f t="shared" si="118"/>
        <v>0</v>
      </c>
      <c r="DC72" s="275">
        <f t="shared" si="118"/>
        <v>-1</v>
      </c>
      <c r="DD72" s="275">
        <f t="shared" si="118"/>
        <v>1</v>
      </c>
      <c r="DE72" s="275">
        <f t="shared" si="118"/>
        <v>0</v>
      </c>
      <c r="DF72" s="281"/>
      <c r="DG72" s="266">
        <f t="shared" si="119"/>
        <v>8096</v>
      </c>
      <c r="DH72" s="275">
        <f t="shared" si="119"/>
        <v>5123</v>
      </c>
      <c r="DI72" s="275">
        <f t="shared" si="119"/>
        <v>2973</v>
      </c>
      <c r="DJ72" s="275">
        <f t="shared" si="119"/>
        <v>109.9</v>
      </c>
      <c r="DK72" s="236"/>
      <c r="DL72" s="266">
        <f t="shared" si="120"/>
        <v>8096</v>
      </c>
      <c r="DM72" s="275">
        <f t="shared" si="120"/>
        <v>5123</v>
      </c>
      <c r="DN72" s="275">
        <f t="shared" si="120"/>
        <v>2973</v>
      </c>
      <c r="DO72" s="275">
        <f t="shared" si="120"/>
        <v>109.9</v>
      </c>
      <c r="DP72" s="236"/>
      <c r="DQ72" s="266">
        <f t="shared" si="121"/>
        <v>1500</v>
      </c>
      <c r="DR72" s="287" t="e">
        <f t="shared" si="121"/>
        <v>#VALUE!</v>
      </c>
      <c r="DS72" s="275">
        <f t="shared" si="121"/>
        <v>1000</v>
      </c>
      <c r="DT72" s="275">
        <f t="shared" si="121"/>
        <v>500</v>
      </c>
      <c r="DU72" s="275">
        <f t="shared" si="121"/>
        <v>25</v>
      </c>
      <c r="DV72" s="236"/>
      <c r="DW72" s="381">
        <f t="shared" si="122"/>
        <v>6596</v>
      </c>
      <c r="DX72" s="248">
        <f t="shared" si="122"/>
        <v>4123</v>
      </c>
      <c r="DY72" s="248"/>
      <c r="DZ72" s="248"/>
      <c r="EA72" s="248"/>
      <c r="EB72" s="248"/>
      <c r="EC72" s="248">
        <f t="shared" si="123"/>
        <v>2473</v>
      </c>
      <c r="ED72" s="248">
        <f t="shared" si="123"/>
        <v>84.9</v>
      </c>
      <c r="EE72" s="236"/>
      <c r="EF72" s="231" t="e">
        <f>BD72-#REF!</f>
        <v>#REF!</v>
      </c>
      <c r="EG72" s="244" t="e">
        <f>SUMIFS(EG$11:EG$58,$ER$11:$ER$58,$AF72)</f>
        <v>#DIV/0!</v>
      </c>
      <c r="EH72" s="236"/>
      <c r="EI72" s="231">
        <f t="shared" si="124"/>
        <v>4020</v>
      </c>
      <c r="EJ72" s="244">
        <f t="shared" si="124"/>
        <v>2211</v>
      </c>
      <c r="EK72" s="236"/>
      <c r="EL72" s="231">
        <f t="shared" si="66"/>
        <v>-426</v>
      </c>
      <c r="EM72" s="244">
        <f>SUMIFS(EM$11:EM$58,$ER$11:$ER$58,$AF72)</f>
        <v>0</v>
      </c>
      <c r="EN72" s="235"/>
      <c r="EO72" s="231">
        <f t="shared" si="125"/>
        <v>4120</v>
      </c>
      <c r="EP72" s="244">
        <f t="shared" si="125"/>
        <v>2266</v>
      </c>
    </row>
    <row r="73" spans="7:147" ht="36" customHeight="1" x14ac:dyDescent="0.15">
      <c r="I73" s="501" t="s">
        <v>1582</v>
      </c>
      <c r="J73" s="502"/>
      <c r="AE73" s="501" t="s">
        <v>1582</v>
      </c>
      <c r="AF73" s="502"/>
      <c r="AI73" s="234">
        <f>SUM(AI60,AI64,AI67,AI69)</f>
        <v>129743.168422</v>
      </c>
      <c r="AJ73" s="249" t="e">
        <f>SUM(AJ60,AJ64,AJ67,AJ69)</f>
        <v>#REF!</v>
      </c>
      <c r="AK73" s="236"/>
      <c r="AL73" s="234">
        <f>SUM(AL60,AL64,AL67,AL69)</f>
        <v>139317.06331699999</v>
      </c>
      <c r="AM73" s="249" t="e">
        <f>SUM(AM60,AM64,AM67,AM69)</f>
        <v>#VALUE!</v>
      </c>
      <c r="AN73" s="236"/>
      <c r="AO73" s="234">
        <f>SUM(AO60,AO64,AO67,AO69)</f>
        <v>155290</v>
      </c>
      <c r="AP73" s="249" t="e">
        <f>SUM(AP60,AP64,AP67,AP69)</f>
        <v>#VALUE!</v>
      </c>
      <c r="AQ73" s="236"/>
      <c r="AR73" s="234">
        <f>SUM(AR60,AR64,AR67,AR69)</f>
        <v>160280</v>
      </c>
      <c r="AS73" s="249" t="e">
        <f>SUM(AS60,AS64,AS67,AS69)</f>
        <v>#VALUE!</v>
      </c>
      <c r="AT73" s="236"/>
      <c r="AU73" s="234">
        <f>SUM(AU60,AU64,AU67,AU69)</f>
        <v>188564</v>
      </c>
      <c r="AV73" s="249">
        <f>SUM(AV60,AV64,AV67,AV69)</f>
        <v>144181.617</v>
      </c>
      <c r="AW73" s="236"/>
      <c r="AX73" s="234">
        <f>SUM(AX60,AX64,AX67,AX69)</f>
        <v>248558</v>
      </c>
      <c r="AY73" s="249">
        <f>SUM(AY60,AY64,AY67,AY69)</f>
        <v>185164.22899999999</v>
      </c>
      <c r="AZ73" s="236"/>
      <c r="BA73" s="234">
        <f>SUM(BA60,BA64,BA67,BA69)</f>
        <v>335440.23173900007</v>
      </c>
      <c r="BB73" s="249">
        <f>SUM(BB60,BB64,BB67,BB69)</f>
        <v>255846.416</v>
      </c>
      <c r="BC73" s="236"/>
      <c r="BD73" s="269">
        <f>SUM(BD60,BD64,BD67,BD69)</f>
        <v>231846</v>
      </c>
      <c r="BE73" s="279">
        <f>SUM(BE60,BE64,BE67,BE69)</f>
        <v>172456.10800000001</v>
      </c>
      <c r="BF73" s="236"/>
      <c r="BG73" s="234">
        <f>SUM(BG60,BG64,BG67,BG69)</f>
        <v>0</v>
      </c>
      <c r="BH73" s="249">
        <f>SUM(BH60,BH64,BH67,BH69)</f>
        <v>469969.52899999998</v>
      </c>
      <c r="BI73" s="236"/>
      <c r="BJ73" s="281"/>
      <c r="BK73" s="269">
        <f>SUM(BK60,BK64,BK67,BK69)</f>
        <v>201738</v>
      </c>
      <c r="BL73" s="279">
        <f>SUM(BL60,BL64,BL67,BL69)</f>
        <v>149183.005</v>
      </c>
      <c r="BM73" s="281"/>
      <c r="BN73" s="269">
        <f>SUM(BN60,BN64,BN67,BN69)</f>
        <v>201138</v>
      </c>
      <c r="BO73" s="279">
        <f>SUM(BO60,BO64,BO67,BO69)</f>
        <v>148783.005</v>
      </c>
      <c r="BP73" s="279">
        <f>SUM(BP60,BP64,BP67,BP69)</f>
        <v>52354.994999999995</v>
      </c>
      <c r="BQ73" s="279">
        <f>SUM(BQ60,BQ64,BQ67,BQ69)</f>
        <v>715.58275909090912</v>
      </c>
      <c r="BR73" s="281"/>
      <c r="BS73" s="269">
        <f>SUM(BS60,BS64,BS67,BS69)</f>
        <v>152756</v>
      </c>
      <c r="BT73" s="291">
        <f>SUM(BT60,BT64,BT67,BT69)</f>
        <v>112684.91233333334</v>
      </c>
      <c r="BU73" s="279">
        <f>SUM(BU60,BU64,BU67,BU69)</f>
        <v>112698</v>
      </c>
      <c r="BV73" s="279">
        <f>SUM(BV60,BV64,BV67,BV69)</f>
        <v>40058</v>
      </c>
      <c r="BW73" s="279">
        <f>SUM(BW60,BW64,BW67,BW69)</f>
        <v>483.75</v>
      </c>
      <c r="BX73" s="281"/>
      <c r="BY73" s="269">
        <f>SUM(BY60,BY64,BY67,BY69)</f>
        <v>169756</v>
      </c>
      <c r="BZ73" s="291">
        <f>SUM(BZ60,BZ64,BZ67,BZ69)</f>
        <v>125407.04566666666</v>
      </c>
      <c r="CA73" s="279">
        <f>SUM(CA60,CA64,CA67,CA69)</f>
        <v>125419</v>
      </c>
      <c r="CB73" s="279">
        <f>SUM(CB60,CB64,CB67,CB69)</f>
        <v>44337</v>
      </c>
      <c r="CC73" s="279">
        <f>SUM(CC60,CC64,CC67,CC69)</f>
        <v>533.15000000000009</v>
      </c>
      <c r="CD73" s="281"/>
      <c r="CE73" s="316">
        <f>SUM(CE60,CE64,CE67,CE69)</f>
        <v>170488</v>
      </c>
      <c r="CF73" s="326">
        <f>SUM(CF60,CF64,CF67,CF69)</f>
        <v>125953.10433333334</v>
      </c>
      <c r="CG73" s="338">
        <f>SUM(CG60,CG64,CG67,CG69)</f>
        <v>125963</v>
      </c>
      <c r="CH73" s="338">
        <f>SUM(CH60,CH64,CH67,CH69)</f>
        <v>44525</v>
      </c>
      <c r="CI73" s="338">
        <f>SUM(CI60,CI64,CI67,CI69)</f>
        <v>534.78185000000008</v>
      </c>
      <c r="CJ73" s="351"/>
      <c r="CK73" s="316">
        <f>SUM(CK60,CK64,CK67,CK69)</f>
        <v>52000</v>
      </c>
      <c r="CL73" s="326" t="e">
        <f>SUM(CL60,CL64,CL67,CL69)</f>
        <v>#DIV/0!</v>
      </c>
      <c r="CM73" s="338">
        <f>SUM(CM60,CM64,CM67,CM69)</f>
        <v>38497</v>
      </c>
      <c r="CN73" s="338">
        <f>SUM(CN60,CN64,CN67,CN69)</f>
        <v>13503</v>
      </c>
      <c r="CO73" s="338">
        <f>SUM(CO60,CO64,CO67,CO69)</f>
        <v>111.85455000000002</v>
      </c>
      <c r="CP73" s="374"/>
      <c r="CQ73" s="382">
        <f>SUM(CQ60,CQ64,CQ67,CQ69)</f>
        <v>163862</v>
      </c>
      <c r="CR73" s="329">
        <f>SUM(CR60,CR64,CR67,CR69)</f>
        <v>118929</v>
      </c>
      <c r="CS73" s="329"/>
      <c r="CT73" s="329"/>
      <c r="CU73" s="329"/>
      <c r="CV73" s="329"/>
      <c r="CW73" s="329">
        <f>SUM(CW60,CW64,CW67,CW69)</f>
        <v>44933</v>
      </c>
      <c r="CX73" s="329">
        <f>SUM(CX60,CX64,CX67,CX69)</f>
        <v>401.18183181818188</v>
      </c>
      <c r="CY73" s="347"/>
      <c r="CZ73" s="347"/>
      <c r="DA73" s="281"/>
      <c r="DB73" s="316">
        <f>SUM(DB60,DB64,DB67,DB69)</f>
        <v>732</v>
      </c>
      <c r="DC73" s="338">
        <f>SUM(DC60,DC64,DC67,DC69)</f>
        <v>544</v>
      </c>
      <c r="DD73" s="338">
        <f>SUM(DD60,DD64,DD67,DD69)</f>
        <v>188</v>
      </c>
      <c r="DE73" s="338">
        <f>SUM(DE60,DE64,DE67,DE69)</f>
        <v>400134.684397</v>
      </c>
      <c r="DF73" s="395"/>
      <c r="DG73" s="316">
        <f>SUM(DG60,DG64,DG67,DG69)</f>
        <v>208862</v>
      </c>
      <c r="DH73" s="338">
        <f>SUM(DH60,DH64,DH67,DH69)</f>
        <v>152946</v>
      </c>
      <c r="DI73" s="338">
        <f>SUM(DI60,DI64,DI67,DI69)</f>
        <v>55916</v>
      </c>
      <c r="DJ73" s="338">
        <f>SUM(DJ60,DJ64,DJ67,DJ69)</f>
        <v>504.30000000000007</v>
      </c>
      <c r="DK73" s="374"/>
      <c r="DL73" s="316">
        <f>SUM(DL60,DL64,DL67,DL69)</f>
        <v>210862</v>
      </c>
      <c r="DM73" s="338">
        <f>SUM(DM60,DM64,DM67,DM69)</f>
        <v>154399</v>
      </c>
      <c r="DN73" s="338">
        <f>SUM(DN60,DN64,DN67,DN69)</f>
        <v>56463</v>
      </c>
      <c r="DO73" s="338">
        <f>SUM(DO60,DO64,DO67,DO69)</f>
        <v>504.30000000000007</v>
      </c>
      <c r="DP73" s="374"/>
      <c r="DQ73" s="316">
        <f>SUM(DQ60,DQ64,DQ67,DQ69)</f>
        <v>32150</v>
      </c>
      <c r="DR73" s="326" t="e">
        <f>SUM(DR60,DR64,DR67,DR69)</f>
        <v>#DIV/0!</v>
      </c>
      <c r="DS73" s="338">
        <f>SUM(DS60,DS64,DS67,DS69)</f>
        <v>23709</v>
      </c>
      <c r="DT73" s="338">
        <f>SUM(DT60,DT64,DT67,DT69)</f>
        <v>8441</v>
      </c>
      <c r="DU73" s="338">
        <f>SUM(DU60,DU64,DU67,DU69)</f>
        <v>66.300000000000011</v>
      </c>
      <c r="DV73" s="374"/>
      <c r="DW73" s="382">
        <f>SUM(DW60,DW64,DW67,DW69)</f>
        <v>183712</v>
      </c>
      <c r="DX73" s="329">
        <f>SUM(DX60,DX64,DX67,DX69)</f>
        <v>133597</v>
      </c>
      <c r="DY73" s="329"/>
      <c r="DZ73" s="329"/>
      <c r="EA73" s="329"/>
      <c r="EB73" s="329"/>
      <c r="EC73" s="329">
        <f>SUM(EC60,EC64,EC67,EC69)</f>
        <v>50115</v>
      </c>
      <c r="ED73" s="329">
        <f>SUM(ED60,ED64,ED67,ED69)</f>
        <v>447.45000000000005</v>
      </c>
      <c r="EE73" s="374"/>
      <c r="EF73" s="319" t="e">
        <f>SUM(#REF!,EF60,EF64,EF69)</f>
        <v>#REF!</v>
      </c>
      <c r="EG73" s="418" t="e">
        <f>SUM(#REF!,EG60,EG64,EG69)</f>
        <v>#REF!</v>
      </c>
      <c r="EH73" s="374"/>
      <c r="EI73" s="319" t="e">
        <f>SUM(#REF!,EI60,EI64,EI69)</f>
        <v>#REF!</v>
      </c>
      <c r="EJ73" s="418" t="e">
        <f>SUM(#REF!,EJ60,EJ64,EJ69)</f>
        <v>#REF!</v>
      </c>
      <c r="EK73" s="374"/>
      <c r="EL73" s="319" t="e">
        <f>SUM(#REF!,EL60,EL64,EL69)</f>
        <v>#REF!</v>
      </c>
      <c r="EM73" s="418" t="e">
        <f>SUM(#REF!,EM60,EM64,EM69)</f>
        <v>#REF!</v>
      </c>
      <c r="EN73" s="424"/>
      <c r="EO73" s="319" t="e">
        <f>SUM(#REF!,EO60,EO64,EO69)</f>
        <v>#REF!</v>
      </c>
      <c r="EP73" s="418" t="e">
        <f>SUM(#REF!,EP60,EP64,EP69)</f>
        <v>#REF!</v>
      </c>
      <c r="EQ73" s="427"/>
    </row>
    <row r="74" spans="7:147" ht="28.5" customHeight="1" x14ac:dyDescent="0.15"/>
    <row r="75" spans="7:147" ht="28.5" customHeight="1" x14ac:dyDescent="0.15">
      <c r="G75" s="175"/>
      <c r="H75" s="181"/>
      <c r="I75" s="499" t="s">
        <v>687</v>
      </c>
      <c r="J75" s="500"/>
      <c r="AE75" s="222" t="s">
        <v>687</v>
      </c>
      <c r="AF75" s="225"/>
      <c r="AI75" s="237">
        <f>SUMIFS(AI$11:AI$58,$C$11:$C$58,$AE75)</f>
        <v>3877</v>
      </c>
      <c r="AJ75" s="250" t="e">
        <f>SUMIFS(AJ$11:AJ$58,$C$11:$C$58,$AE75)</f>
        <v>#REF!</v>
      </c>
      <c r="AK75" s="236"/>
      <c r="AL75" s="237">
        <f>SUMIFS(AL$11:AL$58,$C$11:$C$58,$AE75)</f>
        <v>3877</v>
      </c>
      <c r="AM75" s="250" t="e">
        <f>SUMIFS(AM$11:AM$58,$C$11:$C$58,$AE75)</f>
        <v>#VALUE!</v>
      </c>
      <c r="AN75" s="236"/>
      <c r="AO75" s="237">
        <f>SUMIFS(AO$11:AO$58,$C$11:$C$58,$AE75)</f>
        <v>3877</v>
      </c>
      <c r="AP75" s="250" t="e">
        <f>SUMIFS(AP$11:AP$58,$C$11:$C$58,$AE75)</f>
        <v>#VALUE!</v>
      </c>
      <c r="AQ75" s="236"/>
      <c r="AR75" s="237">
        <f>SUMIFS(AR$11:AR$58,$C$11:$C$58,$AE75)</f>
        <v>3877</v>
      </c>
      <c r="AS75" s="250" t="e">
        <f>SUMIFS(AS$11:AS$58,$C$11:$C$58,$AE75)</f>
        <v>#VALUE!</v>
      </c>
      <c r="AT75" s="236"/>
      <c r="AU75" s="237">
        <f>SUMIFS(AU$11:AU$58,$C$11:$C$58,$AE75)</f>
        <v>3877</v>
      </c>
      <c r="AV75" s="250">
        <f>SUMIFS(AV$11:AV$58,$C$11:$C$58,$AE75)</f>
        <v>3148.1239999999998</v>
      </c>
      <c r="AW75" s="236"/>
      <c r="AX75" s="237">
        <f>SUMIFS(AX$11:AX$58,$C$11:$C$58,$AE75)</f>
        <v>1167</v>
      </c>
      <c r="AY75" s="250">
        <f>SUMIFS(AY$11:AY$58,$C$11:$C$58,$AE75)</f>
        <v>939.43499999999995</v>
      </c>
      <c r="AZ75" s="236"/>
      <c r="BA75" s="237">
        <f>SUMIFS(BA$11:BA$58,$C$11:$C$58,$AE75)</f>
        <v>600</v>
      </c>
      <c r="BB75" s="250">
        <f>SUMIFS(BB$11:BB$58,$C$11:$C$58,$AE75)</f>
        <v>483</v>
      </c>
      <c r="BC75" s="263"/>
      <c r="BD75" s="237">
        <f>SUMIFS(BD$11:BD$58,$C$11:$C$58,$AE75)</f>
        <v>1050</v>
      </c>
      <c r="BE75" s="250">
        <f>SUMIFS(BE$11:BE$58,$C$11:$C$58,$AE75)</f>
        <v>845.25</v>
      </c>
      <c r="BF75" s="236"/>
      <c r="BG75" s="237">
        <f>SUMIFS(BG$11:BG$58,$C$11:$C$58,$AE75)</f>
        <v>0</v>
      </c>
      <c r="BH75" s="250">
        <f>SUMIFS(BH$11:BH$58,$C$11:$C$58,$AE75)</f>
        <v>0</v>
      </c>
      <c r="BI75" s="263"/>
      <c r="BJ75" s="263"/>
      <c r="BK75" s="237">
        <f>SUMIFS(BK$11:BK$58,$C$11:$C$58,$AE75)</f>
        <v>950</v>
      </c>
      <c r="BL75" s="250">
        <f>SUMIFS(BL$11:BL$58,$C$11:$C$58,$AE75)</f>
        <v>764.75</v>
      </c>
      <c r="BM75" s="263"/>
      <c r="BN75" s="237">
        <f>SUMIFS(BN$11:BN$58,$C$11:$C$58,$AE75)</f>
        <v>950</v>
      </c>
      <c r="BO75" s="285">
        <f>SUMIFS(BO$11:BO$58,$C$11:$C$58,$AE75)</f>
        <v>764.75</v>
      </c>
      <c r="BP75" s="285">
        <f>SUMIFS(BP$11:BP$58,$C$11:$C$58,$AE75)</f>
        <v>185.25</v>
      </c>
      <c r="BQ75" s="285">
        <f>SUMIFS(BQ$11:BQ$58,$C$11:$C$58,$AE75)</f>
        <v>0</v>
      </c>
      <c r="BR75" s="263"/>
      <c r="BS75" s="237">
        <f>SUMIFS(BS$11:BS$58,$C$11:$C$58,$AE75)</f>
        <v>1100</v>
      </c>
      <c r="BT75" s="285">
        <f>SUMIFS(BT$11:BT$58,$C$11:$C$58,$AE75)</f>
        <v>885.49999999999989</v>
      </c>
      <c r="BU75" s="285">
        <f>SUMIFS(BU$11:BU$58,$C$11:$C$58,$AE75)</f>
        <v>886</v>
      </c>
      <c r="BV75" s="285">
        <f>SUMIFS(BV$11:BV$58,$C$11:$C$58,$AE75)</f>
        <v>214</v>
      </c>
      <c r="BW75" s="285">
        <f>SUMIFS(BW$11:BW$58,$C$11:$C$58,$AE75)</f>
        <v>0</v>
      </c>
      <c r="BX75" s="263"/>
      <c r="BY75" s="237">
        <f>SUMIFS(BY$11:BY$58,$C$11:$C$58,$AE75)</f>
        <v>1100</v>
      </c>
      <c r="BZ75" s="285">
        <f>SUMIFS(BZ$11:BZ$58,$C$11:$C$58,$AE75)</f>
        <v>885.49999999999989</v>
      </c>
      <c r="CA75" s="285">
        <f>SUMIFS(CA$11:CA$58,$C$11:$C$58,$AE75)</f>
        <v>886</v>
      </c>
      <c r="CB75" s="285">
        <f>SUMIFS(CB$11:CB$58,$C$11:$C$58,$AE75)</f>
        <v>214</v>
      </c>
      <c r="CC75" s="285">
        <f>SUMIFS(CC$11:CC$58,$C$11:$C$58,$AE75)</f>
        <v>0</v>
      </c>
      <c r="CD75" s="263"/>
      <c r="CE75" s="317">
        <f>SUMIFS(CE$11:CE$58,$C$11:$C$58,$AE75)</f>
        <v>1100</v>
      </c>
      <c r="CF75" s="327">
        <f>SUMIFS(CF$11:CF$58,$C$11:$C$58,$AE75)</f>
        <v>885.49999999999989</v>
      </c>
      <c r="CG75" s="327">
        <f>SUMIFS(CG$11:CG$58,$C$11:$C$58,$AE75)</f>
        <v>886</v>
      </c>
      <c r="CH75" s="327">
        <f>SUMIFS(CH$11:CH$58,$C$11:$C$58,$AE75)</f>
        <v>214</v>
      </c>
      <c r="CI75" s="327">
        <f>SUMIFS(CI$11:CI$58,$C$11:$C$58,$AE75)</f>
        <v>0</v>
      </c>
      <c r="CJ75" s="350"/>
      <c r="CK75" s="317">
        <f>SUMIFS(CK$11:CK$58,$C$11:$C$58,$AE75)</f>
        <v>600</v>
      </c>
      <c r="CL75" s="327" t="e">
        <f>SUMIFS(CL$11:CL$58,$C$11:$C$58,$AE75)</f>
        <v>#DIV/0!</v>
      </c>
      <c r="CM75" s="327">
        <f>SUMIFS(CM$11:CM$58,$C$11:$C$58,$AE75)</f>
        <v>483</v>
      </c>
      <c r="CN75" s="327">
        <f>SUMIFS(CN$11:CN$58,$C$11:$C$58,$AE75)</f>
        <v>117</v>
      </c>
      <c r="CO75" s="327">
        <f>SUMIFS(CO$11:CO$58,$C$11:$C$58,$AE75)</f>
        <v>0</v>
      </c>
      <c r="CP75" s="373"/>
      <c r="CQ75" s="317">
        <f>SUMIFS(CQ$11:CQ$58,$C$11:$C$58,$AE75)</f>
        <v>329</v>
      </c>
      <c r="CR75" s="327">
        <f>SUMIFS(CR$11:CR$58,$C$11:$C$58,$AE75)</f>
        <v>263</v>
      </c>
      <c r="CS75" s="327"/>
      <c r="CT75" s="327"/>
      <c r="CU75" s="327"/>
      <c r="CV75" s="327"/>
      <c r="CW75" s="327">
        <f>SUMIFS(CW$11:CW$58,$C$11:$C$58,$AE75)</f>
        <v>66</v>
      </c>
      <c r="CX75" s="327">
        <f>SUMIFS(CX$11:CX$58,$C$11:$C$58,$AE75)</f>
        <v>0</v>
      </c>
      <c r="CY75" s="347"/>
      <c r="CZ75" s="347"/>
      <c r="DA75" s="263"/>
      <c r="DB75" s="317">
        <f>SUMIFS(DB$11:DB$58,$C$11:$C$58,$AE75)</f>
        <v>0</v>
      </c>
      <c r="DC75" s="327">
        <f>SUMIFS(DC$11:DC$58,$C$11:$C$58,$AE75)</f>
        <v>0</v>
      </c>
      <c r="DD75" s="327">
        <f>SUMIFS(DD$11:DD$58,$C$11:$C$58,$AE75)</f>
        <v>0</v>
      </c>
      <c r="DE75" s="327">
        <f>SUMIFS(DE$11:DE$58,$C$11:$C$58,$AE75)</f>
        <v>0</v>
      </c>
      <c r="DF75" s="396"/>
      <c r="DG75" s="317">
        <f>SUMIFS(DG$11:DG$58,$C$11:$C$58,$AE75)</f>
        <v>929</v>
      </c>
      <c r="DH75" s="327">
        <f>SUMIFS(DH$11:DH$58,$C$11:$C$58,$AE75)</f>
        <v>748</v>
      </c>
      <c r="DI75" s="327">
        <f>SUMIFS(DI$11:DI$58,$C$11:$C$58,$AE75)</f>
        <v>181</v>
      </c>
      <c r="DJ75" s="327">
        <f>SUMIFS(DJ$11:DJ$58,$C$11:$C$58,$AE75)</f>
        <v>0</v>
      </c>
      <c r="DK75" s="373"/>
      <c r="DL75" s="317">
        <f>SUMIFS(DL$11:DL$58,$C$11:$C$58,$AE75)</f>
        <v>929</v>
      </c>
      <c r="DM75" s="327">
        <f>SUMIFS(DM$11:DM$58,$C$11:$C$58,$AE75)</f>
        <v>748</v>
      </c>
      <c r="DN75" s="327">
        <f>SUMIFS(DN$11:DN$58,$C$11:$C$58,$AE75)</f>
        <v>181</v>
      </c>
      <c r="DO75" s="327">
        <f>SUMIFS(DO$11:DO$58,$C$11:$C$58,$AE75)</f>
        <v>0</v>
      </c>
      <c r="DP75" s="373"/>
      <c r="DQ75" s="317">
        <f>SUMIFS(DQ$11:DQ$58,$C$11:$C$58,$AE75)</f>
        <v>600</v>
      </c>
      <c r="DR75" s="327" t="e">
        <f>SUMIFS(DR$11:DR$58,$C$11:$C$58,$AE75)</f>
        <v>#VALUE!</v>
      </c>
      <c r="DS75" s="327">
        <f>SUMIFS(DS$11:DS$58,$C$11:$C$58,$AE75)</f>
        <v>483</v>
      </c>
      <c r="DT75" s="327">
        <f>SUMIFS(DT$11:DT$58,$C$11:$C$58,$AE75)</f>
        <v>117</v>
      </c>
      <c r="DU75" s="327">
        <f>SUMIFS(DU$11:DU$58,$C$11:$C$58,$AE75)</f>
        <v>0</v>
      </c>
      <c r="DV75" s="373"/>
      <c r="DW75" s="317">
        <f>SUMIFS(DW$11:DW$58,$C$11:$C$58,$AE75)</f>
        <v>329</v>
      </c>
      <c r="DX75" s="327">
        <f>SUMIFS(DX$11:DX$58,$C$11:$C$58,$AE75)</f>
        <v>263</v>
      </c>
      <c r="DY75" s="327"/>
      <c r="DZ75" s="327"/>
      <c r="EA75" s="327"/>
      <c r="EB75" s="327"/>
      <c r="EC75" s="327">
        <f>SUMIFS(EC$11:EC$58,$C$11:$C$58,$AE75)</f>
        <v>66</v>
      </c>
      <c r="ED75" s="327">
        <f>SUMIFS(ED$11:ED$58,$C$11:$C$58,$AE75)</f>
        <v>0</v>
      </c>
      <c r="EE75" s="373"/>
      <c r="EF75" s="317" t="e">
        <f>BD75-#REF!</f>
        <v>#REF!</v>
      </c>
      <c r="EG75" s="419">
        <f>SUMIFS(EG$11:EG$58,$C$11:$C$58,$AE75)</f>
        <v>0.89974293059125954</v>
      </c>
      <c r="EH75" s="373"/>
      <c r="EI75" s="317">
        <f>SUMIFS(EI$11:EI$58,$C$11:$C$58,$AE75)</f>
        <v>450</v>
      </c>
      <c r="EJ75" s="419">
        <f>SUMIFS(EJ$11:EJ$58,$C$11:$C$58,$AE75)</f>
        <v>362.25</v>
      </c>
      <c r="EK75" s="373"/>
      <c r="EL75" s="317">
        <f t="shared" ref="EL75:EL86" si="126">EI75-BD75</f>
        <v>-600</v>
      </c>
      <c r="EM75" s="419">
        <f>SUMIFS(EM$11:EM$58,$C$11:$C$58,$AE75)</f>
        <v>0</v>
      </c>
      <c r="EN75" s="352"/>
      <c r="EO75" s="317">
        <f>SUMIFS(EO$11:EO$58,$C$11:$C$58,$AE75)</f>
        <v>1050</v>
      </c>
      <c r="EP75" s="419">
        <f>SUMIFS(EP$11:EP$58,$C$11:$C$58,$AE75)</f>
        <v>845.25</v>
      </c>
      <c r="EQ75" s="426"/>
    </row>
    <row r="76" spans="7:147" ht="28.5" customHeight="1" x14ac:dyDescent="0.15">
      <c r="G76" s="175"/>
      <c r="H76" s="180"/>
      <c r="I76" s="188"/>
      <c r="J76" s="194" t="s">
        <v>687</v>
      </c>
      <c r="AE76" s="188"/>
      <c r="AF76" s="194" t="s">
        <v>687</v>
      </c>
      <c r="AI76" s="231">
        <f>SUMIFS(AI$11:AI$58,$ER$11:$ER$58,$AF76)</f>
        <v>3877</v>
      </c>
      <c r="AJ76" s="244" t="e">
        <f>SUMIFS(AJ$11:AJ$58,$ER$11:$ER$58,$AF76)</f>
        <v>#REF!</v>
      </c>
      <c r="AK76" s="236"/>
      <c r="AL76" s="231">
        <f>SUMIFS(AL$11:AL$58,$ER$11:$ER$58,$AF76)</f>
        <v>3877</v>
      </c>
      <c r="AM76" s="244" t="e">
        <f>SUMIFS(AM$11:AM$58,$ER$11:$ER$58,$AF76)</f>
        <v>#VALUE!</v>
      </c>
      <c r="AN76" s="236"/>
      <c r="AO76" s="231">
        <f>SUMIFS(AO$11:AO$58,$ER$11:$ER$58,$AF76)</f>
        <v>3877</v>
      </c>
      <c r="AP76" s="244" t="e">
        <f>SUMIFS(AP$11:AP$58,$ER$11:$ER$58,$AF76)</f>
        <v>#VALUE!</v>
      </c>
      <c r="AQ76" s="236"/>
      <c r="AR76" s="231">
        <f>SUMIFS(AR$11:AR$58,$ER$11:$ER$58,$AF76)</f>
        <v>3877</v>
      </c>
      <c r="AS76" s="244" t="e">
        <f>SUMIFS(AS$11:AS$58,$ER$11:$ER$58,$AF76)</f>
        <v>#VALUE!</v>
      </c>
      <c r="AT76" s="236"/>
      <c r="AU76" s="231">
        <f>SUMIFS(AU$11:AU$58,$ER$11:$ER$58,$AF76)</f>
        <v>3877</v>
      </c>
      <c r="AV76" s="244">
        <f>SUMIFS(AV$11:AV$58,$ER$11:$ER$58,$AF76)</f>
        <v>3148.1239999999998</v>
      </c>
      <c r="AW76" s="236"/>
      <c r="AX76" s="231">
        <f>SUMIFS(AX$11:AX$58,$ER$11:$ER$58,$AF76)</f>
        <v>1167</v>
      </c>
      <c r="AY76" s="244">
        <f>SUMIFS(AY$11:AY$58,$ER$11:$ER$58,$AF76)</f>
        <v>939.43499999999995</v>
      </c>
      <c r="AZ76" s="236"/>
      <c r="BA76" s="231">
        <f>SUMIFS(BA$11:BA$58,$ER$11:$ER$58,$AF76)</f>
        <v>600</v>
      </c>
      <c r="BB76" s="244">
        <f>SUMIFS(BB$11:BB$58,$ER$11:$ER$58,$AF76)</f>
        <v>483</v>
      </c>
      <c r="BC76" s="263"/>
      <c r="BD76" s="231">
        <f>SUMIFS(BD$11:BD$58,$ER$11:$ER$58,$AF76)</f>
        <v>1050</v>
      </c>
      <c r="BE76" s="244">
        <f>SUMIFS(BE$11:BE$58,$ER$11:$ER$58,$AF76)</f>
        <v>845.25</v>
      </c>
      <c r="BF76" s="236"/>
      <c r="BG76" s="231">
        <f>SUMIFS(BG$11:BG$58,$ER$11:$ER$58,$AF76)</f>
        <v>0</v>
      </c>
      <c r="BH76" s="244">
        <f>SUMIFS(BH$11:BH$58,$ER$11:$ER$58,$AF76)</f>
        <v>0</v>
      </c>
      <c r="BI76" s="263"/>
      <c r="BJ76" s="263"/>
      <c r="BK76" s="231">
        <f>SUMIFS(BK$11:BK$58,$ER$11:$ER$58,$AF76)</f>
        <v>950</v>
      </c>
      <c r="BL76" s="244">
        <f>SUMIFS(BL$11:BL$58,$ER$11:$ER$58,$AF76)</f>
        <v>764.75</v>
      </c>
      <c r="BM76" s="263"/>
      <c r="BN76" s="231">
        <f>SUMIFS(BN$11:BN$58,$ER$11:$ER$58,$AF76)</f>
        <v>950</v>
      </c>
      <c r="BO76" s="248">
        <f>SUMIFS(BO$11:BO$58,$ER$11:$ER$58,$AF76)</f>
        <v>764.75</v>
      </c>
      <c r="BP76" s="248">
        <f>SUMIFS(BP$11:BP$58,$ER$11:$ER$58,$AF76)</f>
        <v>185.25</v>
      </c>
      <c r="BQ76" s="248">
        <f>SUMIFS(BQ$11:BQ$58,$ER$11:$ER$58,$AF76)</f>
        <v>0</v>
      </c>
      <c r="BR76" s="263"/>
      <c r="BS76" s="231">
        <f>SUMIFS(BS$11:BS$58,$ER$11:$ER$58,$AF76)</f>
        <v>1100</v>
      </c>
      <c r="BT76" s="248">
        <f>SUMIFS(BT$11:BT$58,$ER$11:$ER$58,$AF76)</f>
        <v>885.49999999999989</v>
      </c>
      <c r="BU76" s="248">
        <f>SUMIFS(BU$11:BU$58,$ER$11:$ER$58,$AF76)</f>
        <v>886</v>
      </c>
      <c r="BV76" s="248">
        <f>SUMIFS(BV$11:BV$58,$ER$11:$ER$58,$AF76)</f>
        <v>214</v>
      </c>
      <c r="BW76" s="248">
        <f>SUMIFS(BW$11:BW$58,$ER$11:$ER$58,$AF76)</f>
        <v>0</v>
      </c>
      <c r="BX76" s="263"/>
      <c r="BY76" s="231">
        <f>SUMIFS(BY$11:BY$58,$ER$11:$ER$58,$AF76)</f>
        <v>1100</v>
      </c>
      <c r="BZ76" s="248">
        <f>SUMIFS(BZ$11:BZ$58,$ER$11:$ER$58,$AF76)</f>
        <v>885.49999999999989</v>
      </c>
      <c r="CA76" s="248">
        <f>SUMIFS(CA$11:CA$58,$ER$11:$ER$58,$AF76)</f>
        <v>886</v>
      </c>
      <c r="CB76" s="248">
        <f>SUMIFS(CB$11:CB$58,$ER$11:$ER$58,$AF76)</f>
        <v>214</v>
      </c>
      <c r="CC76" s="248">
        <f>SUMIFS(CC$11:CC$58,$ER$11:$ER$58,$AF76)</f>
        <v>0</v>
      </c>
      <c r="CD76" s="263"/>
      <c r="CE76" s="231">
        <f>SUMIFS(CE$11:CE$58,$ER$11:$ER$58,$AF76)</f>
        <v>1100</v>
      </c>
      <c r="CF76" s="248">
        <f>SUMIFS(CF$11:CF$58,$ER$11:$ER$58,$AF76)</f>
        <v>885.49999999999989</v>
      </c>
      <c r="CG76" s="248">
        <f>SUMIFS(CG$11:CG$58,$ER$11:$ER$58,$AF76)</f>
        <v>886</v>
      </c>
      <c r="CH76" s="248">
        <f>SUMIFS(CH$11:CH$58,$ER$11:$ER$58,$AF76)</f>
        <v>214</v>
      </c>
      <c r="CI76" s="248">
        <f>SUMIFS(CI$11:CI$58,$ER$11:$ER$58,$AF76)</f>
        <v>0</v>
      </c>
      <c r="CJ76" s="347"/>
      <c r="CK76" s="231">
        <f>SUMIFS(CK$11:CK$58,$ER$11:$ER$58,$AF76)</f>
        <v>600</v>
      </c>
      <c r="CL76" s="248" t="e">
        <f>SUMIFS(CL$11:CL$58,$ER$11:$ER$58,$AF76)</f>
        <v>#DIV/0!</v>
      </c>
      <c r="CM76" s="248">
        <f>SUMIFS(CM$11:CM$58,$ER$11:$ER$58,$AF76)</f>
        <v>483</v>
      </c>
      <c r="CN76" s="248">
        <f>SUMIFS(CN$11:CN$58,$ER$11:$ER$58,$AF76)</f>
        <v>117</v>
      </c>
      <c r="CO76" s="248">
        <f>SUMIFS(CO$11:CO$58,$ER$11:$ER$58,$AF76)</f>
        <v>0</v>
      </c>
      <c r="CP76" s="236"/>
      <c r="CQ76" s="231">
        <f>SUMIFS(CQ$11:CQ$58,$ER$11:$ER$58,$AF76)</f>
        <v>329</v>
      </c>
      <c r="CR76" s="248">
        <f>SUMIFS(CR$11:CR$58,$ER$11:$ER$58,$AF76)</f>
        <v>263</v>
      </c>
      <c r="CS76" s="248"/>
      <c r="CT76" s="248"/>
      <c r="CU76" s="248"/>
      <c r="CV76" s="248"/>
      <c r="CW76" s="248">
        <f>SUMIFS(CW$11:CW$58,$ER$11:$ER$58,$AF76)</f>
        <v>66</v>
      </c>
      <c r="CX76" s="248">
        <f>SUMIFS(CX$11:CX$58,$ER$11:$ER$58,$AF76)</f>
        <v>0</v>
      </c>
      <c r="CY76" s="347"/>
      <c r="CZ76" s="347"/>
      <c r="DA76" s="263"/>
      <c r="DB76" s="231">
        <f>SUMIFS(DB$11:DB$58,$ER$11:$ER$58,$AF76)</f>
        <v>0</v>
      </c>
      <c r="DC76" s="248">
        <f>SUMIFS(DC$11:DC$58,$ER$11:$ER$58,$AF76)</f>
        <v>0</v>
      </c>
      <c r="DD76" s="248">
        <f>SUMIFS(DD$11:DD$58,$ER$11:$ER$58,$AF76)</f>
        <v>0</v>
      </c>
      <c r="DE76" s="248">
        <f>SUMIFS(DE$11:DE$58,$ER$11:$ER$58,$AF76)</f>
        <v>0</v>
      </c>
      <c r="DF76" s="263"/>
      <c r="DG76" s="231">
        <f>SUMIFS(DG$11:DG$58,$ER$11:$ER$58,$AF76)</f>
        <v>929</v>
      </c>
      <c r="DH76" s="248">
        <f>SUMIFS(DH$11:DH$58,$ER$11:$ER$58,$AF76)</f>
        <v>748</v>
      </c>
      <c r="DI76" s="248">
        <f>SUMIFS(DI$11:DI$58,$ER$11:$ER$58,$AF76)</f>
        <v>181</v>
      </c>
      <c r="DJ76" s="248">
        <f>SUMIFS(DJ$11:DJ$58,$ER$11:$ER$58,$AF76)</f>
        <v>0</v>
      </c>
      <c r="DK76" s="236"/>
      <c r="DL76" s="231">
        <f>SUMIFS(DL$11:DL$58,$ER$11:$ER$58,$AF76)</f>
        <v>929</v>
      </c>
      <c r="DM76" s="248">
        <f>SUMIFS(DM$11:DM$58,$ER$11:$ER$58,$AF76)</f>
        <v>748</v>
      </c>
      <c r="DN76" s="248">
        <f>SUMIFS(DN$11:DN$58,$ER$11:$ER$58,$AF76)</f>
        <v>181</v>
      </c>
      <c r="DO76" s="248">
        <f>SUMIFS(DO$11:DO$58,$ER$11:$ER$58,$AF76)</f>
        <v>0</v>
      </c>
      <c r="DP76" s="236"/>
      <c r="DQ76" s="231">
        <f>SUMIFS(DQ$11:DQ$58,$ER$11:$ER$58,$AF76)</f>
        <v>600</v>
      </c>
      <c r="DR76" s="248" t="e">
        <f>SUMIFS(DR$11:DR$58,$ER$11:$ER$58,$AF76)</f>
        <v>#VALUE!</v>
      </c>
      <c r="DS76" s="248">
        <f>SUMIFS(DS$11:DS$58,$ER$11:$ER$58,$AF76)</f>
        <v>483</v>
      </c>
      <c r="DT76" s="248">
        <f>SUMIFS(DT$11:DT$58,$ER$11:$ER$58,$AF76)</f>
        <v>117</v>
      </c>
      <c r="DU76" s="248">
        <f>SUMIFS(DU$11:DU$58,$ER$11:$ER$58,$AF76)</f>
        <v>0</v>
      </c>
      <c r="DV76" s="236"/>
      <c r="DW76" s="231">
        <f>SUMIFS(DW$11:DW$58,$ER$11:$ER$58,$AF76)</f>
        <v>329</v>
      </c>
      <c r="DX76" s="248">
        <f>SUMIFS(DX$11:DX$58,$ER$11:$ER$58,$AF76)</f>
        <v>263</v>
      </c>
      <c r="DY76" s="248"/>
      <c r="DZ76" s="248"/>
      <c r="EA76" s="248"/>
      <c r="EB76" s="248"/>
      <c r="EC76" s="248">
        <f>SUMIFS(EC$11:EC$58,$ER$11:$ER$58,$AF76)</f>
        <v>66</v>
      </c>
      <c r="ED76" s="248">
        <f>SUMIFS(ED$11:ED$58,$ER$11:$ER$58,$AF76)</f>
        <v>0</v>
      </c>
      <c r="EE76" s="236"/>
      <c r="EF76" s="231" t="e">
        <f>BD76-#REF!</f>
        <v>#REF!</v>
      </c>
      <c r="EG76" s="244">
        <f>SUMIFS(EG$11:EG$58,$ER$11:$ER$58,$AF76)</f>
        <v>0.89974293059125954</v>
      </c>
      <c r="EH76" s="236"/>
      <c r="EI76" s="231">
        <f>SUMIFS(EI$11:EI$58,$ER$11:$ER$58,$AF76)</f>
        <v>450</v>
      </c>
      <c r="EJ76" s="244">
        <f>SUMIFS(EJ$11:EJ$58,$ER$11:$ER$58,$AF76)</f>
        <v>362.25</v>
      </c>
      <c r="EK76" s="236"/>
      <c r="EL76" s="231">
        <f t="shared" si="126"/>
        <v>-600</v>
      </c>
      <c r="EM76" s="244">
        <f>SUMIFS(EM$11:EM$58,$ER$11:$ER$58,$AF76)</f>
        <v>0</v>
      </c>
      <c r="EN76" s="235"/>
      <c r="EO76" s="231">
        <f>SUMIFS(EO$11:EO$58,$ER$11:$ER$58,$AF76)</f>
        <v>1050</v>
      </c>
      <c r="EP76" s="244">
        <f>SUMIFS(EP$11:EP$58,$ER$11:$ER$58,$AF76)</f>
        <v>845.25</v>
      </c>
    </row>
    <row r="77" spans="7:147" ht="28.5" customHeight="1" x14ac:dyDescent="0.15">
      <c r="G77" s="175"/>
      <c r="H77" s="180"/>
      <c r="I77" s="499" t="s">
        <v>1516</v>
      </c>
      <c r="J77" s="500"/>
      <c r="AE77" s="222" t="s">
        <v>1516</v>
      </c>
      <c r="AF77" s="225"/>
      <c r="AI77" s="231">
        <f>SUMIFS(AI$11:AI$58,$C$11:$C$58,$AE77)</f>
        <v>88374.616704</v>
      </c>
      <c r="AJ77" s="244" t="e">
        <f>SUMIFS(AJ$11:AJ$58,$C$11:$C$58,$AE77)</f>
        <v>#REF!</v>
      </c>
      <c r="AK77" s="236"/>
      <c r="AL77" s="231">
        <f>SUMIFS(AL$11:AL$58,$C$11:$C$58,$AE77)</f>
        <v>95762.663146000006</v>
      </c>
      <c r="AM77" s="244" t="e">
        <f>SUMIFS(AM$11:AM$58,$C$11:$C$58,$AE77)</f>
        <v>#VALUE!</v>
      </c>
      <c r="AN77" s="236"/>
      <c r="AO77" s="231">
        <f>SUMIFS(AO$11:AO$58,$C$11:$C$58,$AE77)</f>
        <v>104939</v>
      </c>
      <c r="AP77" s="244" t="e">
        <f>SUMIFS(AP$11:AP$58,$C$11:$C$58,$AE77)</f>
        <v>#VALUE!</v>
      </c>
      <c r="AQ77" s="236"/>
      <c r="AR77" s="231">
        <f>SUMIFS(AR$11:AR$58,$C$11:$C$58,$AE77)</f>
        <v>109206</v>
      </c>
      <c r="AS77" s="244" t="e">
        <f>SUMIFS(AS$11:AS$58,$C$11:$C$58,$AE77)</f>
        <v>#VALUE!</v>
      </c>
      <c r="AT77" s="236"/>
      <c r="AU77" s="231">
        <f>SUMIFS(AU$11:AU$58,$C$11:$C$58,$AE77)</f>
        <v>133684</v>
      </c>
      <c r="AV77" s="244">
        <f>SUMIFS(AV$11:AV$58,$C$11:$C$58,$AE77)</f>
        <v>106071.158</v>
      </c>
      <c r="AW77" s="236"/>
      <c r="AX77" s="231">
        <f>SUMIFS(AX$11:AX$58,$C$11:$C$58,$AE77)</f>
        <v>158450</v>
      </c>
      <c r="AY77" s="244">
        <f>SUMIFS(AY$11:AY$58,$C$11:$C$58,$AE77)</f>
        <v>123085.458</v>
      </c>
      <c r="AZ77" s="236"/>
      <c r="BA77" s="231">
        <f>SUMIFS(BA$11:BA$58,$C$11:$C$58,$AE77)</f>
        <v>252269.27985000002</v>
      </c>
      <c r="BB77" s="244">
        <f>SUMIFS(BB$11:BB$58,$C$11:$C$58,$AE77)</f>
        <v>198143.18</v>
      </c>
      <c r="BC77" s="263"/>
      <c r="BD77" s="231">
        <f>SUMIFS(BD$11:BD$58,$C$11:$C$58,$AE77)</f>
        <v>149999</v>
      </c>
      <c r="BE77" s="244">
        <f>SUMIFS(BE$11:BE$58,$C$11:$C$58,$AE77)</f>
        <v>116607.522</v>
      </c>
      <c r="BF77" s="236"/>
      <c r="BG77" s="231">
        <f>SUMIFS(BG$11:BG$58,$C$11:$C$58,$AE77)</f>
        <v>0</v>
      </c>
      <c r="BH77" s="244">
        <f>SUMIFS(BH$11:BH$58,$C$11:$C$58,$AE77)</f>
        <v>359088.25900000002</v>
      </c>
      <c r="BI77" s="263"/>
      <c r="BJ77" s="263"/>
      <c r="BK77" s="231">
        <f>SUMIFS(BK$11:BK$58,$C$11:$C$58,$AE77)</f>
        <v>137875</v>
      </c>
      <c r="BL77" s="244">
        <f>SUMIFS(BL$11:BL$58,$C$11:$C$58,$AE77)</f>
        <v>106130.62000000002</v>
      </c>
      <c r="BM77" s="263"/>
      <c r="BN77" s="231">
        <f>SUMIFS(BN$11:BN$58,$C$11:$C$58,$AE77)</f>
        <v>137875</v>
      </c>
      <c r="BO77" s="248">
        <f>SUMIFS(BO$11:BO$58,$C$11:$C$58,$AE77)</f>
        <v>106130.62000000002</v>
      </c>
      <c r="BP77" s="248">
        <f>SUMIFS(BP$11:BP$58,$C$11:$C$58,$AE77)</f>
        <v>31744.379999999994</v>
      </c>
      <c r="BQ77" s="248">
        <f>SUMIFS(BQ$11:BQ$58,$C$11:$C$58,$AE77)</f>
        <v>638.22525000000007</v>
      </c>
      <c r="BR77" s="263"/>
      <c r="BS77" s="231">
        <f>SUMIFS(BS$11:BS$58,$C$11:$C$58,$AE77)</f>
        <v>104883</v>
      </c>
      <c r="BT77" s="248">
        <f>SUMIFS(BT$11:BT$58,$C$11:$C$58,$AE77)</f>
        <v>80416.412333333326</v>
      </c>
      <c r="BU77" s="248">
        <f>SUMIFS(BU$11:BU$58,$C$11:$C$58,$AE77)</f>
        <v>80425</v>
      </c>
      <c r="BV77" s="248">
        <f>SUMIFS(BV$11:BV$58,$C$11:$C$58,$AE77)</f>
        <v>24458</v>
      </c>
      <c r="BW77" s="248">
        <f>SUMIFS(BW$11:BW$58,$C$11:$C$58,$AE77)</f>
        <v>406.7</v>
      </c>
      <c r="BX77" s="263"/>
      <c r="BY77" s="231">
        <f>SUMIFS(BY$11:BY$58,$C$11:$C$58,$AE77)</f>
        <v>117283</v>
      </c>
      <c r="BZ77" s="248">
        <f>SUMIFS(BZ$11:BZ$58,$C$11:$C$58,$AE77)</f>
        <v>89938.545666666643</v>
      </c>
      <c r="CA77" s="248">
        <f>SUMIFS(CA$11:CA$58,$C$11:$C$58,$AE77)</f>
        <v>89946</v>
      </c>
      <c r="CB77" s="248">
        <f>SUMIFS(CB$11:CB$58,$C$11:$C$58,$AE77)</f>
        <v>27337</v>
      </c>
      <c r="CC77" s="248">
        <f>SUMIFS(CC$11:CC$58,$C$11:$C$58,$AE77)</f>
        <v>456.1</v>
      </c>
      <c r="CD77" s="263"/>
      <c r="CE77" s="318">
        <f>SUMIFS(CE$11:CE$58,$C$11:$C$58,$AE77)</f>
        <v>117810</v>
      </c>
      <c r="CF77" s="328">
        <f>SUMIFS(CF$11:CF$58,$C$11:$C$58,$AE77)</f>
        <v>90343.537666666656</v>
      </c>
      <c r="CG77" s="328">
        <f>SUMIFS(CG$11:CG$58,$C$11:$C$58,$AE77)</f>
        <v>90350</v>
      </c>
      <c r="CH77" s="328">
        <f>SUMIFS(CH$11:CH$58,$C$11:$C$58,$AE77)</f>
        <v>27460</v>
      </c>
      <c r="CI77" s="328">
        <f>SUMIFS(CI$11:CI$58,$C$11:$C$58,$AE77)</f>
        <v>457.70000000000005</v>
      </c>
      <c r="CJ77" s="350"/>
      <c r="CK77" s="318">
        <f>SUMIFS(CK$11:CK$58,$C$11:$C$58,$AE77)</f>
        <v>38700</v>
      </c>
      <c r="CL77" s="328" t="e">
        <f>SUMIFS(CL$11:CL$58,$C$11:$C$58,$AE77)</f>
        <v>#DIV/0!</v>
      </c>
      <c r="CM77" s="328">
        <f>SUMIFS(CM$11:CM$58,$C$11:$C$58,$AE77)</f>
        <v>29560</v>
      </c>
      <c r="CN77" s="328">
        <f>SUMIFS(CN$11:CN$58,$C$11:$C$58,$AE77)</f>
        <v>9140</v>
      </c>
      <c r="CO77" s="328">
        <f>SUMIFS(CO$11:CO$58,$C$11:$C$58,$AE77)</f>
        <v>67.750000000000014</v>
      </c>
      <c r="CP77" s="373"/>
      <c r="CQ77" s="318">
        <f>SUMIFS(CQ$11:CQ$58,$C$11:$C$58,$AE77)</f>
        <v>99692</v>
      </c>
      <c r="CR77" s="328">
        <f>SUMIFS(CR$11:CR$58,$C$11:$C$58,$AE77)</f>
        <v>75176</v>
      </c>
      <c r="CS77" s="328"/>
      <c r="CT77" s="328"/>
      <c r="CU77" s="328"/>
      <c r="CV77" s="328"/>
      <c r="CW77" s="328">
        <f>SUMIFS(CW$11:CW$58,$C$11:$C$58,$AE77)</f>
        <v>24516</v>
      </c>
      <c r="CX77" s="328">
        <f>SUMIFS(CX$11:CX$58,$C$11:$C$58,$AE77)</f>
        <v>333.4</v>
      </c>
      <c r="CY77" s="347"/>
      <c r="CZ77" s="347"/>
      <c r="DA77" s="263"/>
      <c r="DB77" s="318">
        <f>SUMIFS(DB$11:DB$58,$C$11:$C$58,$AE77)</f>
        <v>527</v>
      </c>
      <c r="DC77" s="328">
        <f>SUMIFS(DC$11:DC$58,$C$11:$C$58,$AE77)</f>
        <v>404</v>
      </c>
      <c r="DD77" s="328">
        <f>SUMIFS(DD$11:DD$58,$C$11:$C$58,$AE77)</f>
        <v>123</v>
      </c>
      <c r="DE77" s="328">
        <f>SUMIFS(DE$11:DE$58,$C$11:$C$58,$AE77)</f>
        <v>358752.61567700002</v>
      </c>
      <c r="DF77" s="396"/>
      <c r="DG77" s="318">
        <f>SUMIFS(DG$11:DG$58,$C$11:$C$58,$AE77)</f>
        <v>134392</v>
      </c>
      <c r="DH77" s="328">
        <f>SUMIFS(DH$11:DH$58,$C$11:$C$58,$AE77)</f>
        <v>102353</v>
      </c>
      <c r="DI77" s="328">
        <f>SUMIFS(DI$11:DI$58,$C$11:$C$58,$AE77)</f>
        <v>32039</v>
      </c>
      <c r="DJ77" s="328">
        <f>SUMIFS(DJ$11:DJ$58,$C$11:$C$58,$AE77)</f>
        <v>392.45000000000005</v>
      </c>
      <c r="DK77" s="373"/>
      <c r="DL77" s="318">
        <f>SUMIFS(DL$11:DL$58,$C$11:$C$58,$AE77)</f>
        <v>135392</v>
      </c>
      <c r="DM77" s="328">
        <f>SUMIFS(DM$11:DM$58,$C$11:$C$58,$AE77)</f>
        <v>103106</v>
      </c>
      <c r="DN77" s="328">
        <f>SUMIFS(DN$11:DN$58,$C$11:$C$58,$AE77)</f>
        <v>32286</v>
      </c>
      <c r="DO77" s="328">
        <f>SUMIFS(DO$11:DO$58,$C$11:$C$58,$AE77)</f>
        <v>392.45000000000005</v>
      </c>
      <c r="DP77" s="373"/>
      <c r="DQ77" s="318">
        <f>SUMIFS(DQ$11:DQ$58,$C$11:$C$58,$AE77)</f>
        <v>20450</v>
      </c>
      <c r="DR77" s="328" t="e">
        <f>SUMIFS(DR$11:DR$58,$C$11:$C$58,$AE77)</f>
        <v>#DIV/0!</v>
      </c>
      <c r="DS77" s="328">
        <f>SUMIFS(DS$11:DS$58,$C$11:$C$58,$AE77)</f>
        <v>15792</v>
      </c>
      <c r="DT77" s="328">
        <f>SUMIFS(DT$11:DT$58,$C$11:$C$58,$AE77)</f>
        <v>4658</v>
      </c>
      <c r="DU77" s="328">
        <f>SUMIFS(DU$11:DU$58,$C$11:$C$58,$AE77)</f>
        <v>41.3</v>
      </c>
      <c r="DV77" s="373"/>
      <c r="DW77" s="318">
        <f>SUMIFS(DW$11:DW$58,$C$11:$C$58,$AE77)</f>
        <v>117942</v>
      </c>
      <c r="DX77" s="328">
        <f>SUMIFS(DX$11:DX$58,$C$11:$C$58,$AE77)</f>
        <v>88822</v>
      </c>
      <c r="DY77" s="328"/>
      <c r="DZ77" s="328"/>
      <c r="EA77" s="328"/>
      <c r="EB77" s="328"/>
      <c r="EC77" s="328">
        <f>SUMIFS(EC$11:EC$58,$C$11:$C$58,$AE77)</f>
        <v>29120</v>
      </c>
      <c r="ED77" s="328">
        <f>SUMIFS(ED$11:ED$58,$C$11:$C$58,$AE77)</f>
        <v>360.6</v>
      </c>
      <c r="EE77" s="373"/>
      <c r="EF77" s="318" t="e">
        <f>BD77-#REF!</f>
        <v>#REF!</v>
      </c>
      <c r="EG77" s="417" t="e">
        <f>SUMIFS(EG$11:EG$58,$C$11:$C$58,$AE77)</f>
        <v>#DIV/0!</v>
      </c>
      <c r="EH77" s="373"/>
      <c r="EI77" s="318">
        <f>SUMIFS(EI$11:EI$58,$C$11:$C$58,$AE77)</f>
        <v>-66909.279850000006</v>
      </c>
      <c r="EJ77" s="417">
        <f>SUMIFS(EJ$11:EJ$58,$C$11:$C$58,$AE77)</f>
        <v>-50470.750999999997</v>
      </c>
      <c r="EK77" s="373"/>
      <c r="EL77" s="318">
        <f t="shared" si="126"/>
        <v>-216908.27984999999</v>
      </c>
      <c r="EM77" s="417">
        <f>SUMIFS(EM$11:EM$58,$C$11:$C$58,$AE77)</f>
        <v>0</v>
      </c>
      <c r="EN77" s="352"/>
      <c r="EO77" s="318">
        <f>SUMIFS(EO$11:EO$58,$C$11:$C$58,$AE77)</f>
        <v>185360</v>
      </c>
      <c r="EP77" s="417">
        <f>SUMIFS(EP$11:EP$58,$C$11:$C$58,$AE77)</f>
        <v>144599.158</v>
      </c>
      <c r="EQ77" s="426"/>
    </row>
    <row r="78" spans="7:147" ht="28.5" customHeight="1" x14ac:dyDescent="0.15">
      <c r="G78" s="175"/>
      <c r="H78" s="181"/>
      <c r="I78" s="187"/>
      <c r="J78" s="194" t="s">
        <v>1516</v>
      </c>
      <c r="AE78" s="187"/>
      <c r="AF78" s="194" t="s">
        <v>1516</v>
      </c>
      <c r="AI78" s="231">
        <f t="shared" ref="AI78:AJ80" si="127">SUMIFS(AI$11:AI$58,$ER$11:$ER$58,$AF78)</f>
        <v>9147</v>
      </c>
      <c r="AJ78" s="244" t="e">
        <f t="shared" si="127"/>
        <v>#REF!</v>
      </c>
      <c r="AK78" s="236"/>
      <c r="AL78" s="231">
        <f t="shared" ref="AL78:AM80" si="128">SUMIFS(AL$11:AL$58,$ER$11:$ER$58,$AF78)</f>
        <v>10412.232919</v>
      </c>
      <c r="AM78" s="244" t="e">
        <f t="shared" si="128"/>
        <v>#VALUE!</v>
      </c>
      <c r="AN78" s="236"/>
      <c r="AO78" s="231">
        <f t="shared" ref="AO78:AP80" si="129">SUMIFS(AO$11:AO$58,$ER$11:$ER$58,$AF78)</f>
        <v>16198</v>
      </c>
      <c r="AP78" s="244" t="e">
        <f t="shared" si="129"/>
        <v>#VALUE!</v>
      </c>
      <c r="AQ78" s="236"/>
      <c r="AR78" s="231">
        <f t="shared" ref="AR78:AS80" si="130">SUMIFS(AR$11:AR$58,$ER$11:$ER$58,$AF78)</f>
        <v>15368</v>
      </c>
      <c r="AS78" s="244" t="e">
        <f t="shared" si="130"/>
        <v>#VALUE!</v>
      </c>
      <c r="AT78" s="236"/>
      <c r="AU78" s="231">
        <f t="shared" ref="AU78:AV80" si="131">SUMIFS(AU$11:AU$58,$ER$11:$ER$58,$AF78)</f>
        <v>24258</v>
      </c>
      <c r="AV78" s="244">
        <f t="shared" si="131"/>
        <v>19052.325000000001</v>
      </c>
      <c r="AW78" s="236"/>
      <c r="AX78" s="231">
        <f t="shared" ref="AX78:AY80" si="132">SUMIFS(AX$11:AX$58,$ER$11:$ER$58,$AF78)</f>
        <v>29859</v>
      </c>
      <c r="AY78" s="244">
        <f t="shared" si="132"/>
        <v>22692.84</v>
      </c>
      <c r="AZ78" s="236"/>
      <c r="BA78" s="231">
        <f t="shared" ref="BA78:BB80" si="133">SUMIFS(BA$11:BA$58,$ER$11:$ER$58,$AF78)</f>
        <v>53693.232919000002</v>
      </c>
      <c r="BB78" s="244">
        <f t="shared" si="133"/>
        <v>41405.413</v>
      </c>
      <c r="BC78" s="236"/>
      <c r="BD78" s="231">
        <f t="shared" ref="BD78:BE80" si="134">SUMIFS(BD$11:BD$58,$ER$11:$ER$58,$AF78)</f>
        <v>23074</v>
      </c>
      <c r="BE78" s="244">
        <f t="shared" si="134"/>
        <v>17536.239999999998</v>
      </c>
      <c r="BF78" s="236"/>
      <c r="BG78" s="231">
        <f t="shared" ref="BG78:BH80" si="135">SUMIFS(BG$11:BG$58,$ER$11:$ER$58,$AF78)</f>
        <v>0</v>
      </c>
      <c r="BH78" s="244">
        <f t="shared" si="135"/>
        <v>88000.001000000004</v>
      </c>
      <c r="BI78" s="236"/>
      <c r="BJ78" s="236"/>
      <c r="BK78" s="231">
        <f t="shared" ref="BK78:BL80" si="136">SUMIFS(BK$11:BK$58,$ER$11:$ER$58,$AF78)</f>
        <v>22549</v>
      </c>
      <c r="BL78" s="244">
        <f t="shared" si="136"/>
        <v>16986.914000000001</v>
      </c>
      <c r="BM78" s="236"/>
      <c r="BN78" s="231">
        <f t="shared" ref="BN78:BQ80" si="137">SUMIFS(BN$11:BN$58,$ER$11:$ER$58,$AF78)</f>
        <v>22549</v>
      </c>
      <c r="BO78" s="248">
        <f t="shared" si="137"/>
        <v>16986.914000000001</v>
      </c>
      <c r="BP78" s="248">
        <f t="shared" si="137"/>
        <v>5562.0859999999993</v>
      </c>
      <c r="BQ78" s="248">
        <f t="shared" si="137"/>
        <v>278.10430000000002</v>
      </c>
      <c r="BR78" s="236"/>
      <c r="BS78" s="231">
        <f t="shared" ref="BS78:BW80" si="138">SUMIFS(BS$11:BS$58,$ER$11:$ER$58,$AF78)</f>
        <v>18710</v>
      </c>
      <c r="BT78" s="248">
        <f t="shared" si="138"/>
        <v>14094.866666666665</v>
      </c>
      <c r="BU78" s="248">
        <f t="shared" si="138"/>
        <v>14097</v>
      </c>
      <c r="BV78" s="248">
        <f t="shared" si="138"/>
        <v>4613</v>
      </c>
      <c r="BW78" s="248">
        <f t="shared" si="138"/>
        <v>230.64999999999998</v>
      </c>
      <c r="BX78" s="236"/>
      <c r="BY78" s="231">
        <f t="shared" ref="BY78:CC80" si="139">SUMIFS(BY$11:BY$58,$ER$11:$ER$58,$AF78)</f>
        <v>20710</v>
      </c>
      <c r="BZ78" s="248">
        <f t="shared" si="139"/>
        <v>15601.533333333331</v>
      </c>
      <c r="CA78" s="248">
        <f t="shared" si="139"/>
        <v>15603</v>
      </c>
      <c r="CB78" s="248">
        <f t="shared" si="139"/>
        <v>5107</v>
      </c>
      <c r="CC78" s="248">
        <f t="shared" si="139"/>
        <v>255.35</v>
      </c>
      <c r="CD78" s="236"/>
      <c r="CE78" s="231">
        <f t="shared" ref="CE78:CI80" si="140">SUMIFS(CE$11:CE$58,$ER$11:$ER$58,$AF78)</f>
        <v>20761</v>
      </c>
      <c r="CF78" s="248">
        <f t="shared" si="140"/>
        <v>15639.953333333331</v>
      </c>
      <c r="CG78" s="248">
        <f t="shared" si="140"/>
        <v>15641</v>
      </c>
      <c r="CH78" s="248">
        <f t="shared" si="140"/>
        <v>5120</v>
      </c>
      <c r="CI78" s="248">
        <f t="shared" si="140"/>
        <v>256</v>
      </c>
      <c r="CJ78" s="347"/>
      <c r="CK78" s="231">
        <f t="shared" ref="CK78:CO80" si="141">SUMIFS(CK$11:CK$58,$ER$11:$ER$58,$AF78)</f>
        <v>1500</v>
      </c>
      <c r="CL78" s="248" t="e">
        <f t="shared" si="141"/>
        <v>#DIV/0!</v>
      </c>
      <c r="CM78" s="248">
        <f t="shared" si="141"/>
        <v>1131</v>
      </c>
      <c r="CN78" s="248">
        <f t="shared" si="141"/>
        <v>369</v>
      </c>
      <c r="CO78" s="248">
        <f t="shared" si="141"/>
        <v>18.45</v>
      </c>
      <c r="CP78" s="236"/>
      <c r="CQ78" s="231">
        <f t="shared" ref="CQ78:CR80" si="142">SUMIFS(CQ$11:CQ$58,$ER$11:$ER$58,$AF78)</f>
        <v>17369</v>
      </c>
      <c r="CR78" s="248">
        <f t="shared" si="142"/>
        <v>12969</v>
      </c>
      <c r="CS78" s="248"/>
      <c r="CT78" s="248"/>
      <c r="CU78" s="248"/>
      <c r="CV78" s="248"/>
      <c r="CW78" s="248">
        <f t="shared" ref="CW78:CX80" si="143">SUMIFS(CW$11:CW$58,$ER$11:$ER$58,$AF78)</f>
        <v>4400</v>
      </c>
      <c r="CX78" s="248">
        <f t="shared" si="143"/>
        <v>220.00000000000003</v>
      </c>
      <c r="CY78" s="347"/>
      <c r="CZ78" s="347"/>
      <c r="DA78" s="236"/>
      <c r="DB78" s="231">
        <f t="shared" ref="DB78:DE80" si="144">SUMIFS(DB$11:DB$58,$ER$11:$ER$58,$AF78)</f>
        <v>51</v>
      </c>
      <c r="DC78" s="248">
        <f t="shared" si="144"/>
        <v>38</v>
      </c>
      <c r="DD78" s="248">
        <f t="shared" si="144"/>
        <v>13</v>
      </c>
      <c r="DE78" s="248">
        <f t="shared" si="144"/>
        <v>2963.9999999999995</v>
      </c>
      <c r="DF78" s="236"/>
      <c r="DG78" s="231">
        <f t="shared" ref="DG78:DJ80" si="145">SUMIFS(DG$11:DG$58,$ER$11:$ER$58,$AF78)</f>
        <v>18869</v>
      </c>
      <c r="DH78" s="248">
        <f t="shared" si="145"/>
        <v>14215</v>
      </c>
      <c r="DI78" s="248">
        <f t="shared" si="145"/>
        <v>4654</v>
      </c>
      <c r="DJ78" s="248">
        <f t="shared" si="145"/>
        <v>232.7</v>
      </c>
      <c r="DK78" s="236"/>
      <c r="DL78" s="231">
        <f t="shared" ref="DL78:DO80" si="146">SUMIFS(DL$11:DL$58,$ER$11:$ER$58,$AF78)</f>
        <v>18869</v>
      </c>
      <c r="DM78" s="248">
        <f t="shared" si="146"/>
        <v>14215</v>
      </c>
      <c r="DN78" s="248">
        <f t="shared" si="146"/>
        <v>4654</v>
      </c>
      <c r="DO78" s="248">
        <f t="shared" si="146"/>
        <v>232.7</v>
      </c>
      <c r="DP78" s="236"/>
      <c r="DQ78" s="231">
        <f t="shared" ref="DQ78:DU80" si="147">SUMIFS(DQ$11:DQ$58,$ER$11:$ER$58,$AF78)</f>
        <v>450</v>
      </c>
      <c r="DR78" s="248" t="e">
        <f t="shared" si="147"/>
        <v>#DIV/0!</v>
      </c>
      <c r="DS78" s="248">
        <f t="shared" si="147"/>
        <v>339</v>
      </c>
      <c r="DT78" s="248">
        <f t="shared" si="147"/>
        <v>111</v>
      </c>
      <c r="DU78" s="248">
        <f t="shared" si="147"/>
        <v>5.5500000000000007</v>
      </c>
      <c r="DV78" s="236"/>
      <c r="DW78" s="231">
        <f t="shared" ref="DW78:DX80" si="148">SUMIFS(DW$11:DW$58,$ER$11:$ER$58,$AF78)</f>
        <v>18419</v>
      </c>
      <c r="DX78" s="248">
        <f t="shared" si="148"/>
        <v>13754</v>
      </c>
      <c r="DY78" s="248"/>
      <c r="DZ78" s="248"/>
      <c r="EA78" s="248"/>
      <c r="EB78" s="248"/>
      <c r="EC78" s="248">
        <f t="shared" ref="EC78:ED80" si="149">SUMIFS(EC$11:EC$58,$ER$11:$ER$58,$AF78)</f>
        <v>4665</v>
      </c>
      <c r="ED78" s="248">
        <f t="shared" si="149"/>
        <v>233.25</v>
      </c>
      <c r="EE78" s="236"/>
      <c r="EF78" s="231" t="e">
        <f>BD78-#REF!</f>
        <v>#REF!</v>
      </c>
      <c r="EG78" s="244" t="e">
        <f>SUMIFS(EG$11:EG$58,$ER$11:$ER$58,$AF78)</f>
        <v>#DIV/0!</v>
      </c>
      <c r="EH78" s="236"/>
      <c r="EI78" s="231">
        <f t="shared" ref="EI78:EJ80" si="150">SUMIFS(EI$11:EI$58,$ER$11:$ER$58,$AF78)</f>
        <v>-27769.232918999998</v>
      </c>
      <c r="EJ78" s="244">
        <f t="shared" si="150"/>
        <v>-21104.618000000002</v>
      </c>
      <c r="EK78" s="236"/>
      <c r="EL78" s="231">
        <f t="shared" si="126"/>
        <v>-50843.232919000002</v>
      </c>
      <c r="EM78" s="244">
        <f>SUMIFS(EM$11:EM$58,$ER$11:$ER$58,$AF78)</f>
        <v>0</v>
      </c>
      <c r="EN78" s="235"/>
      <c r="EO78" s="231">
        <f t="shared" ref="EO78:EP80" si="151">SUMIFS(EO$11:EO$58,$ER$11:$ER$58,$AF78)</f>
        <v>25924</v>
      </c>
      <c r="EP78" s="244">
        <f t="shared" si="151"/>
        <v>19702.240000000002</v>
      </c>
    </row>
    <row r="79" spans="7:147" ht="28.5" customHeight="1" x14ac:dyDescent="0.15">
      <c r="G79" s="175"/>
      <c r="H79" s="182"/>
      <c r="I79" s="187"/>
      <c r="J79" s="194" t="s">
        <v>1241</v>
      </c>
      <c r="AE79" s="187"/>
      <c r="AF79" s="194" t="s">
        <v>1241</v>
      </c>
      <c r="AI79" s="231">
        <f t="shared" si="127"/>
        <v>43818.616704</v>
      </c>
      <c r="AJ79" s="244" t="e">
        <f t="shared" si="127"/>
        <v>#REF!</v>
      </c>
      <c r="AK79" s="236"/>
      <c r="AL79" s="231">
        <f t="shared" si="128"/>
        <v>49941.430226999997</v>
      </c>
      <c r="AM79" s="244" t="e">
        <f t="shared" si="128"/>
        <v>#VALUE!</v>
      </c>
      <c r="AN79" s="236"/>
      <c r="AO79" s="231">
        <f t="shared" si="129"/>
        <v>53332</v>
      </c>
      <c r="AP79" s="244" t="e">
        <f t="shared" si="129"/>
        <v>#VALUE!</v>
      </c>
      <c r="AQ79" s="236"/>
      <c r="AR79" s="231">
        <f t="shared" si="130"/>
        <v>58429</v>
      </c>
      <c r="AS79" s="244" t="e">
        <f t="shared" si="130"/>
        <v>#VALUE!</v>
      </c>
      <c r="AT79" s="236"/>
      <c r="AU79" s="231">
        <f t="shared" si="131"/>
        <v>74017</v>
      </c>
      <c r="AV79" s="244">
        <f t="shared" si="131"/>
        <v>58450.237000000008</v>
      </c>
      <c r="AW79" s="236"/>
      <c r="AX79" s="231">
        <f t="shared" si="132"/>
        <v>89700</v>
      </c>
      <c r="AY79" s="244">
        <f t="shared" si="132"/>
        <v>69589.399999999994</v>
      </c>
      <c r="AZ79" s="236"/>
      <c r="BA79" s="231">
        <f t="shared" si="133"/>
        <v>174318.04693099999</v>
      </c>
      <c r="BB79" s="244">
        <f t="shared" si="133"/>
        <v>137466.21900000001</v>
      </c>
      <c r="BC79" s="236"/>
      <c r="BD79" s="231">
        <f t="shared" si="134"/>
        <v>93854</v>
      </c>
      <c r="BE79" s="244">
        <f t="shared" si="134"/>
        <v>72847.710000000006</v>
      </c>
      <c r="BF79" s="236"/>
      <c r="BG79" s="231">
        <f t="shared" si="135"/>
        <v>0</v>
      </c>
      <c r="BH79" s="244">
        <f t="shared" si="135"/>
        <v>271088.25800000003</v>
      </c>
      <c r="BI79" s="236"/>
      <c r="BJ79" s="236"/>
      <c r="BK79" s="231">
        <f t="shared" si="136"/>
        <v>85640</v>
      </c>
      <c r="BL79" s="244">
        <f t="shared" si="136"/>
        <v>65754.325000000012</v>
      </c>
      <c r="BM79" s="236"/>
      <c r="BN79" s="231">
        <f t="shared" si="137"/>
        <v>85640</v>
      </c>
      <c r="BO79" s="248">
        <f t="shared" si="137"/>
        <v>65754.325000000012</v>
      </c>
      <c r="BP79" s="248">
        <f t="shared" si="137"/>
        <v>19885.674999999996</v>
      </c>
      <c r="BQ79" s="248">
        <f t="shared" si="137"/>
        <v>329.91664999999995</v>
      </c>
      <c r="BR79" s="236"/>
      <c r="BS79" s="231">
        <f t="shared" si="138"/>
        <v>84853</v>
      </c>
      <c r="BT79" s="248">
        <f t="shared" si="138"/>
        <v>65284.959000000003</v>
      </c>
      <c r="BU79" s="248">
        <f t="shared" si="138"/>
        <v>65290</v>
      </c>
      <c r="BV79" s="248">
        <f t="shared" si="138"/>
        <v>19563</v>
      </c>
      <c r="BW79" s="248">
        <f t="shared" si="138"/>
        <v>173.60000000000002</v>
      </c>
      <c r="BX79" s="236"/>
      <c r="BY79" s="231">
        <f t="shared" si="139"/>
        <v>95253</v>
      </c>
      <c r="BZ79" s="248">
        <f t="shared" si="139"/>
        <v>73300.425666666662</v>
      </c>
      <c r="CA79" s="248">
        <f t="shared" si="139"/>
        <v>73305</v>
      </c>
      <c r="CB79" s="248">
        <f t="shared" si="139"/>
        <v>21948</v>
      </c>
      <c r="CC79" s="248">
        <f t="shared" si="139"/>
        <v>198.3</v>
      </c>
      <c r="CD79" s="236"/>
      <c r="CE79" s="231">
        <f t="shared" si="140"/>
        <v>95729</v>
      </c>
      <c r="CF79" s="248">
        <f t="shared" si="140"/>
        <v>73666.997666666663</v>
      </c>
      <c r="CG79" s="248">
        <f t="shared" si="140"/>
        <v>73671</v>
      </c>
      <c r="CH79" s="248">
        <f t="shared" si="140"/>
        <v>22058</v>
      </c>
      <c r="CI79" s="248">
        <f t="shared" si="140"/>
        <v>199.25000000000003</v>
      </c>
      <c r="CJ79" s="347"/>
      <c r="CK79" s="231">
        <f t="shared" si="141"/>
        <v>37200</v>
      </c>
      <c r="CL79" s="248" t="e">
        <f t="shared" si="141"/>
        <v>#DIV/0!</v>
      </c>
      <c r="CM79" s="248">
        <f t="shared" si="141"/>
        <v>28429</v>
      </c>
      <c r="CN79" s="248">
        <f t="shared" si="141"/>
        <v>8771</v>
      </c>
      <c r="CO79" s="248">
        <f t="shared" si="141"/>
        <v>49.3</v>
      </c>
      <c r="CP79" s="236"/>
      <c r="CQ79" s="231">
        <f t="shared" si="142"/>
        <v>82323</v>
      </c>
      <c r="CR79" s="248">
        <f t="shared" si="142"/>
        <v>62207</v>
      </c>
      <c r="CS79" s="248"/>
      <c r="CT79" s="248"/>
      <c r="CU79" s="248"/>
      <c r="CV79" s="248"/>
      <c r="CW79" s="248">
        <f t="shared" si="143"/>
        <v>20116</v>
      </c>
      <c r="CX79" s="248">
        <f t="shared" si="143"/>
        <v>113.4</v>
      </c>
      <c r="CY79" s="347"/>
      <c r="CZ79" s="347"/>
      <c r="DA79" s="236"/>
      <c r="DB79" s="231">
        <f t="shared" si="144"/>
        <v>476</v>
      </c>
      <c r="DC79" s="248">
        <f t="shared" si="144"/>
        <v>366</v>
      </c>
      <c r="DD79" s="248">
        <f t="shared" si="144"/>
        <v>110</v>
      </c>
      <c r="DE79" s="248">
        <f t="shared" si="144"/>
        <v>355788.61567700002</v>
      </c>
      <c r="DF79" s="236"/>
      <c r="DG79" s="231">
        <f t="shared" si="145"/>
        <v>115523</v>
      </c>
      <c r="DH79" s="248">
        <f t="shared" si="145"/>
        <v>88138</v>
      </c>
      <c r="DI79" s="248">
        <f t="shared" si="145"/>
        <v>27385</v>
      </c>
      <c r="DJ79" s="248">
        <f t="shared" si="145"/>
        <v>159.75</v>
      </c>
      <c r="DK79" s="236"/>
      <c r="DL79" s="231">
        <f t="shared" si="146"/>
        <v>116523</v>
      </c>
      <c r="DM79" s="248">
        <f t="shared" si="146"/>
        <v>88891</v>
      </c>
      <c r="DN79" s="248">
        <f t="shared" si="146"/>
        <v>27632</v>
      </c>
      <c r="DO79" s="248">
        <f t="shared" si="146"/>
        <v>159.75</v>
      </c>
      <c r="DP79" s="236"/>
      <c r="DQ79" s="231">
        <f t="shared" si="147"/>
        <v>20000</v>
      </c>
      <c r="DR79" s="248" t="e">
        <f t="shared" si="147"/>
        <v>#DIV/0!</v>
      </c>
      <c r="DS79" s="248">
        <f t="shared" si="147"/>
        <v>15453</v>
      </c>
      <c r="DT79" s="248">
        <f t="shared" si="147"/>
        <v>4547</v>
      </c>
      <c r="DU79" s="248">
        <f t="shared" si="147"/>
        <v>35.75</v>
      </c>
      <c r="DV79" s="236"/>
      <c r="DW79" s="231">
        <f t="shared" si="148"/>
        <v>99523</v>
      </c>
      <c r="DX79" s="248">
        <f t="shared" si="148"/>
        <v>75068</v>
      </c>
      <c r="DY79" s="248"/>
      <c r="DZ79" s="248"/>
      <c r="EA79" s="248"/>
      <c r="EB79" s="248"/>
      <c r="EC79" s="248">
        <f t="shared" si="149"/>
        <v>24455</v>
      </c>
      <c r="ED79" s="248">
        <f t="shared" si="149"/>
        <v>127.35</v>
      </c>
      <c r="EE79" s="236"/>
      <c r="EF79" s="231" t="e">
        <f>BD79-#REF!</f>
        <v>#REF!</v>
      </c>
      <c r="EG79" s="244">
        <f>SUMIFS(EG$11:EG$58,$ER$11:$ER$58,$AF79)</f>
        <v>15.772393690758538</v>
      </c>
      <c r="EH79" s="236"/>
      <c r="EI79" s="231">
        <f t="shared" si="150"/>
        <v>-72211.046931000004</v>
      </c>
      <c r="EJ79" s="244">
        <f t="shared" si="150"/>
        <v>-55630.934999999998</v>
      </c>
      <c r="EK79" s="236"/>
      <c r="EL79" s="231">
        <f t="shared" si="126"/>
        <v>-166065.04693100002</v>
      </c>
      <c r="EM79" s="244">
        <f>SUMIFS(EM$11:EM$58,$ER$11:$ER$58,$AF79)</f>
        <v>0</v>
      </c>
      <c r="EN79" s="235"/>
      <c r="EO79" s="231">
        <f t="shared" si="151"/>
        <v>102107</v>
      </c>
      <c r="EP79" s="244">
        <f t="shared" si="151"/>
        <v>79360.567999999999</v>
      </c>
    </row>
    <row r="80" spans="7:147" ht="28.5" customHeight="1" x14ac:dyDescent="0.15">
      <c r="G80" s="175"/>
      <c r="H80" s="180"/>
      <c r="I80" s="188"/>
      <c r="J80" s="194" t="s">
        <v>1525</v>
      </c>
      <c r="AE80" s="188"/>
      <c r="AF80" s="194" t="s">
        <v>1525</v>
      </c>
      <c r="AI80" s="231">
        <f t="shared" si="127"/>
        <v>35409</v>
      </c>
      <c r="AJ80" s="244" t="e">
        <f t="shared" si="127"/>
        <v>#REF!</v>
      </c>
      <c r="AK80" s="236"/>
      <c r="AL80" s="231">
        <f t="shared" si="128"/>
        <v>35409</v>
      </c>
      <c r="AM80" s="244" t="e">
        <f t="shared" si="128"/>
        <v>#VALUE!</v>
      </c>
      <c r="AN80" s="236"/>
      <c r="AO80" s="231">
        <f t="shared" si="129"/>
        <v>35409</v>
      </c>
      <c r="AP80" s="244" t="e">
        <f t="shared" si="129"/>
        <v>#VALUE!</v>
      </c>
      <c r="AQ80" s="236"/>
      <c r="AR80" s="231">
        <f t="shared" si="130"/>
        <v>35409</v>
      </c>
      <c r="AS80" s="244" t="e">
        <f t="shared" si="130"/>
        <v>#VALUE!</v>
      </c>
      <c r="AT80" s="236"/>
      <c r="AU80" s="231">
        <f t="shared" si="131"/>
        <v>35409</v>
      </c>
      <c r="AV80" s="244">
        <f t="shared" si="131"/>
        <v>28568.595999999998</v>
      </c>
      <c r="AW80" s="236"/>
      <c r="AX80" s="231">
        <f t="shared" si="132"/>
        <v>38891</v>
      </c>
      <c r="AY80" s="244">
        <f t="shared" si="132"/>
        <v>30803.218000000001</v>
      </c>
      <c r="AZ80" s="236"/>
      <c r="BA80" s="231">
        <f t="shared" si="133"/>
        <v>24258</v>
      </c>
      <c r="BB80" s="244">
        <f t="shared" si="133"/>
        <v>19271.548000000003</v>
      </c>
      <c r="BC80" s="236"/>
      <c r="BD80" s="231">
        <f t="shared" si="134"/>
        <v>33071</v>
      </c>
      <c r="BE80" s="244">
        <f t="shared" si="134"/>
        <v>26223.572</v>
      </c>
      <c r="BF80" s="236"/>
      <c r="BG80" s="231">
        <f t="shared" si="135"/>
        <v>0</v>
      </c>
      <c r="BH80" s="244">
        <f t="shared" si="135"/>
        <v>0</v>
      </c>
      <c r="BI80" s="236"/>
      <c r="BJ80" s="236"/>
      <c r="BK80" s="231">
        <f t="shared" si="136"/>
        <v>29686</v>
      </c>
      <c r="BL80" s="244">
        <f t="shared" si="136"/>
        <v>23389.381000000001</v>
      </c>
      <c r="BM80" s="236"/>
      <c r="BN80" s="231">
        <f t="shared" si="137"/>
        <v>29686</v>
      </c>
      <c r="BO80" s="248">
        <f t="shared" si="137"/>
        <v>23389.381000000001</v>
      </c>
      <c r="BP80" s="248">
        <f t="shared" si="137"/>
        <v>6296.6189999999997</v>
      </c>
      <c r="BQ80" s="248">
        <f t="shared" si="137"/>
        <v>30.204300000000003</v>
      </c>
      <c r="BR80" s="236"/>
      <c r="BS80" s="231">
        <f t="shared" si="138"/>
        <v>1320</v>
      </c>
      <c r="BT80" s="248">
        <f t="shared" si="138"/>
        <v>1036.5866666666666</v>
      </c>
      <c r="BU80" s="248">
        <f t="shared" si="138"/>
        <v>1038</v>
      </c>
      <c r="BV80" s="248">
        <f t="shared" si="138"/>
        <v>282</v>
      </c>
      <c r="BW80" s="248">
        <f t="shared" si="138"/>
        <v>2.4500000000000002</v>
      </c>
      <c r="BX80" s="236"/>
      <c r="BY80" s="231">
        <f t="shared" si="139"/>
        <v>1320</v>
      </c>
      <c r="BZ80" s="248">
        <f t="shared" si="139"/>
        <v>1036.5866666666666</v>
      </c>
      <c r="CA80" s="248">
        <f t="shared" si="139"/>
        <v>1038</v>
      </c>
      <c r="CB80" s="248">
        <f t="shared" si="139"/>
        <v>282</v>
      </c>
      <c r="CC80" s="248">
        <f t="shared" si="139"/>
        <v>2.4500000000000002</v>
      </c>
      <c r="CD80" s="236"/>
      <c r="CE80" s="231">
        <f t="shared" si="140"/>
        <v>1320</v>
      </c>
      <c r="CF80" s="248">
        <f t="shared" si="140"/>
        <v>1036.5866666666666</v>
      </c>
      <c r="CG80" s="248">
        <f t="shared" si="140"/>
        <v>1038</v>
      </c>
      <c r="CH80" s="248">
        <f t="shared" si="140"/>
        <v>282</v>
      </c>
      <c r="CI80" s="248">
        <f t="shared" si="140"/>
        <v>2.4500000000000002</v>
      </c>
      <c r="CJ80" s="347"/>
      <c r="CK80" s="231">
        <f t="shared" si="141"/>
        <v>0</v>
      </c>
      <c r="CL80" s="248" t="e">
        <f t="shared" si="141"/>
        <v>#DIV/0!</v>
      </c>
      <c r="CM80" s="248">
        <f t="shared" si="141"/>
        <v>0</v>
      </c>
      <c r="CN80" s="248">
        <f t="shared" si="141"/>
        <v>0</v>
      </c>
      <c r="CO80" s="248">
        <f t="shared" si="141"/>
        <v>0</v>
      </c>
      <c r="CP80" s="236"/>
      <c r="CQ80" s="231">
        <f t="shared" si="142"/>
        <v>0</v>
      </c>
      <c r="CR80" s="248">
        <f t="shared" si="142"/>
        <v>0</v>
      </c>
      <c r="CS80" s="248"/>
      <c r="CT80" s="248"/>
      <c r="CU80" s="248"/>
      <c r="CV80" s="248"/>
      <c r="CW80" s="248">
        <f t="shared" si="143"/>
        <v>0</v>
      </c>
      <c r="CX80" s="248">
        <f t="shared" si="143"/>
        <v>0</v>
      </c>
      <c r="CY80" s="347"/>
      <c r="CZ80" s="347"/>
      <c r="DA80" s="236"/>
      <c r="DB80" s="231">
        <f t="shared" si="144"/>
        <v>0</v>
      </c>
      <c r="DC80" s="248">
        <f t="shared" si="144"/>
        <v>0</v>
      </c>
      <c r="DD80" s="248">
        <f t="shared" si="144"/>
        <v>0</v>
      </c>
      <c r="DE80" s="248">
        <f t="shared" si="144"/>
        <v>0</v>
      </c>
      <c r="DF80" s="236"/>
      <c r="DG80" s="231">
        <f t="shared" si="145"/>
        <v>0</v>
      </c>
      <c r="DH80" s="248">
        <f t="shared" si="145"/>
        <v>0</v>
      </c>
      <c r="DI80" s="248">
        <f t="shared" si="145"/>
        <v>0</v>
      </c>
      <c r="DJ80" s="248">
        <f t="shared" si="145"/>
        <v>0</v>
      </c>
      <c r="DK80" s="236"/>
      <c r="DL80" s="231">
        <f t="shared" si="146"/>
        <v>0</v>
      </c>
      <c r="DM80" s="248">
        <f t="shared" si="146"/>
        <v>0</v>
      </c>
      <c r="DN80" s="248">
        <f t="shared" si="146"/>
        <v>0</v>
      </c>
      <c r="DO80" s="248">
        <f t="shared" si="146"/>
        <v>0</v>
      </c>
      <c r="DP80" s="236"/>
      <c r="DQ80" s="231">
        <f t="shared" si="147"/>
        <v>0</v>
      </c>
      <c r="DR80" s="248" t="e">
        <f t="shared" si="147"/>
        <v>#DIV/0!</v>
      </c>
      <c r="DS80" s="248">
        <f t="shared" si="147"/>
        <v>0</v>
      </c>
      <c r="DT80" s="248">
        <f t="shared" si="147"/>
        <v>0</v>
      </c>
      <c r="DU80" s="248">
        <f t="shared" si="147"/>
        <v>0</v>
      </c>
      <c r="DV80" s="236"/>
      <c r="DW80" s="231">
        <f t="shared" si="148"/>
        <v>0</v>
      </c>
      <c r="DX80" s="248">
        <f t="shared" si="148"/>
        <v>0</v>
      </c>
      <c r="DY80" s="248"/>
      <c r="DZ80" s="248"/>
      <c r="EA80" s="248"/>
      <c r="EB80" s="248"/>
      <c r="EC80" s="248">
        <f t="shared" si="149"/>
        <v>0</v>
      </c>
      <c r="ED80" s="248">
        <f t="shared" si="149"/>
        <v>0</v>
      </c>
      <c r="EE80" s="236"/>
      <c r="EF80" s="231" t="e">
        <f>BD80-#REF!</f>
        <v>#REF!</v>
      </c>
      <c r="EG80" s="244" t="e">
        <f>SUMIFS(EG$11:EG$58,$ER$11:$ER$58,$AF80)</f>
        <v>#DIV/0!</v>
      </c>
      <c r="EH80" s="236"/>
      <c r="EI80" s="231">
        <f t="shared" si="150"/>
        <v>33071</v>
      </c>
      <c r="EJ80" s="244">
        <f t="shared" si="150"/>
        <v>26264.802</v>
      </c>
      <c r="EK80" s="236"/>
      <c r="EL80" s="231">
        <f t="shared" si="126"/>
        <v>0</v>
      </c>
      <c r="EM80" s="244">
        <f>SUMIFS(EM$11:EM$58,$ER$11:$ER$58,$AF80)</f>
        <v>0</v>
      </c>
      <c r="EN80" s="235"/>
      <c r="EO80" s="231">
        <f t="shared" si="151"/>
        <v>57329</v>
      </c>
      <c r="EP80" s="244">
        <f t="shared" si="151"/>
        <v>45536.350000000006</v>
      </c>
    </row>
    <row r="81" spans="7:147" ht="28.5" customHeight="1" x14ac:dyDescent="0.15">
      <c r="G81" s="175"/>
      <c r="H81" s="181"/>
      <c r="I81" s="499" t="s">
        <v>1535</v>
      </c>
      <c r="J81" s="500"/>
      <c r="AE81" s="222" t="s">
        <v>1535</v>
      </c>
      <c r="AF81" s="225"/>
      <c r="AI81" s="231">
        <f>SUMIFS(AI$11:AI$58,$C$11:$C$58,$AE81)</f>
        <v>23270.551717999999</v>
      </c>
      <c r="AJ81" s="244" t="e">
        <f>SUMIFS(AJ$11:AJ$58,$C$11:$C$58,$AE81)</f>
        <v>#REF!</v>
      </c>
      <c r="AK81" s="236"/>
      <c r="AL81" s="231">
        <f>SUMIFS(AL$11:AL$58,$C$11:$C$58,$AE81)</f>
        <v>25456.400171000001</v>
      </c>
      <c r="AM81" s="244" t="e">
        <f>SUMIFS(AM$11:AM$58,$C$11:$C$58,$AE81)</f>
        <v>#VALUE!</v>
      </c>
      <c r="AN81" s="236"/>
      <c r="AO81" s="231">
        <f>SUMIFS(AO$11:AO$58,$C$11:$C$58,$AE81)</f>
        <v>30853</v>
      </c>
      <c r="AP81" s="244" t="e">
        <f>SUMIFS(AP$11:AP$58,$C$11:$C$58,$AE81)</f>
        <v>#VALUE!</v>
      </c>
      <c r="AQ81" s="236"/>
      <c r="AR81" s="231">
        <f>SUMIFS(AR$11:AR$58,$C$11:$C$58,$AE81)</f>
        <v>29976</v>
      </c>
      <c r="AS81" s="244" t="e">
        <f>SUMIFS(AS$11:AS$58,$C$11:$C$58,$AE81)</f>
        <v>#VALUE!</v>
      </c>
      <c r="AT81" s="236"/>
      <c r="AU81" s="231">
        <f>SUMIFS(AU$11:AU$58,$C$11:$C$58,$AE81)</f>
        <v>32682</v>
      </c>
      <c r="AV81" s="244">
        <f>SUMIFS(AV$11:AV$58,$C$11:$C$58,$AE81)</f>
        <v>22748.333999999999</v>
      </c>
      <c r="AW81" s="236"/>
      <c r="AX81" s="231">
        <f>SUMIFS(AX$11:AX$58,$C$11:$C$58,$AE81)</f>
        <v>60529</v>
      </c>
      <c r="AY81" s="244">
        <f>SUMIFS(AY$11:AY$58,$C$11:$C$58,$AE81)</f>
        <v>42233.001000000004</v>
      </c>
      <c r="AZ81" s="236"/>
      <c r="BA81" s="231">
        <f>SUMIFS(BA$11:BA$58,$C$11:$C$58,$AE81)</f>
        <v>62337.951889000004</v>
      </c>
      <c r="BB81" s="244">
        <f>SUMIFS(BB$11:BB$58,$C$11:$C$58,$AE81)</f>
        <v>43636.567999999999</v>
      </c>
      <c r="BC81" s="236"/>
      <c r="BD81" s="231">
        <f>SUMIFS(BD$11:BD$58,$C$11:$C$58,$AE81)</f>
        <v>41720</v>
      </c>
      <c r="BE81" s="244">
        <f>SUMIFS(BE$11:BE$58,$C$11:$C$58,$AE81)</f>
        <v>29180.667000000001</v>
      </c>
      <c r="BF81" s="236"/>
      <c r="BG81" s="231">
        <f>SUMIFS(BG$11:BG$58,$C$11:$C$58,$AE81)</f>
        <v>0</v>
      </c>
      <c r="BH81" s="244">
        <f>SUMIFS(BH$11:BH$58,$C$11:$C$58,$AE81)</f>
        <v>76537.267999999982</v>
      </c>
      <c r="BI81" s="236"/>
      <c r="BJ81" s="236"/>
      <c r="BK81" s="231">
        <f>SUMIFS(BK$11:BK$58,$C$11:$C$58,$AE81)</f>
        <v>32314</v>
      </c>
      <c r="BL81" s="244">
        <f>SUMIFS(BL$11:BL$58,$C$11:$C$58,$AE81)</f>
        <v>22590.633999999998</v>
      </c>
      <c r="BM81" s="236"/>
      <c r="BN81" s="231">
        <f>SUMIFS(BN$11:BN$58,$C$11:$C$58,$AE81)</f>
        <v>31714</v>
      </c>
      <c r="BO81" s="248">
        <f>SUMIFS(BO$11:BO$58,$C$11:$C$58,$AE81)</f>
        <v>22190.633999999998</v>
      </c>
      <c r="BP81" s="248">
        <f>SUMIFS(BP$11:BP$58,$C$11:$C$58,$AE81)</f>
        <v>9523.3659999999982</v>
      </c>
      <c r="BQ81" s="248">
        <f>SUMIFS(BQ$11:BQ$58,$C$11:$C$58,$AE81)</f>
        <v>4.5833000000000004</v>
      </c>
      <c r="BR81" s="236"/>
      <c r="BS81" s="231">
        <f>SUMIFS(BS$11:BS$58,$C$11:$C$58,$AE81)</f>
        <v>23875</v>
      </c>
      <c r="BT81" s="248">
        <f>SUMIFS(BT$11:BT$58,$C$11:$C$58,$AE81)</f>
        <v>16706.833333333332</v>
      </c>
      <c r="BU81" s="248">
        <f>SUMIFS(BU$11:BU$58,$C$11:$C$58,$AE81)</f>
        <v>16708</v>
      </c>
      <c r="BV81" s="248">
        <f>SUMIFS(BV$11:BV$58,$C$11:$C$58,$AE81)</f>
        <v>7167</v>
      </c>
      <c r="BW81" s="248">
        <f>SUMIFS(BW$11:BW$58,$C$11:$C$58,$AE81)</f>
        <v>2.8</v>
      </c>
      <c r="BX81" s="236"/>
      <c r="BY81" s="231">
        <f>SUMIFS(BY$11:BY$58,$C$11:$C$58,$AE81)</f>
        <v>27875</v>
      </c>
      <c r="BZ81" s="248">
        <f>SUMIFS(BZ$11:BZ$58,$C$11:$C$58,$AE81)</f>
        <v>19506.833333333332</v>
      </c>
      <c r="CA81" s="248">
        <f>SUMIFS(CA$11:CA$58,$C$11:$C$58,$AE81)</f>
        <v>19508</v>
      </c>
      <c r="CB81" s="248">
        <f>SUMIFS(CB$11:CB$58,$C$11:$C$58,$AE81)</f>
        <v>8367</v>
      </c>
      <c r="CC81" s="248">
        <f>SUMIFS(CC$11:CC$58,$C$11:$C$58,$AE81)</f>
        <v>2.8</v>
      </c>
      <c r="CD81" s="236"/>
      <c r="CE81" s="318">
        <f>SUMIFS(CE$11:CE$58,$C$11:$C$58,$AE81)</f>
        <v>28007</v>
      </c>
      <c r="CF81" s="328">
        <f>SUMIFS(CF$11:CF$58,$C$11:$C$58,$AE81)</f>
        <v>19599.233333333334</v>
      </c>
      <c r="CG81" s="328">
        <f>SUMIFS(CG$11:CG$58,$C$11:$C$58,$AE81)</f>
        <v>19600</v>
      </c>
      <c r="CH81" s="328">
        <f>SUMIFS(CH$11:CH$58,$C$11:$C$58,$AE81)</f>
        <v>8407</v>
      </c>
      <c r="CI81" s="328">
        <f>SUMIFS(CI$11:CI$58,$C$11:$C$58,$AE81)</f>
        <v>2.8</v>
      </c>
      <c r="CJ81" s="350"/>
      <c r="CK81" s="318">
        <f>SUMIFS(CK$11:CK$58,$C$11:$C$58,$AE81)</f>
        <v>1000</v>
      </c>
      <c r="CL81" s="328" t="e">
        <f>SUMIFS(CL$11:CL$58,$C$11:$C$58,$AE81)</f>
        <v>#DIV/0!</v>
      </c>
      <c r="CM81" s="328">
        <f>SUMIFS(CM$11:CM$58,$C$11:$C$58,$AE81)</f>
        <v>700</v>
      </c>
      <c r="CN81" s="328">
        <f>SUMIFS(CN$11:CN$58,$C$11:$C$58,$AE81)</f>
        <v>300</v>
      </c>
      <c r="CO81" s="328">
        <f>SUMIFS(CO$11:CO$58,$C$11:$C$58,$AE81)</f>
        <v>0</v>
      </c>
      <c r="CP81" s="373"/>
      <c r="CQ81" s="318">
        <f>SUMIFS(CQ$11:CQ$58,$C$11:$C$58,$AE81)</f>
        <v>34822</v>
      </c>
      <c r="CR81" s="328">
        <f>SUMIFS(CR$11:CR$58,$C$11:$C$58,$AE81)</f>
        <v>24373</v>
      </c>
      <c r="CS81" s="328"/>
      <c r="CT81" s="328"/>
      <c r="CU81" s="328"/>
      <c r="CV81" s="328"/>
      <c r="CW81" s="328">
        <f>SUMIFS(CW$11:CW$58,$C$11:$C$58,$AE81)</f>
        <v>10449</v>
      </c>
      <c r="CX81" s="328">
        <f>SUMIFS(CX$11:CX$58,$C$11:$C$58,$AE81)</f>
        <v>1.9500000000000002</v>
      </c>
      <c r="CY81" s="347"/>
      <c r="CZ81" s="347"/>
      <c r="DA81" s="236"/>
      <c r="DB81" s="318">
        <f>SUMIFS(DB$11:DB$58,$C$11:$C$58,$AE81)</f>
        <v>132</v>
      </c>
      <c r="DC81" s="328">
        <f>SUMIFS(DC$11:DC$58,$C$11:$C$58,$AE81)</f>
        <v>92</v>
      </c>
      <c r="DD81" s="328">
        <f>SUMIFS(DD$11:DD$58,$C$11:$C$58,$AE81)</f>
        <v>40</v>
      </c>
      <c r="DE81" s="328">
        <f>SUMIFS(DE$11:DE$58,$C$11:$C$58,$AE81)</f>
        <v>41382.068719999996</v>
      </c>
      <c r="DF81" s="373"/>
      <c r="DG81" s="318">
        <f>SUMIFS(DG$11:DG$58,$C$11:$C$58,$AE81)</f>
        <v>32822</v>
      </c>
      <c r="DH81" s="328">
        <f>SUMIFS(DH$11:DH$58,$C$11:$C$58,$AE81)</f>
        <v>22973</v>
      </c>
      <c r="DI81" s="328">
        <f>SUMIFS(DI$11:DI$58,$C$11:$C$58,$AE81)</f>
        <v>9849</v>
      </c>
      <c r="DJ81" s="328">
        <f>SUMIFS(DJ$11:DJ$58,$C$11:$C$58,$AE81)</f>
        <v>1.9500000000000002</v>
      </c>
      <c r="DK81" s="373"/>
      <c r="DL81" s="318">
        <f>SUMIFS(DL$11:DL$58,$C$11:$C$58,$AE81)</f>
        <v>33822</v>
      </c>
      <c r="DM81" s="328">
        <f>SUMIFS(DM$11:DM$58,$C$11:$C$58,$AE81)</f>
        <v>23673</v>
      </c>
      <c r="DN81" s="328">
        <f>SUMIFS(DN$11:DN$58,$C$11:$C$58,$AE81)</f>
        <v>10149</v>
      </c>
      <c r="DO81" s="328">
        <f>SUMIFS(DO$11:DO$58,$C$11:$C$58,$AE81)</f>
        <v>1.9500000000000002</v>
      </c>
      <c r="DP81" s="373"/>
      <c r="DQ81" s="318">
        <f>SUMIFS(DQ$11:DQ$58,$C$11:$C$58,$AE81)</f>
        <v>1000</v>
      </c>
      <c r="DR81" s="328" t="e">
        <f>SUMIFS(DR$11:DR$58,$C$11:$C$58,$AE81)</f>
        <v>#DIV/0!</v>
      </c>
      <c r="DS81" s="328">
        <f>SUMIFS(DS$11:DS$58,$C$11:$C$58,$AE81)</f>
        <v>700</v>
      </c>
      <c r="DT81" s="328">
        <f>SUMIFS(DT$11:DT$58,$C$11:$C$58,$AE81)</f>
        <v>300</v>
      </c>
      <c r="DU81" s="328">
        <f>SUMIFS(DU$11:DU$58,$C$11:$C$58,$AE81)</f>
        <v>0</v>
      </c>
      <c r="DV81" s="373"/>
      <c r="DW81" s="318">
        <f>SUMIFS(DW$11:DW$58,$C$11:$C$58,$AE81)</f>
        <v>34822</v>
      </c>
      <c r="DX81" s="328">
        <f>SUMIFS(DX$11:DX$58,$C$11:$C$58,$AE81)</f>
        <v>24373</v>
      </c>
      <c r="DY81" s="328"/>
      <c r="DZ81" s="328"/>
      <c r="EA81" s="328"/>
      <c r="EB81" s="328"/>
      <c r="EC81" s="328">
        <f>SUMIFS(EC$11:EC$58,$C$11:$C$58,$AE81)</f>
        <v>10449</v>
      </c>
      <c r="ED81" s="328">
        <f>SUMIFS(ED$11:ED$58,$C$11:$C$58,$AE81)</f>
        <v>1.9500000000000002</v>
      </c>
      <c r="EE81" s="373"/>
      <c r="EF81" s="318" t="e">
        <f>BD81-#REF!</f>
        <v>#REF!</v>
      </c>
      <c r="EG81" s="417" t="e">
        <f>SUMIFS(EG$11:EG$58,$C$11:$C$58,$AE81)</f>
        <v>#DIV/0!</v>
      </c>
      <c r="EH81" s="373"/>
      <c r="EI81" s="318">
        <f>SUMIFS(EI$11:EI$58,$C$11:$C$58,$AE81)</f>
        <v>-1935.9518890000036</v>
      </c>
      <c r="EJ81" s="417">
        <f>SUMIFS(EJ$11:EJ$58,$C$11:$C$58,$AE81)</f>
        <v>-1378.4999999999995</v>
      </c>
      <c r="EK81" s="373"/>
      <c r="EL81" s="318">
        <f t="shared" si="126"/>
        <v>-43655.951889000004</v>
      </c>
      <c r="EM81" s="417">
        <f>SUMIFS(EM$11:EM$58,$C$11:$C$58,$AE81)</f>
        <v>0</v>
      </c>
      <c r="EN81" s="352"/>
      <c r="EO81" s="318">
        <f>SUMIFS(EO$11:EO$58,$C$11:$C$58,$AE81)</f>
        <v>60402</v>
      </c>
      <c r="EP81" s="417">
        <f>SUMIFS(EP$11:EP$58,$C$11:$C$58,$AE81)</f>
        <v>42258.067000000003</v>
      </c>
      <c r="EQ81" s="426"/>
    </row>
    <row r="82" spans="7:147" ht="28.5" customHeight="1" x14ac:dyDescent="0.15">
      <c r="G82" s="175"/>
      <c r="H82" s="180"/>
      <c r="I82" s="188"/>
      <c r="J82" s="194" t="s">
        <v>1404</v>
      </c>
      <c r="AE82" s="188"/>
      <c r="AF82" s="194" t="s">
        <v>1404</v>
      </c>
      <c r="AI82" s="231">
        <f>SUMIFS(AI$11:AI$58,$ER$11:$ER$58,$AF82)</f>
        <v>23270.551717999999</v>
      </c>
      <c r="AJ82" s="244" t="e">
        <f>SUMIFS(AJ$11:AJ$58,$ER$11:$ER$58,$AF82)</f>
        <v>#REF!</v>
      </c>
      <c r="AK82" s="236"/>
      <c r="AL82" s="231">
        <f>SUMIFS(AL$11:AL$58,$ER$11:$ER$58,$AF82)</f>
        <v>25456.400171000001</v>
      </c>
      <c r="AM82" s="244" t="e">
        <f>SUMIFS(AM$11:AM$58,$ER$11:$ER$58,$AF82)</f>
        <v>#VALUE!</v>
      </c>
      <c r="AN82" s="236"/>
      <c r="AO82" s="231">
        <f>SUMIFS(AO$11:AO$58,$ER$11:$ER$58,$AF82)</f>
        <v>30853</v>
      </c>
      <c r="AP82" s="244" t="e">
        <f>SUMIFS(AP$11:AP$58,$ER$11:$ER$58,$AF82)</f>
        <v>#VALUE!</v>
      </c>
      <c r="AQ82" s="236"/>
      <c r="AR82" s="231">
        <f>SUMIFS(AR$11:AR$58,$ER$11:$ER$58,$AF82)</f>
        <v>29976</v>
      </c>
      <c r="AS82" s="244" t="e">
        <f>SUMIFS(AS$11:AS$58,$ER$11:$ER$58,$AF82)</f>
        <v>#VALUE!</v>
      </c>
      <c r="AT82" s="236"/>
      <c r="AU82" s="231">
        <f>SUMIFS(AU$11:AU$58,$ER$11:$ER$58,$AF82)</f>
        <v>32682</v>
      </c>
      <c r="AV82" s="244">
        <f>SUMIFS(AV$11:AV$58,$ER$11:$ER$58,$AF82)</f>
        <v>22748.333999999999</v>
      </c>
      <c r="AW82" s="236"/>
      <c r="AX82" s="231">
        <f>SUMIFS(AX$11:AX$58,$ER$11:$ER$58,$AF82)</f>
        <v>60529</v>
      </c>
      <c r="AY82" s="244">
        <f>SUMIFS(AY$11:AY$58,$ER$11:$ER$58,$AF82)</f>
        <v>42233.001000000004</v>
      </c>
      <c r="AZ82" s="236"/>
      <c r="BA82" s="231">
        <f>SUMIFS(BA$11:BA$58,$ER$11:$ER$58,$AF82)</f>
        <v>62337.951889000004</v>
      </c>
      <c r="BB82" s="244">
        <f>SUMIFS(BB$11:BB$58,$ER$11:$ER$58,$AF82)</f>
        <v>43636.567999999999</v>
      </c>
      <c r="BC82" s="236"/>
      <c r="BD82" s="231">
        <f>SUMIFS(BD$11:BD$58,$ER$11:$ER$58,$AF82)</f>
        <v>41720</v>
      </c>
      <c r="BE82" s="244">
        <f>SUMIFS(BE$11:BE$58,$ER$11:$ER$58,$AF82)</f>
        <v>29180.667000000001</v>
      </c>
      <c r="BF82" s="236"/>
      <c r="BG82" s="231">
        <f>SUMIFS(BG$11:BG$58,$ER$11:$ER$58,$AF82)</f>
        <v>0</v>
      </c>
      <c r="BH82" s="244">
        <f>SUMIFS(BH$11:BH$58,$ER$11:$ER$58,$AF82)</f>
        <v>76537.267999999982</v>
      </c>
      <c r="BI82" s="236"/>
      <c r="BJ82" s="236"/>
      <c r="BK82" s="231">
        <f>SUMIFS(BK$11:BK$58,$ER$11:$ER$58,$AF82)</f>
        <v>32314</v>
      </c>
      <c r="BL82" s="244">
        <f>SUMIFS(BL$11:BL$58,$ER$11:$ER$58,$AF82)</f>
        <v>22590.633999999998</v>
      </c>
      <c r="BM82" s="236"/>
      <c r="BN82" s="231">
        <f>SUMIFS(BN$11:BN$58,$ER$11:$ER$58,$AF82)</f>
        <v>31714</v>
      </c>
      <c r="BO82" s="248">
        <f>SUMIFS(BO$11:BO$58,$ER$11:$ER$58,$AF82)</f>
        <v>22190.633999999998</v>
      </c>
      <c r="BP82" s="248">
        <f>SUMIFS(BP$11:BP$58,$ER$11:$ER$58,$AF82)</f>
        <v>9523.3659999999982</v>
      </c>
      <c r="BQ82" s="248">
        <f>SUMIFS(BQ$11:BQ$58,$ER$11:$ER$58,$AF82)</f>
        <v>4.5833000000000004</v>
      </c>
      <c r="BR82" s="236"/>
      <c r="BS82" s="231">
        <f>SUMIFS(BS$11:BS$58,$ER$11:$ER$58,$AF82)</f>
        <v>23875</v>
      </c>
      <c r="BT82" s="248">
        <f>SUMIFS(BT$11:BT$58,$ER$11:$ER$58,$AF82)</f>
        <v>16706.833333333332</v>
      </c>
      <c r="BU82" s="248">
        <f>SUMIFS(BU$11:BU$58,$ER$11:$ER$58,$AF82)</f>
        <v>16708</v>
      </c>
      <c r="BV82" s="248">
        <f>SUMIFS(BV$11:BV$58,$ER$11:$ER$58,$AF82)</f>
        <v>7167</v>
      </c>
      <c r="BW82" s="248">
        <f>SUMIFS(BW$11:BW$58,$ER$11:$ER$58,$AF82)</f>
        <v>2.8</v>
      </c>
      <c r="BX82" s="236"/>
      <c r="BY82" s="231">
        <f>SUMIFS(BY$11:BY$58,$ER$11:$ER$58,$AF82)</f>
        <v>27875</v>
      </c>
      <c r="BZ82" s="248">
        <f>SUMIFS(BZ$11:BZ$58,$ER$11:$ER$58,$AF82)</f>
        <v>19506.833333333332</v>
      </c>
      <c r="CA82" s="248">
        <f>SUMIFS(CA$11:CA$58,$ER$11:$ER$58,$AF82)</f>
        <v>19508</v>
      </c>
      <c r="CB82" s="248">
        <f>SUMIFS(CB$11:CB$58,$ER$11:$ER$58,$AF82)</f>
        <v>8367</v>
      </c>
      <c r="CC82" s="248">
        <f>SUMIFS(CC$11:CC$58,$ER$11:$ER$58,$AF82)</f>
        <v>2.8</v>
      </c>
      <c r="CD82" s="236"/>
      <c r="CE82" s="231">
        <f>SUMIFS(CE$11:CE$58,$ER$11:$ER$58,$AF82)</f>
        <v>28007</v>
      </c>
      <c r="CF82" s="248">
        <f>SUMIFS(CF$11:CF$58,$ER$11:$ER$58,$AF82)</f>
        <v>19599.233333333334</v>
      </c>
      <c r="CG82" s="248">
        <f>SUMIFS(CG$11:CG$58,$ER$11:$ER$58,$AF82)</f>
        <v>19600</v>
      </c>
      <c r="CH82" s="248">
        <f>SUMIFS(CH$11:CH$58,$ER$11:$ER$58,$AF82)</f>
        <v>8407</v>
      </c>
      <c r="CI82" s="248">
        <f>SUMIFS(CI$11:CI$58,$ER$11:$ER$58,$AF82)</f>
        <v>2.8</v>
      </c>
      <c r="CJ82" s="347"/>
      <c r="CK82" s="231">
        <f>SUMIFS(CK$11:CK$58,$ER$11:$ER$58,$AF82)</f>
        <v>1000</v>
      </c>
      <c r="CL82" s="248" t="e">
        <f>SUMIFS(CL$11:CL$58,$ER$11:$ER$58,$AF82)</f>
        <v>#DIV/0!</v>
      </c>
      <c r="CM82" s="248">
        <f>SUMIFS(CM$11:CM$58,$ER$11:$ER$58,$AF82)</f>
        <v>700</v>
      </c>
      <c r="CN82" s="248">
        <f>SUMIFS(CN$11:CN$58,$ER$11:$ER$58,$AF82)</f>
        <v>300</v>
      </c>
      <c r="CO82" s="248">
        <f>SUMIFS(CO$11:CO$58,$ER$11:$ER$58,$AF82)</f>
        <v>0</v>
      </c>
      <c r="CP82" s="236"/>
      <c r="CQ82" s="231">
        <f>SUMIFS(CQ$11:CQ$58,$ER$11:$ER$58,$AF82)</f>
        <v>34822</v>
      </c>
      <c r="CR82" s="248">
        <f>SUMIFS(CR$11:CR$58,$ER$11:$ER$58,$AF82)</f>
        <v>24373</v>
      </c>
      <c r="CS82" s="248"/>
      <c r="CT82" s="248"/>
      <c r="CU82" s="248"/>
      <c r="CV82" s="248"/>
      <c r="CW82" s="248">
        <f>SUMIFS(CW$11:CW$58,$ER$11:$ER$58,$AF82)</f>
        <v>10449</v>
      </c>
      <c r="CX82" s="248">
        <f>SUMIFS(CX$11:CX$58,$ER$11:$ER$58,$AF82)</f>
        <v>1.9500000000000002</v>
      </c>
      <c r="CY82" s="347"/>
      <c r="CZ82" s="347"/>
      <c r="DA82" s="236"/>
      <c r="DB82" s="231">
        <f>SUMIFS(DB$11:DB$58,$ER$11:$ER$58,$AF82)</f>
        <v>132</v>
      </c>
      <c r="DC82" s="248">
        <f>SUMIFS(DC$11:DC$58,$ER$11:$ER$58,$AF82)</f>
        <v>92</v>
      </c>
      <c r="DD82" s="248">
        <f>SUMIFS(DD$11:DD$58,$ER$11:$ER$58,$AF82)</f>
        <v>40</v>
      </c>
      <c r="DE82" s="248">
        <f>SUMIFS(DE$11:DE$58,$ER$11:$ER$58,$AF82)</f>
        <v>41382.068719999996</v>
      </c>
      <c r="DF82" s="236"/>
      <c r="DG82" s="231">
        <f>SUMIFS(DG$11:DG$58,$ER$11:$ER$58,$AF82)</f>
        <v>32822</v>
      </c>
      <c r="DH82" s="248">
        <f>SUMIFS(DH$11:DH$58,$ER$11:$ER$58,$AF82)</f>
        <v>22973</v>
      </c>
      <c r="DI82" s="248">
        <f>SUMIFS(DI$11:DI$58,$ER$11:$ER$58,$AF82)</f>
        <v>9849</v>
      </c>
      <c r="DJ82" s="248">
        <f>SUMIFS(DJ$11:DJ$58,$ER$11:$ER$58,$AF82)</f>
        <v>1.9500000000000002</v>
      </c>
      <c r="DK82" s="236"/>
      <c r="DL82" s="231">
        <f>SUMIFS(DL$11:DL$58,$ER$11:$ER$58,$AF82)</f>
        <v>33822</v>
      </c>
      <c r="DM82" s="248">
        <f>SUMIFS(DM$11:DM$58,$ER$11:$ER$58,$AF82)</f>
        <v>23673</v>
      </c>
      <c r="DN82" s="248">
        <f>SUMIFS(DN$11:DN$58,$ER$11:$ER$58,$AF82)</f>
        <v>10149</v>
      </c>
      <c r="DO82" s="248">
        <f>SUMIFS(DO$11:DO$58,$ER$11:$ER$58,$AF82)</f>
        <v>1.9500000000000002</v>
      </c>
      <c r="DP82" s="236"/>
      <c r="DQ82" s="231">
        <f>SUMIFS(DQ$11:DQ$58,$ER$11:$ER$58,$AF82)</f>
        <v>1000</v>
      </c>
      <c r="DR82" s="248" t="e">
        <f>SUMIFS(DR$11:DR$58,$ER$11:$ER$58,$AF82)</f>
        <v>#DIV/0!</v>
      </c>
      <c r="DS82" s="248">
        <f>SUMIFS(DS$11:DS$58,$ER$11:$ER$58,$AF82)</f>
        <v>700</v>
      </c>
      <c r="DT82" s="248">
        <f>SUMIFS(DT$11:DT$58,$ER$11:$ER$58,$AF82)</f>
        <v>300</v>
      </c>
      <c r="DU82" s="248">
        <f>SUMIFS(DU$11:DU$58,$ER$11:$ER$58,$AF82)</f>
        <v>0</v>
      </c>
      <c r="DV82" s="236"/>
      <c r="DW82" s="231">
        <f>SUMIFS(DW$11:DW$58,$ER$11:$ER$58,$AF82)</f>
        <v>34822</v>
      </c>
      <c r="DX82" s="248">
        <f>SUMIFS(DX$11:DX$58,$ER$11:$ER$58,$AF82)</f>
        <v>24373</v>
      </c>
      <c r="DY82" s="248"/>
      <c r="DZ82" s="248"/>
      <c r="EA82" s="248"/>
      <c r="EB82" s="248"/>
      <c r="EC82" s="248">
        <f>SUMIFS(EC$11:EC$58,$ER$11:$ER$58,$AF82)</f>
        <v>10449</v>
      </c>
      <c r="ED82" s="248">
        <f>SUMIFS(ED$11:ED$58,$ER$11:$ER$58,$AF82)</f>
        <v>1.9500000000000002</v>
      </c>
      <c r="EE82" s="236"/>
      <c r="EF82" s="231" t="e">
        <f>BD82-#REF!</f>
        <v>#REF!</v>
      </c>
      <c r="EG82" s="244" t="e">
        <f>SUMIFS(EG$11:EG$58,$ER$11:$ER$58,$AF82)</f>
        <v>#DIV/0!</v>
      </c>
      <c r="EH82" s="236"/>
      <c r="EI82" s="231">
        <f>SUMIFS(EI$11:EI$58,$ER$11:$ER$58,$AF82)</f>
        <v>-1935.9518890000036</v>
      </c>
      <c r="EJ82" s="244">
        <f>SUMIFS(EJ$11:EJ$58,$ER$11:$ER$58,$AF82)</f>
        <v>-1378.4999999999995</v>
      </c>
      <c r="EK82" s="236"/>
      <c r="EL82" s="231">
        <f t="shared" si="126"/>
        <v>-43655.951889000004</v>
      </c>
      <c r="EM82" s="244">
        <f>SUMIFS(EM$11:EM$58,$ER$11:$ER$58,$AF82)</f>
        <v>0</v>
      </c>
      <c r="EN82" s="235"/>
      <c r="EO82" s="231">
        <f>SUMIFS(EO$11:EO$58,$ER$11:$ER$58,$AF82)</f>
        <v>60402</v>
      </c>
      <c r="EP82" s="244">
        <f>SUMIFS(EP$11:EP$58,$ER$11:$ER$58,$AF82)</f>
        <v>42258.067000000003</v>
      </c>
    </row>
    <row r="83" spans="7:147" ht="28.5" customHeight="1" x14ac:dyDescent="0.15">
      <c r="G83" s="175"/>
      <c r="H83" s="181"/>
      <c r="I83" s="499" t="s">
        <v>35</v>
      </c>
      <c r="J83" s="500"/>
      <c r="AE83" s="222" t="s">
        <v>35</v>
      </c>
      <c r="AF83" s="225"/>
      <c r="AI83" s="231">
        <f>SUMIFS(AI$11:AI$58,$C$11:$C$58,$AE83)</f>
        <v>14221</v>
      </c>
      <c r="AJ83" s="244" t="e">
        <f>SUMIFS(AJ$11:AJ$58,$C$11:$C$58,$AE83)</f>
        <v>#REF!</v>
      </c>
      <c r="AK83" s="236"/>
      <c r="AL83" s="231">
        <f>SUMIFS(AL$11:AL$58,$C$11:$C$58,$AE83)</f>
        <v>14221</v>
      </c>
      <c r="AM83" s="244" t="e">
        <f>SUMIFS(AM$11:AM$58,$C$11:$C$58,$AE83)</f>
        <v>#VALUE!</v>
      </c>
      <c r="AN83" s="236"/>
      <c r="AO83" s="231">
        <f>SUMIFS(AO$11:AO$58,$C$11:$C$58,$AE83)</f>
        <v>15621</v>
      </c>
      <c r="AP83" s="244" t="e">
        <f>SUMIFS(AP$11:AP$58,$C$11:$C$58,$AE83)</f>
        <v>#VALUE!</v>
      </c>
      <c r="AQ83" s="236"/>
      <c r="AR83" s="231">
        <f>SUMIFS(AR$11:AR$58,$C$11:$C$58,$AE83)</f>
        <v>17221</v>
      </c>
      <c r="AS83" s="244" t="e">
        <f>SUMIFS(AS$11:AS$58,$C$11:$C$58,$AE83)</f>
        <v>#VALUE!</v>
      </c>
      <c r="AT83" s="236"/>
      <c r="AU83" s="231">
        <f>SUMIFS(AU$11:AU$58,$C$11:$C$58,$AE83)</f>
        <v>18321</v>
      </c>
      <c r="AV83" s="244">
        <f>SUMIFS(AV$11:AV$58,$C$11:$C$58,$AE83)</f>
        <v>12214.001000000002</v>
      </c>
      <c r="AW83" s="236"/>
      <c r="AX83" s="231">
        <f>SUMIFS(AX$11:AX$58,$C$11:$C$58,$AE83)</f>
        <v>28412</v>
      </c>
      <c r="AY83" s="244">
        <f>SUMIFS(AY$11:AY$58,$C$11:$C$58,$AE83)</f>
        <v>18906.334999999999</v>
      </c>
      <c r="AZ83" s="236"/>
      <c r="BA83" s="231">
        <f>SUMIFS(BA$11:BA$58,$C$11:$C$58,$AE83)</f>
        <v>20233</v>
      </c>
      <c r="BB83" s="244">
        <f>SUMIFS(BB$11:BB$58,$C$11:$C$58,$AE83)</f>
        <v>13583.668</v>
      </c>
      <c r="BC83" s="236"/>
      <c r="BD83" s="231">
        <f>SUMIFS(BD$11:BD$58,$C$11:$C$58,$AE83)</f>
        <v>39077</v>
      </c>
      <c r="BE83" s="244">
        <f>SUMIFS(BE$11:BE$58,$C$11:$C$58,$AE83)</f>
        <v>25822.668999999998</v>
      </c>
      <c r="BF83" s="236"/>
      <c r="BG83" s="231">
        <f>SUMIFS(BG$11:BG$58,$C$11:$C$58,$AE83)</f>
        <v>0</v>
      </c>
      <c r="BH83" s="244">
        <f>SUMIFS(BH$11:BH$58,$C$11:$C$58,$AE83)</f>
        <v>34344.002</v>
      </c>
      <c r="BI83" s="236"/>
      <c r="BJ83" s="236"/>
      <c r="BK83" s="231">
        <f>SUMIFS(BK$11:BK$58,$C$11:$C$58,$AE83)</f>
        <v>30599</v>
      </c>
      <c r="BL83" s="244">
        <f>SUMIFS(BL$11:BL$58,$C$11:$C$58,$AE83)</f>
        <v>19697.001</v>
      </c>
      <c r="BM83" s="236"/>
      <c r="BN83" s="231">
        <f>SUMIFS(BN$11:BN$58,$C$11:$C$58,$AE83)</f>
        <v>30599</v>
      </c>
      <c r="BO83" s="248">
        <f>SUMIFS(BO$11:BO$58,$C$11:$C$58,$AE83)</f>
        <v>19697.001</v>
      </c>
      <c r="BP83" s="248">
        <f>SUMIFS(BP$11:BP$58,$C$11:$C$58,$AE83)</f>
        <v>10901.999</v>
      </c>
      <c r="BQ83" s="248">
        <f>SUMIFS(BQ$11:BQ$58,$C$11:$C$58,$AE83)</f>
        <v>72.774209090909096</v>
      </c>
      <c r="BR83" s="236"/>
      <c r="BS83" s="231">
        <f>SUMIFS(BS$11:BS$58,$C$11:$C$58,$AE83)</f>
        <v>22898</v>
      </c>
      <c r="BT83" s="248">
        <f>SUMIFS(BT$11:BT$58,$C$11:$C$58,$AE83)</f>
        <v>14676.166666666666</v>
      </c>
      <c r="BU83" s="248">
        <f>SUMIFS(BU$11:BU$58,$C$11:$C$58,$AE83)</f>
        <v>14679</v>
      </c>
      <c r="BV83" s="248">
        <f>SUMIFS(BV$11:BV$58,$C$11:$C$58,$AE83)</f>
        <v>8219</v>
      </c>
      <c r="BW83" s="248">
        <f>SUMIFS(BW$11:BW$58,$C$11:$C$58,$AE83)</f>
        <v>74.25</v>
      </c>
      <c r="BX83" s="236"/>
      <c r="BY83" s="231">
        <f>SUMIFS(BY$11:BY$58,$C$11:$C$58,$AE83)</f>
        <v>23498</v>
      </c>
      <c r="BZ83" s="248">
        <f>SUMIFS(BZ$11:BZ$58,$C$11:$C$58,$AE83)</f>
        <v>15076.166666666666</v>
      </c>
      <c r="CA83" s="248">
        <f>SUMIFS(CA$11:CA$58,$C$11:$C$58,$AE83)</f>
        <v>15079</v>
      </c>
      <c r="CB83" s="248">
        <f>SUMIFS(CB$11:CB$58,$C$11:$C$58,$AE83)</f>
        <v>8419</v>
      </c>
      <c r="CC83" s="248">
        <f>SUMIFS(CC$11:CC$58,$C$11:$C$58,$AE83)</f>
        <v>74.25</v>
      </c>
      <c r="CD83" s="236"/>
      <c r="CE83" s="318">
        <f>SUMIFS(CE$11:CE$58,$C$11:$C$58,$AE83)</f>
        <v>23571</v>
      </c>
      <c r="CF83" s="328">
        <f>SUMIFS(CF$11:CF$58,$C$11:$C$58,$AE83)</f>
        <v>15124.833333333334</v>
      </c>
      <c r="CG83" s="328">
        <f>SUMIFS(CG$11:CG$58,$C$11:$C$58,$AE83)</f>
        <v>15127</v>
      </c>
      <c r="CH83" s="328">
        <f>SUMIFS(CH$11:CH$58,$C$11:$C$58,$AE83)</f>
        <v>8444</v>
      </c>
      <c r="CI83" s="328">
        <f>SUMIFS(CI$11:CI$58,$C$11:$C$58,$AE83)</f>
        <v>74.28185000000002</v>
      </c>
      <c r="CJ83" s="350"/>
      <c r="CK83" s="318">
        <f>SUMIFS(CK$11:CK$58,$C$11:$C$58,$AE83)</f>
        <v>11700</v>
      </c>
      <c r="CL83" s="328" t="e">
        <f>SUMIFS(CL$11:CL$58,$C$11:$C$58,$AE83)</f>
        <v>#DIV/0!</v>
      </c>
      <c r="CM83" s="328">
        <f>SUMIFS(CM$11:CM$58,$C$11:$C$58,$AE83)</f>
        <v>7754</v>
      </c>
      <c r="CN83" s="328">
        <f>SUMIFS(CN$11:CN$58,$C$11:$C$58,$AE83)</f>
        <v>3946</v>
      </c>
      <c r="CO83" s="328">
        <f>SUMIFS(CO$11:CO$58,$C$11:$C$58,$AE83)</f>
        <v>44.104550000000003</v>
      </c>
      <c r="CP83" s="373"/>
      <c r="CQ83" s="318">
        <f>SUMIFS(CQ$11:CQ$58,$C$11:$C$58,$AE83)</f>
        <v>29019</v>
      </c>
      <c r="CR83" s="328">
        <f>SUMIFS(CR$11:CR$58,$C$11:$C$58,$AE83)</f>
        <v>19117</v>
      </c>
      <c r="CS83" s="328"/>
      <c r="CT83" s="328"/>
      <c r="CU83" s="328"/>
      <c r="CV83" s="328"/>
      <c r="CW83" s="328">
        <f>SUMIFS(CW$11:CW$58,$C$11:$C$58,$AE83)</f>
        <v>9902</v>
      </c>
      <c r="CX83" s="328">
        <f>SUMIFS(CX$11:CX$58,$C$11:$C$58,$AE83)</f>
        <v>65.831831818181826</v>
      </c>
      <c r="CY83" s="347"/>
      <c r="CZ83" s="347"/>
      <c r="DA83" s="236"/>
      <c r="DB83" s="318">
        <f>SUMIFS(DB$11:DB$58,$C$11:$C$58,$AE83)</f>
        <v>73</v>
      </c>
      <c r="DC83" s="328">
        <f>SUMIFS(DC$11:DC$58,$C$11:$C$58,$AE83)</f>
        <v>48</v>
      </c>
      <c r="DD83" s="328">
        <f>SUMIFS(DD$11:DD$58,$C$11:$C$58,$AE83)</f>
        <v>25</v>
      </c>
      <c r="DE83" s="328">
        <f>SUMIFS(DE$11:DE$58,$C$11:$C$58,$AE83)</f>
        <v>0</v>
      </c>
      <c r="DF83" s="373"/>
      <c r="DG83" s="318">
        <f>SUMIFS(DG$11:DG$58,$C$11:$C$58,$AE83)</f>
        <v>40719</v>
      </c>
      <c r="DH83" s="328">
        <f>SUMIFS(DH$11:DH$58,$C$11:$C$58,$AE83)</f>
        <v>26872</v>
      </c>
      <c r="DI83" s="328">
        <f>SUMIFS(DI$11:DI$58,$C$11:$C$58,$AE83)</f>
        <v>13847</v>
      </c>
      <c r="DJ83" s="328">
        <f>SUMIFS(DJ$11:DJ$58,$C$11:$C$58,$AE83)</f>
        <v>109.9</v>
      </c>
      <c r="DK83" s="373"/>
      <c r="DL83" s="318">
        <f>SUMIFS(DL$11:DL$58,$C$11:$C$58,$AE83)</f>
        <v>40719</v>
      </c>
      <c r="DM83" s="328">
        <f>SUMIFS(DM$11:DM$58,$C$11:$C$58,$AE83)</f>
        <v>26872</v>
      </c>
      <c r="DN83" s="328">
        <f>SUMIFS(DN$11:DN$58,$C$11:$C$58,$AE83)</f>
        <v>13847</v>
      </c>
      <c r="DO83" s="328">
        <f>SUMIFS(DO$11:DO$58,$C$11:$C$58,$AE83)</f>
        <v>109.9</v>
      </c>
      <c r="DP83" s="373"/>
      <c r="DQ83" s="318">
        <f>SUMIFS(DQ$11:DQ$58,$C$11:$C$58,$AE83)</f>
        <v>10100</v>
      </c>
      <c r="DR83" s="328" t="e">
        <f>SUMIFS(DR$11:DR$58,$C$11:$C$58,$AE83)</f>
        <v>#DIV/0!</v>
      </c>
      <c r="DS83" s="328">
        <f>SUMIFS(DS$11:DS$58,$C$11:$C$58,$AE83)</f>
        <v>6734</v>
      </c>
      <c r="DT83" s="328">
        <f>SUMIFS(DT$11:DT$58,$C$11:$C$58,$AE83)</f>
        <v>3366</v>
      </c>
      <c r="DU83" s="328">
        <f>SUMIFS(DU$11:DU$58,$C$11:$C$58,$AE83)</f>
        <v>25</v>
      </c>
      <c r="DV83" s="373"/>
      <c r="DW83" s="318">
        <f>SUMIFS(DW$11:DW$58,$C$11:$C$58,$AE83)</f>
        <v>30619</v>
      </c>
      <c r="DX83" s="328">
        <f>SUMIFS(DX$11:DX$58,$C$11:$C$58,$AE83)</f>
        <v>20139</v>
      </c>
      <c r="DY83" s="328"/>
      <c r="DZ83" s="328"/>
      <c r="EA83" s="328"/>
      <c r="EB83" s="328"/>
      <c r="EC83" s="328">
        <f>SUMIFS(EC$11:EC$58,$C$11:$C$58,$AE83)</f>
        <v>10480</v>
      </c>
      <c r="ED83" s="328">
        <f>SUMIFS(ED$11:ED$58,$C$11:$C$58,$AE83)</f>
        <v>84.9</v>
      </c>
      <c r="EE83" s="373"/>
      <c r="EF83" s="318" t="e">
        <f>BD83-#REF!</f>
        <v>#REF!</v>
      </c>
      <c r="EG83" s="417" t="e">
        <f>SUMIFS(EG$11:EG$58,$C$11:$C$58,$AE83)</f>
        <v>#DIV/0!</v>
      </c>
      <c r="EH83" s="373"/>
      <c r="EI83" s="318">
        <f>SUMIFS(EI$11:EI$58,$C$11:$C$58,$AE83)</f>
        <v>28806</v>
      </c>
      <c r="EJ83" s="417">
        <f>SUMIFS(EJ$11:EJ$58,$C$11:$C$58,$AE83)</f>
        <v>18735.001</v>
      </c>
      <c r="EK83" s="373"/>
      <c r="EL83" s="318">
        <f t="shared" si="126"/>
        <v>-10271</v>
      </c>
      <c r="EM83" s="417">
        <f>SUMIFS(EM$11:EM$58,$C$11:$C$58,$AE83)</f>
        <v>0</v>
      </c>
      <c r="EN83" s="352"/>
      <c r="EO83" s="318">
        <f>SUMIFS(EO$11:EO$58,$C$11:$C$58,$AE83)</f>
        <v>49039</v>
      </c>
      <c r="EP83" s="417">
        <f>SUMIFS(EP$11:EP$58,$C$11:$C$58,$AE83)</f>
        <v>32212.002000000004</v>
      </c>
      <c r="EQ83" s="426"/>
    </row>
    <row r="84" spans="7:147" ht="28.5" customHeight="1" x14ac:dyDescent="0.15">
      <c r="I84" s="187"/>
      <c r="J84" s="194" t="s">
        <v>35</v>
      </c>
      <c r="AE84" s="187"/>
      <c r="AF84" s="194" t="s">
        <v>35</v>
      </c>
      <c r="AI84" s="231">
        <f t="shared" ref="AI84:AJ86" si="152">SUMIFS(AI$11:AI$58,$ER$11:$ER$58,$AF84)</f>
        <v>7204</v>
      </c>
      <c r="AJ84" s="244" t="e">
        <f t="shared" si="152"/>
        <v>#REF!</v>
      </c>
      <c r="AK84" s="236"/>
      <c r="AL84" s="231">
        <f t="shared" ref="AL84:AM86" si="153">SUMIFS(AL$11:AL$58,$ER$11:$ER$58,$AF84)</f>
        <v>7204</v>
      </c>
      <c r="AM84" s="244" t="e">
        <f t="shared" si="153"/>
        <v>#VALUE!</v>
      </c>
      <c r="AN84" s="236"/>
      <c r="AO84" s="231">
        <f t="shared" ref="AO84:AP86" si="154">SUMIFS(AO$11:AO$58,$ER$11:$ER$58,$AF84)</f>
        <v>8604</v>
      </c>
      <c r="AP84" s="244" t="e">
        <f t="shared" si="154"/>
        <v>#VALUE!</v>
      </c>
      <c r="AQ84" s="236"/>
      <c r="AR84" s="231">
        <f t="shared" ref="AR84:AS86" si="155">SUMIFS(AR$11:AR$58,$ER$11:$ER$58,$AF84)</f>
        <v>10204</v>
      </c>
      <c r="AS84" s="244" t="e">
        <f t="shared" si="155"/>
        <v>#VALUE!</v>
      </c>
      <c r="AT84" s="236"/>
      <c r="AU84" s="231">
        <f t="shared" ref="AU84:AV86" si="156">SUMIFS(AU$11:AU$58,$ER$11:$ER$58,$AF84)</f>
        <v>11304</v>
      </c>
      <c r="AV84" s="244">
        <f t="shared" si="156"/>
        <v>7536.0010000000002</v>
      </c>
      <c r="AW84" s="236"/>
      <c r="AX84" s="231">
        <f t="shared" ref="AX84:AY86" si="157">SUMIFS(AX$11:AX$58,$ER$11:$ER$58,$AF84)</f>
        <v>19000</v>
      </c>
      <c r="AY84" s="244">
        <f t="shared" si="157"/>
        <v>12666.668000000001</v>
      </c>
      <c r="AZ84" s="236"/>
      <c r="BA84" s="231">
        <f t="shared" ref="BA84:BB86" si="158">SUMIFS(BA$11:BA$58,$ER$11:$ER$58,$AF84)</f>
        <v>19100</v>
      </c>
      <c r="BB84" s="244">
        <f t="shared" si="158"/>
        <v>12840.001</v>
      </c>
      <c r="BC84" s="236"/>
      <c r="BD84" s="231">
        <f t="shared" ref="BD84:BE86" si="159">SUMIFS(BD$11:BD$58,$ER$11:$ER$58,$AF84)</f>
        <v>24300</v>
      </c>
      <c r="BE84" s="244">
        <f t="shared" si="159"/>
        <v>16200.001</v>
      </c>
      <c r="BF84" s="236"/>
      <c r="BG84" s="231">
        <f t="shared" ref="BG84:BH86" si="160">SUMIFS(BG$11:BG$58,$ER$11:$ER$58,$AF84)</f>
        <v>0</v>
      </c>
      <c r="BH84" s="244">
        <f t="shared" si="160"/>
        <v>34344.002</v>
      </c>
      <c r="BI84" s="236"/>
      <c r="BJ84" s="236"/>
      <c r="BK84" s="231">
        <f t="shared" ref="BK84:BL86" si="161">SUMIFS(BK$11:BK$58,$ER$11:$ER$58,$AF84)</f>
        <v>16140</v>
      </c>
      <c r="BL84" s="244">
        <f t="shared" si="161"/>
        <v>10760</v>
      </c>
      <c r="BM84" s="236"/>
      <c r="BN84" s="231">
        <f t="shared" ref="BN84:BQ86" si="162">SUMIFS(BN$11:BN$58,$ER$11:$ER$58,$AF84)</f>
        <v>18360</v>
      </c>
      <c r="BO84" s="248">
        <f t="shared" si="162"/>
        <v>12240</v>
      </c>
      <c r="BP84" s="248">
        <f t="shared" si="162"/>
        <v>6120</v>
      </c>
      <c r="BQ84" s="248">
        <f t="shared" si="162"/>
        <v>0</v>
      </c>
      <c r="BR84" s="236"/>
      <c r="BS84" s="231">
        <f t="shared" ref="BS84:BW86" si="163">SUMIFS(BS$11:BS$58,$ER$11:$ER$58,$AF84)</f>
        <v>13048</v>
      </c>
      <c r="BT84" s="248">
        <f t="shared" si="163"/>
        <v>8698.6666666666661</v>
      </c>
      <c r="BU84" s="248">
        <f t="shared" si="163"/>
        <v>8699</v>
      </c>
      <c r="BV84" s="248">
        <f t="shared" si="163"/>
        <v>4349</v>
      </c>
      <c r="BW84" s="248">
        <f t="shared" si="163"/>
        <v>0</v>
      </c>
      <c r="BX84" s="236"/>
      <c r="BY84" s="231">
        <f t="shared" ref="BY84:CC86" si="164">SUMIFS(BY$11:BY$58,$ER$11:$ER$58,$AF84)</f>
        <v>13648</v>
      </c>
      <c r="BZ84" s="248">
        <f t="shared" si="164"/>
        <v>9098.6666666666661</v>
      </c>
      <c r="CA84" s="248">
        <f t="shared" si="164"/>
        <v>9099</v>
      </c>
      <c r="CB84" s="248">
        <f t="shared" si="164"/>
        <v>4549</v>
      </c>
      <c r="CC84" s="248">
        <f t="shared" si="164"/>
        <v>0</v>
      </c>
      <c r="CD84" s="236"/>
      <c r="CE84" s="231">
        <f t="shared" ref="CE84:CI86" si="165">SUMIFS(CE$11:CE$58,$ER$11:$ER$58,$AF84)</f>
        <v>13721</v>
      </c>
      <c r="CF84" s="248">
        <f t="shared" si="165"/>
        <v>9147.3333333333339</v>
      </c>
      <c r="CG84" s="248">
        <f t="shared" si="165"/>
        <v>9148</v>
      </c>
      <c r="CH84" s="248">
        <f t="shared" si="165"/>
        <v>4573</v>
      </c>
      <c r="CI84" s="248">
        <f t="shared" si="165"/>
        <v>0</v>
      </c>
      <c r="CJ84" s="347"/>
      <c r="CK84" s="231">
        <f t="shared" ref="CK84:CO86" si="166">SUMIFS(CK$11:CK$58,$ER$11:$ER$58,$AF84)</f>
        <v>8800</v>
      </c>
      <c r="CL84" s="248" t="e">
        <f t="shared" si="166"/>
        <v>#DIV/0!</v>
      </c>
      <c r="CM84" s="248">
        <f t="shared" si="166"/>
        <v>5867</v>
      </c>
      <c r="CN84" s="248">
        <f t="shared" si="166"/>
        <v>2933</v>
      </c>
      <c r="CO84" s="248">
        <f t="shared" si="166"/>
        <v>0</v>
      </c>
      <c r="CP84" s="236"/>
      <c r="CQ84" s="231">
        <f t="shared" ref="CQ84:CR86" si="167">SUMIFS(CQ$11:CQ$58,$ER$11:$ER$58,$AF84)</f>
        <v>23823</v>
      </c>
      <c r="CR84" s="248">
        <f t="shared" si="167"/>
        <v>15882</v>
      </c>
      <c r="CS84" s="248"/>
      <c r="CT84" s="248"/>
      <c r="CU84" s="248"/>
      <c r="CV84" s="248"/>
      <c r="CW84" s="248">
        <f t="shared" ref="CW84:CX86" si="168">SUMIFS(CW$11:CW$58,$ER$11:$ER$58,$AF84)</f>
        <v>7941</v>
      </c>
      <c r="CX84" s="248">
        <f t="shared" si="168"/>
        <v>0</v>
      </c>
      <c r="CY84" s="347"/>
      <c r="CZ84" s="347"/>
      <c r="DA84" s="236"/>
      <c r="DB84" s="231">
        <f t="shared" ref="DB84:DE86" si="169">SUMIFS(DB$11:DB$58,$ER$11:$ER$58,$AF84)</f>
        <v>73</v>
      </c>
      <c r="DC84" s="248">
        <f t="shared" si="169"/>
        <v>49</v>
      </c>
      <c r="DD84" s="248">
        <f t="shared" si="169"/>
        <v>24</v>
      </c>
      <c r="DE84" s="248">
        <f t="shared" si="169"/>
        <v>0</v>
      </c>
      <c r="DF84" s="236"/>
      <c r="DG84" s="231">
        <f t="shared" ref="DG84:DJ86" si="170">SUMIFS(DG$11:DG$58,$ER$11:$ER$58,$AF84)</f>
        <v>32623</v>
      </c>
      <c r="DH84" s="248">
        <f t="shared" si="170"/>
        <v>21749</v>
      </c>
      <c r="DI84" s="248">
        <f t="shared" si="170"/>
        <v>10874</v>
      </c>
      <c r="DJ84" s="248">
        <f t="shared" si="170"/>
        <v>0</v>
      </c>
      <c r="DK84" s="236"/>
      <c r="DL84" s="231">
        <f t="shared" ref="DL84:DO86" si="171">SUMIFS(DL$11:DL$58,$ER$11:$ER$58,$AF84)</f>
        <v>32623</v>
      </c>
      <c r="DM84" s="248">
        <f t="shared" si="171"/>
        <v>21749</v>
      </c>
      <c r="DN84" s="248">
        <f t="shared" si="171"/>
        <v>10874</v>
      </c>
      <c r="DO84" s="248">
        <f t="shared" si="171"/>
        <v>0</v>
      </c>
      <c r="DP84" s="236"/>
      <c r="DQ84" s="231">
        <f t="shared" ref="DQ84:DU86" si="172">SUMIFS(DQ$11:DQ$58,$ER$11:$ER$58,$AF84)</f>
        <v>8600</v>
      </c>
      <c r="DR84" s="248" t="e">
        <f t="shared" si="172"/>
        <v>#DIV/0!</v>
      </c>
      <c r="DS84" s="248">
        <f t="shared" si="172"/>
        <v>5734</v>
      </c>
      <c r="DT84" s="248">
        <f t="shared" si="172"/>
        <v>2866</v>
      </c>
      <c r="DU84" s="248">
        <f t="shared" si="172"/>
        <v>0</v>
      </c>
      <c r="DV84" s="236"/>
      <c r="DW84" s="231">
        <f t="shared" ref="DW84:DX86" si="173">SUMIFS(DW$11:DW$58,$ER$11:$ER$58,$AF84)</f>
        <v>24023</v>
      </c>
      <c r="DX84" s="248">
        <f t="shared" si="173"/>
        <v>16016</v>
      </c>
      <c r="DY84" s="248"/>
      <c r="DZ84" s="248"/>
      <c r="EA84" s="248"/>
      <c r="EB84" s="248"/>
      <c r="EC84" s="248">
        <f t="shared" ref="EC84:ED86" si="174">SUMIFS(EC$11:EC$58,$ER$11:$ER$58,$AF84)</f>
        <v>8007</v>
      </c>
      <c r="ED84" s="248">
        <f t="shared" si="174"/>
        <v>0</v>
      </c>
      <c r="EE84" s="236"/>
      <c r="EF84" s="231" t="e">
        <f>BD84-#REF!</f>
        <v>#REF!</v>
      </c>
      <c r="EG84" s="244">
        <f>SUMIFS(EG$11:EG$58,$ER$11:$ER$58,$AF84)</f>
        <v>4.5488975159218814</v>
      </c>
      <c r="EH84" s="236"/>
      <c r="EI84" s="231">
        <f t="shared" ref="EI84:EJ86" si="175">SUMIFS(EI$11:EI$58,$ER$11:$ER$58,$AF84)</f>
        <v>8899</v>
      </c>
      <c r="EJ84" s="244">
        <f t="shared" si="175"/>
        <v>5932.6670000000004</v>
      </c>
      <c r="EK84" s="236"/>
      <c r="EL84" s="231">
        <f t="shared" si="126"/>
        <v>-15401</v>
      </c>
      <c r="EM84" s="244">
        <f>SUMIFS(EM$11:EM$58,$ER$11:$ER$58,$AF84)</f>
        <v>0</v>
      </c>
      <c r="EN84" s="235"/>
      <c r="EO84" s="231">
        <f t="shared" ref="EO84:EP86" si="176">SUMIFS(EO$11:EO$58,$ER$11:$ER$58,$AF84)</f>
        <v>27999</v>
      </c>
      <c r="EP84" s="244">
        <f t="shared" si="176"/>
        <v>18666.001</v>
      </c>
    </row>
    <row r="85" spans="7:147" ht="28.5" customHeight="1" x14ac:dyDescent="0.15">
      <c r="I85" s="187"/>
      <c r="J85" s="194" t="s">
        <v>1576</v>
      </c>
      <c r="AE85" s="187"/>
      <c r="AF85" s="194" t="s">
        <v>1576</v>
      </c>
      <c r="AI85" s="231">
        <f t="shared" si="152"/>
        <v>0</v>
      </c>
      <c r="AJ85" s="244">
        <f t="shared" si="152"/>
        <v>0</v>
      </c>
      <c r="AK85" s="236"/>
      <c r="AL85" s="231">
        <f t="shared" si="153"/>
        <v>0</v>
      </c>
      <c r="AM85" s="244">
        <f t="shared" si="153"/>
        <v>0</v>
      </c>
      <c r="AN85" s="236"/>
      <c r="AO85" s="231">
        <f t="shared" si="154"/>
        <v>0</v>
      </c>
      <c r="AP85" s="244">
        <f t="shared" si="154"/>
        <v>0</v>
      </c>
      <c r="AQ85" s="236"/>
      <c r="AR85" s="231">
        <f t="shared" si="155"/>
        <v>0</v>
      </c>
      <c r="AS85" s="244">
        <f t="shared" si="155"/>
        <v>0</v>
      </c>
      <c r="AT85" s="236"/>
      <c r="AU85" s="231">
        <f t="shared" si="156"/>
        <v>0</v>
      </c>
      <c r="AV85" s="244">
        <f t="shared" si="156"/>
        <v>0</v>
      </c>
      <c r="AW85" s="236"/>
      <c r="AX85" s="231">
        <f t="shared" si="157"/>
        <v>300</v>
      </c>
      <c r="AY85" s="244">
        <f t="shared" si="157"/>
        <v>165</v>
      </c>
      <c r="AZ85" s="236"/>
      <c r="BA85" s="231">
        <f t="shared" si="158"/>
        <v>100</v>
      </c>
      <c r="BB85" s="244">
        <f t="shared" si="158"/>
        <v>55</v>
      </c>
      <c r="BC85" s="236"/>
      <c r="BD85" s="231">
        <f t="shared" si="159"/>
        <v>1960</v>
      </c>
      <c r="BE85" s="244">
        <f t="shared" si="159"/>
        <v>1078</v>
      </c>
      <c r="BF85" s="236"/>
      <c r="BG85" s="231">
        <f t="shared" si="160"/>
        <v>0</v>
      </c>
      <c r="BH85" s="244">
        <f t="shared" si="160"/>
        <v>0</v>
      </c>
      <c r="BI85" s="236"/>
      <c r="BJ85" s="236"/>
      <c r="BK85" s="231">
        <f t="shared" si="161"/>
        <v>6020</v>
      </c>
      <c r="BL85" s="244">
        <f t="shared" si="161"/>
        <v>3311</v>
      </c>
      <c r="BM85" s="236"/>
      <c r="BN85" s="231">
        <f t="shared" si="162"/>
        <v>6020</v>
      </c>
      <c r="BO85" s="248">
        <f t="shared" si="162"/>
        <v>3311</v>
      </c>
      <c r="BP85" s="248">
        <f t="shared" si="162"/>
        <v>2709</v>
      </c>
      <c r="BQ85" s="248">
        <f t="shared" si="162"/>
        <v>36.940909090909102</v>
      </c>
      <c r="BR85" s="236"/>
      <c r="BS85" s="231">
        <f t="shared" si="163"/>
        <v>5050</v>
      </c>
      <c r="BT85" s="248">
        <f t="shared" si="163"/>
        <v>2777.5</v>
      </c>
      <c r="BU85" s="248">
        <f t="shared" si="163"/>
        <v>2779</v>
      </c>
      <c r="BV85" s="248">
        <f t="shared" si="163"/>
        <v>2271</v>
      </c>
      <c r="BW85" s="248">
        <f t="shared" si="163"/>
        <v>30.950000000000003</v>
      </c>
      <c r="BX85" s="236"/>
      <c r="BY85" s="231">
        <f t="shared" si="164"/>
        <v>5050</v>
      </c>
      <c r="BZ85" s="248">
        <f t="shared" si="164"/>
        <v>2777.5</v>
      </c>
      <c r="CA85" s="248">
        <f t="shared" si="164"/>
        <v>2779</v>
      </c>
      <c r="CB85" s="248">
        <f t="shared" si="164"/>
        <v>2271</v>
      </c>
      <c r="CC85" s="248">
        <f t="shared" si="164"/>
        <v>30.950000000000003</v>
      </c>
      <c r="CD85" s="236"/>
      <c r="CE85" s="231">
        <f t="shared" si="165"/>
        <v>5050</v>
      </c>
      <c r="CF85" s="248">
        <f t="shared" si="165"/>
        <v>2777.5</v>
      </c>
      <c r="CG85" s="248">
        <f t="shared" si="165"/>
        <v>2778</v>
      </c>
      <c r="CH85" s="248">
        <f t="shared" si="165"/>
        <v>2272</v>
      </c>
      <c r="CI85" s="248">
        <f t="shared" si="165"/>
        <v>30.981850000000009</v>
      </c>
      <c r="CJ85" s="347"/>
      <c r="CK85" s="231">
        <f t="shared" si="166"/>
        <v>400</v>
      </c>
      <c r="CL85" s="248" t="e">
        <f t="shared" si="166"/>
        <v>#DIV/0!</v>
      </c>
      <c r="CM85" s="248">
        <f t="shared" si="166"/>
        <v>220</v>
      </c>
      <c r="CN85" s="248">
        <f t="shared" si="166"/>
        <v>180</v>
      </c>
      <c r="CO85" s="248">
        <f t="shared" si="166"/>
        <v>2.4545499999999998</v>
      </c>
      <c r="CP85" s="236"/>
      <c r="CQ85" s="231">
        <f t="shared" si="167"/>
        <v>1970</v>
      </c>
      <c r="CR85" s="248">
        <f t="shared" si="167"/>
        <v>1084</v>
      </c>
      <c r="CS85" s="248"/>
      <c r="CT85" s="248"/>
      <c r="CU85" s="248"/>
      <c r="CV85" s="248"/>
      <c r="CW85" s="248">
        <f t="shared" si="168"/>
        <v>886.00000000000011</v>
      </c>
      <c r="CX85" s="248">
        <f t="shared" si="168"/>
        <v>12.08183181818182</v>
      </c>
      <c r="CY85" s="347"/>
      <c r="CZ85" s="347"/>
      <c r="DA85" s="236"/>
      <c r="DB85" s="231">
        <f t="shared" si="169"/>
        <v>0</v>
      </c>
      <c r="DC85" s="248">
        <f t="shared" si="169"/>
        <v>-1</v>
      </c>
      <c r="DD85" s="248">
        <f t="shared" si="169"/>
        <v>1</v>
      </c>
      <c r="DE85" s="248">
        <f t="shared" si="169"/>
        <v>0</v>
      </c>
      <c r="DF85" s="236"/>
      <c r="DG85" s="231">
        <f t="shared" si="170"/>
        <v>2370</v>
      </c>
      <c r="DH85" s="248">
        <f t="shared" si="170"/>
        <v>1305</v>
      </c>
      <c r="DI85" s="248">
        <f t="shared" si="170"/>
        <v>1065</v>
      </c>
      <c r="DJ85" s="248">
        <f t="shared" si="170"/>
        <v>14.5</v>
      </c>
      <c r="DK85" s="236"/>
      <c r="DL85" s="231">
        <f t="shared" si="171"/>
        <v>2370</v>
      </c>
      <c r="DM85" s="248">
        <f t="shared" si="171"/>
        <v>1305</v>
      </c>
      <c r="DN85" s="248">
        <f t="shared" si="171"/>
        <v>1065</v>
      </c>
      <c r="DO85" s="248">
        <f t="shared" si="171"/>
        <v>14.5</v>
      </c>
      <c r="DP85" s="236"/>
      <c r="DQ85" s="231">
        <f t="shared" si="172"/>
        <v>0</v>
      </c>
      <c r="DR85" s="248" t="e">
        <f t="shared" si="172"/>
        <v>#VALUE!</v>
      </c>
      <c r="DS85" s="248">
        <f t="shared" si="172"/>
        <v>0</v>
      </c>
      <c r="DT85" s="248">
        <f t="shared" si="172"/>
        <v>0</v>
      </c>
      <c r="DU85" s="248">
        <f t="shared" si="172"/>
        <v>0</v>
      </c>
      <c r="DV85" s="236"/>
      <c r="DW85" s="231">
        <f t="shared" si="173"/>
        <v>2370</v>
      </c>
      <c r="DX85" s="248">
        <f t="shared" si="173"/>
        <v>1305</v>
      </c>
      <c r="DY85" s="248"/>
      <c r="DZ85" s="248"/>
      <c r="EA85" s="248"/>
      <c r="EB85" s="248"/>
      <c r="EC85" s="248">
        <f t="shared" si="174"/>
        <v>1065</v>
      </c>
      <c r="ED85" s="248">
        <f t="shared" si="174"/>
        <v>14.5</v>
      </c>
      <c r="EE85" s="236"/>
      <c r="EF85" s="231" t="e">
        <f>BD85-#REF!</f>
        <v>#REF!</v>
      </c>
      <c r="EG85" s="244" t="e">
        <f>SUMIFS(EG$11:EG$58,$ER$11:$ER$58,$AF85)</f>
        <v>#DIV/0!</v>
      </c>
      <c r="EH85" s="236"/>
      <c r="EI85" s="231">
        <f t="shared" si="175"/>
        <v>4020</v>
      </c>
      <c r="EJ85" s="244">
        <f t="shared" si="175"/>
        <v>2211</v>
      </c>
      <c r="EK85" s="236"/>
      <c r="EL85" s="231">
        <f t="shared" si="126"/>
        <v>2060</v>
      </c>
      <c r="EM85" s="244">
        <f>SUMIFS(EM$11:EM$58,$ER$11:$ER$58,$AF85)</f>
        <v>0</v>
      </c>
      <c r="EN85" s="235"/>
      <c r="EO85" s="231">
        <f t="shared" si="176"/>
        <v>4120</v>
      </c>
      <c r="EP85" s="244">
        <f t="shared" si="176"/>
        <v>2266</v>
      </c>
    </row>
    <row r="86" spans="7:147" ht="28.5" customHeight="1" x14ac:dyDescent="0.15">
      <c r="I86" s="188"/>
      <c r="J86" s="194" t="s">
        <v>1436</v>
      </c>
      <c r="AE86" s="188"/>
      <c r="AF86" s="194" t="s">
        <v>1436</v>
      </c>
      <c r="AI86" s="231">
        <f t="shared" si="152"/>
        <v>7017</v>
      </c>
      <c r="AJ86" s="244" t="e">
        <f t="shared" si="152"/>
        <v>#REF!</v>
      </c>
      <c r="AK86" s="236"/>
      <c r="AL86" s="231">
        <f t="shared" si="153"/>
        <v>7017</v>
      </c>
      <c r="AM86" s="244" t="e">
        <f t="shared" si="153"/>
        <v>#VALUE!</v>
      </c>
      <c r="AN86" s="236"/>
      <c r="AO86" s="231">
        <f t="shared" si="154"/>
        <v>7017</v>
      </c>
      <c r="AP86" s="244" t="e">
        <f t="shared" si="154"/>
        <v>#VALUE!</v>
      </c>
      <c r="AQ86" s="236"/>
      <c r="AR86" s="231">
        <f t="shared" si="155"/>
        <v>7017</v>
      </c>
      <c r="AS86" s="244" t="e">
        <f t="shared" si="155"/>
        <v>#VALUE!</v>
      </c>
      <c r="AT86" s="236"/>
      <c r="AU86" s="231">
        <f t="shared" si="156"/>
        <v>7017</v>
      </c>
      <c r="AV86" s="244">
        <f t="shared" si="156"/>
        <v>4678</v>
      </c>
      <c r="AW86" s="236"/>
      <c r="AX86" s="231">
        <f t="shared" si="157"/>
        <v>9112</v>
      </c>
      <c r="AY86" s="244">
        <f t="shared" si="157"/>
        <v>6074.6670000000004</v>
      </c>
      <c r="AZ86" s="236"/>
      <c r="BA86" s="231">
        <f t="shared" si="158"/>
        <v>1033</v>
      </c>
      <c r="BB86" s="244">
        <f t="shared" si="158"/>
        <v>688.66700000000003</v>
      </c>
      <c r="BC86" s="236"/>
      <c r="BD86" s="231">
        <f t="shared" si="159"/>
        <v>12817</v>
      </c>
      <c r="BE86" s="244">
        <f t="shared" si="159"/>
        <v>8544.6679999999997</v>
      </c>
      <c r="BF86" s="236"/>
      <c r="BG86" s="231">
        <f t="shared" si="160"/>
        <v>0</v>
      </c>
      <c r="BH86" s="244">
        <f t="shared" si="160"/>
        <v>0</v>
      </c>
      <c r="BI86" s="236"/>
      <c r="BJ86" s="236"/>
      <c r="BK86" s="231">
        <f t="shared" si="161"/>
        <v>8439</v>
      </c>
      <c r="BL86" s="244">
        <f t="shared" si="161"/>
        <v>5626.0010000000002</v>
      </c>
      <c r="BM86" s="236"/>
      <c r="BN86" s="231">
        <f t="shared" si="162"/>
        <v>6219</v>
      </c>
      <c r="BO86" s="248">
        <f t="shared" si="162"/>
        <v>4146.0010000000002</v>
      </c>
      <c r="BP86" s="248">
        <f t="shared" si="162"/>
        <v>2072.9989999999998</v>
      </c>
      <c r="BQ86" s="248">
        <f t="shared" si="162"/>
        <v>35.833300000000001</v>
      </c>
      <c r="BR86" s="236"/>
      <c r="BS86" s="231">
        <f t="shared" si="163"/>
        <v>4800</v>
      </c>
      <c r="BT86" s="248">
        <f t="shared" si="163"/>
        <v>3200</v>
      </c>
      <c r="BU86" s="248">
        <f t="shared" si="163"/>
        <v>3201</v>
      </c>
      <c r="BV86" s="248">
        <f t="shared" si="163"/>
        <v>1599</v>
      </c>
      <c r="BW86" s="248">
        <f t="shared" si="163"/>
        <v>43.3</v>
      </c>
      <c r="BX86" s="236"/>
      <c r="BY86" s="231">
        <f t="shared" si="164"/>
        <v>4800</v>
      </c>
      <c r="BZ86" s="248">
        <f t="shared" si="164"/>
        <v>3200</v>
      </c>
      <c r="CA86" s="248">
        <f t="shared" si="164"/>
        <v>3201</v>
      </c>
      <c r="CB86" s="248">
        <f t="shared" si="164"/>
        <v>1599</v>
      </c>
      <c r="CC86" s="248">
        <f t="shared" si="164"/>
        <v>43.3</v>
      </c>
      <c r="CD86" s="236"/>
      <c r="CE86" s="231">
        <f t="shared" si="165"/>
        <v>4800</v>
      </c>
      <c r="CF86" s="248">
        <f t="shared" si="165"/>
        <v>3200</v>
      </c>
      <c r="CG86" s="248">
        <f t="shared" si="165"/>
        <v>3201</v>
      </c>
      <c r="CH86" s="248">
        <f t="shared" si="165"/>
        <v>1599</v>
      </c>
      <c r="CI86" s="248">
        <f t="shared" si="165"/>
        <v>43.3</v>
      </c>
      <c r="CJ86" s="347"/>
      <c r="CK86" s="231">
        <f t="shared" si="166"/>
        <v>2500</v>
      </c>
      <c r="CL86" s="248" t="e">
        <f t="shared" si="166"/>
        <v>#DIV/0!</v>
      </c>
      <c r="CM86" s="248">
        <f t="shared" si="166"/>
        <v>1667</v>
      </c>
      <c r="CN86" s="248">
        <f t="shared" si="166"/>
        <v>833</v>
      </c>
      <c r="CO86" s="248">
        <f t="shared" si="166"/>
        <v>41.650000000000006</v>
      </c>
      <c r="CP86" s="236"/>
      <c r="CQ86" s="231">
        <f t="shared" si="167"/>
        <v>3226</v>
      </c>
      <c r="CR86" s="248">
        <f t="shared" si="167"/>
        <v>2151</v>
      </c>
      <c r="CS86" s="248"/>
      <c r="CT86" s="248"/>
      <c r="CU86" s="248"/>
      <c r="CV86" s="248"/>
      <c r="CW86" s="248">
        <f t="shared" si="168"/>
        <v>1075</v>
      </c>
      <c r="CX86" s="248">
        <f t="shared" si="168"/>
        <v>53.75</v>
      </c>
      <c r="CY86" s="347"/>
      <c r="CZ86" s="347"/>
      <c r="DA86" s="236"/>
      <c r="DB86" s="231">
        <f t="shared" si="169"/>
        <v>0</v>
      </c>
      <c r="DC86" s="248">
        <f t="shared" si="169"/>
        <v>0</v>
      </c>
      <c r="DD86" s="248">
        <f t="shared" si="169"/>
        <v>0</v>
      </c>
      <c r="DE86" s="248">
        <f t="shared" si="169"/>
        <v>0</v>
      </c>
      <c r="DF86" s="236"/>
      <c r="DG86" s="231">
        <f t="shared" si="170"/>
        <v>5726</v>
      </c>
      <c r="DH86" s="248">
        <f t="shared" si="170"/>
        <v>3818</v>
      </c>
      <c r="DI86" s="248">
        <f t="shared" si="170"/>
        <v>1908</v>
      </c>
      <c r="DJ86" s="248">
        <f t="shared" si="170"/>
        <v>95.4</v>
      </c>
      <c r="DK86" s="236"/>
      <c r="DL86" s="231">
        <f t="shared" si="171"/>
        <v>5726</v>
      </c>
      <c r="DM86" s="248">
        <f t="shared" si="171"/>
        <v>3818</v>
      </c>
      <c r="DN86" s="248">
        <f t="shared" si="171"/>
        <v>1908</v>
      </c>
      <c r="DO86" s="248">
        <f t="shared" si="171"/>
        <v>95.4</v>
      </c>
      <c r="DP86" s="236"/>
      <c r="DQ86" s="231">
        <f t="shared" si="172"/>
        <v>1500</v>
      </c>
      <c r="DR86" s="248" t="e">
        <f t="shared" si="172"/>
        <v>#DIV/0!</v>
      </c>
      <c r="DS86" s="248">
        <f t="shared" si="172"/>
        <v>1000</v>
      </c>
      <c r="DT86" s="248">
        <f t="shared" si="172"/>
        <v>500</v>
      </c>
      <c r="DU86" s="248">
        <f t="shared" si="172"/>
        <v>25</v>
      </c>
      <c r="DV86" s="236"/>
      <c r="DW86" s="231">
        <f t="shared" si="173"/>
        <v>4226</v>
      </c>
      <c r="DX86" s="248">
        <f t="shared" si="173"/>
        <v>2818</v>
      </c>
      <c r="DY86" s="248"/>
      <c r="DZ86" s="248"/>
      <c r="EA86" s="248"/>
      <c r="EB86" s="248"/>
      <c r="EC86" s="248">
        <f t="shared" si="174"/>
        <v>1408</v>
      </c>
      <c r="ED86" s="248">
        <f t="shared" si="174"/>
        <v>70.400000000000006</v>
      </c>
      <c r="EE86" s="236"/>
      <c r="EF86" s="231" t="e">
        <f>BD86-#REF!</f>
        <v>#REF!</v>
      </c>
      <c r="EG86" s="244" t="e">
        <f>SUMIFS(EG$11:EG$58,$ER$11:$ER$58,$AF86)</f>
        <v>#DIV/0!</v>
      </c>
      <c r="EH86" s="236"/>
      <c r="EI86" s="231">
        <f t="shared" si="175"/>
        <v>15887</v>
      </c>
      <c r="EJ86" s="244">
        <f t="shared" si="175"/>
        <v>10591.333999999999</v>
      </c>
      <c r="EK86" s="236"/>
      <c r="EL86" s="231">
        <f t="shared" si="126"/>
        <v>3070</v>
      </c>
      <c r="EM86" s="244">
        <f>SUMIFS(EM$11:EM$58,$ER$11:$ER$58,$AF86)</f>
        <v>0</v>
      </c>
      <c r="EN86" s="235"/>
      <c r="EO86" s="231">
        <f t="shared" si="176"/>
        <v>16920</v>
      </c>
      <c r="EP86" s="244">
        <f t="shared" si="176"/>
        <v>11280.001</v>
      </c>
    </row>
    <row r="87" spans="7:147" ht="28.5" customHeight="1" x14ac:dyDescent="0.15">
      <c r="I87" s="501" t="s">
        <v>1582</v>
      </c>
      <c r="J87" s="502"/>
      <c r="AE87" s="501" t="s">
        <v>1582</v>
      </c>
      <c r="AF87" s="502"/>
      <c r="AI87" s="234">
        <f>SUM(AI75,AI77,AI81,AI83)</f>
        <v>129743.168422</v>
      </c>
      <c r="AJ87" s="247" t="e">
        <f>SUM(AJ75,AJ77,AJ81,AJ83)</f>
        <v>#REF!</v>
      </c>
      <c r="AK87" s="236"/>
      <c r="AL87" s="234">
        <f>SUM(AL75,AL77,AL81,AL83)</f>
        <v>139317.06331699999</v>
      </c>
      <c r="AM87" s="247" t="e">
        <f>SUM(AM75,AM77,AM81,AM83)</f>
        <v>#VALUE!</v>
      </c>
      <c r="AN87" s="236"/>
      <c r="AO87" s="234">
        <f>SUM(AO75,AO77,AO81,AO83)</f>
        <v>155290</v>
      </c>
      <c r="AP87" s="247" t="e">
        <f>SUM(AP75,AP77,AP81,AP83)</f>
        <v>#VALUE!</v>
      </c>
      <c r="AQ87" s="236"/>
      <c r="AR87" s="234">
        <f>SUM(AR75,AR77,AR81,AR83)</f>
        <v>160280</v>
      </c>
      <c r="AS87" s="247" t="e">
        <f>SUM(AS75,AS77,AS81,AS83)</f>
        <v>#VALUE!</v>
      </c>
      <c r="AT87" s="236"/>
      <c r="AU87" s="234">
        <f>SUM(AU75,AU77,AU81,AU83)</f>
        <v>188564</v>
      </c>
      <c r="AV87" s="247">
        <f>SUM(AV75,AV77,AV81,AV83)</f>
        <v>144181.61699999997</v>
      </c>
      <c r="AW87" s="236"/>
      <c r="AX87" s="234">
        <f>SUM(AX75,AX77,AX81,AX83)</f>
        <v>248558</v>
      </c>
      <c r="AY87" s="247">
        <f>SUM(AY75,AY77,AY81,AY83)</f>
        <v>185164.22899999999</v>
      </c>
      <c r="AZ87" s="236"/>
      <c r="BA87" s="234">
        <f>SUM(BA75,BA77,BA81,BA83)</f>
        <v>335440.23173900001</v>
      </c>
      <c r="BB87" s="247">
        <f>SUM(BB75,BB77,BB81,BB83)</f>
        <v>255846.416</v>
      </c>
      <c r="BC87" s="236"/>
      <c r="BD87" s="234">
        <f>SUM(BD75,BD77,BD81,BD83)</f>
        <v>231846</v>
      </c>
      <c r="BE87" s="247">
        <f>SUM(BE75,BE77,BE81,BE83)</f>
        <v>172456.10800000001</v>
      </c>
      <c r="BF87" s="236"/>
      <c r="BG87" s="234">
        <f>SUM(BG75,BG77,BG81,BG83)</f>
        <v>0</v>
      </c>
      <c r="BH87" s="247">
        <f>SUM(BH75,BH77,BH81,BH83)</f>
        <v>469969.52899999998</v>
      </c>
      <c r="BI87" s="236"/>
      <c r="BJ87" s="236"/>
      <c r="BK87" s="234">
        <f>SUM(BK75,BK77,BK81,BK83)</f>
        <v>201738</v>
      </c>
      <c r="BL87" s="247">
        <f>SUM(BL75,BL77,BL81,BL83)</f>
        <v>149183.005</v>
      </c>
      <c r="BM87" s="236"/>
      <c r="BN87" s="234">
        <f>SUM(BN75,BN77,BN81,BN83)</f>
        <v>201138</v>
      </c>
      <c r="BO87" s="249">
        <f>SUM(BO75,BO77,BO81,BO83)</f>
        <v>148783.005</v>
      </c>
      <c r="BP87" s="249">
        <f>SUM(BP75,BP77,BP81,BP83)</f>
        <v>52354.994999999995</v>
      </c>
      <c r="BQ87" s="249">
        <f>SUM(BQ75,BQ77,BQ81,BQ83)</f>
        <v>715.58275909090912</v>
      </c>
      <c r="BR87" s="236"/>
      <c r="BS87" s="234">
        <f>SUM(BS75,BS77,BS81,BS83)</f>
        <v>152756</v>
      </c>
      <c r="BT87" s="249">
        <f>SUM(BT75,BT77,BT81,BT83)</f>
        <v>112684.91233333333</v>
      </c>
      <c r="BU87" s="249">
        <f>SUM(BU75,BU77,BU81,BU83)</f>
        <v>112698</v>
      </c>
      <c r="BV87" s="249">
        <f>SUM(BV75,BV77,BV81,BV83)</f>
        <v>40058</v>
      </c>
      <c r="BW87" s="249">
        <f>SUM(BW75,BW77,BW81,BW83)</f>
        <v>483.75</v>
      </c>
      <c r="BX87" s="236"/>
      <c r="BY87" s="234">
        <f>SUM(BY75,BY77,BY81,BY83)</f>
        <v>169756</v>
      </c>
      <c r="BZ87" s="249">
        <f>SUM(BZ75,BZ77,BZ81,BZ83)</f>
        <v>125407.04566666664</v>
      </c>
      <c r="CA87" s="249">
        <f>SUM(CA75,CA77,CA81,CA83)</f>
        <v>125419</v>
      </c>
      <c r="CB87" s="249">
        <f>SUM(CB75,CB77,CB81,CB83)</f>
        <v>44337</v>
      </c>
      <c r="CC87" s="249">
        <f>SUM(CC75,CC77,CC81,CC83)</f>
        <v>533.15000000000009</v>
      </c>
      <c r="CD87" s="236"/>
      <c r="CE87" s="319">
        <f>SUM(CE75,CE77,CE81,CE83)</f>
        <v>170488</v>
      </c>
      <c r="CF87" s="329">
        <f>SUM(CF75,CF77,CF81,CF83)</f>
        <v>125953.10433333332</v>
      </c>
      <c r="CG87" s="329">
        <f>SUM(CG75,CG77,CG81,CG83)</f>
        <v>125963</v>
      </c>
      <c r="CH87" s="329">
        <f>SUM(CH75,CH77,CH81,CH83)</f>
        <v>44525</v>
      </c>
      <c r="CI87" s="329">
        <f>SUM(CI75,CI77,CI81,CI83)</f>
        <v>534.78185000000008</v>
      </c>
      <c r="CJ87" s="351"/>
      <c r="CK87" s="319">
        <f>SUM(CK75,CK77,CK81,CK83)</f>
        <v>52000</v>
      </c>
      <c r="CL87" s="329" t="e">
        <f>SUM(CL75,CL77,CL81,CL83)</f>
        <v>#DIV/0!</v>
      </c>
      <c r="CM87" s="329">
        <f>SUM(CM75,CM77,CM81,CM83)</f>
        <v>38497</v>
      </c>
      <c r="CN87" s="329">
        <f>SUM(CN75,CN77,CN81,CN83)</f>
        <v>13503</v>
      </c>
      <c r="CO87" s="329">
        <f>SUM(CO75,CO77,CO81,CO83)</f>
        <v>111.85455000000002</v>
      </c>
      <c r="CP87" s="374"/>
      <c r="CQ87" s="319">
        <f>SUM(CQ75,CQ77,CQ81,CQ83)</f>
        <v>163862</v>
      </c>
      <c r="CR87" s="329">
        <f>SUM(CR75,CR77,CR81,CR83)</f>
        <v>118929</v>
      </c>
      <c r="CS87" s="329"/>
      <c r="CT87" s="329"/>
      <c r="CU87" s="329"/>
      <c r="CV87" s="329"/>
      <c r="CW87" s="329">
        <f>SUM(CW75,CW77,CW81,CW83)</f>
        <v>44933</v>
      </c>
      <c r="CX87" s="329">
        <f>SUM(CX75,CX77,CX81,CX83)</f>
        <v>401.18183181818188</v>
      </c>
      <c r="CY87" s="347"/>
      <c r="CZ87" s="347"/>
      <c r="DA87" s="236"/>
      <c r="DB87" s="319">
        <f>SUM(DB75,DB77,DB81,DB83)</f>
        <v>732</v>
      </c>
      <c r="DC87" s="329">
        <f>SUM(DC75,DC77,DC81,DC83)</f>
        <v>544</v>
      </c>
      <c r="DD87" s="329">
        <f>SUM(DD75,DD77,DD81,DD83)</f>
        <v>188</v>
      </c>
      <c r="DE87" s="329">
        <f>SUM(DE75,DE77,DE81,DE83)</f>
        <v>400134.684397</v>
      </c>
      <c r="DF87" s="374"/>
      <c r="DG87" s="319">
        <f>SUM(DG75,DG77,DG81,DG83)</f>
        <v>208862</v>
      </c>
      <c r="DH87" s="329">
        <f>SUM(DH75,DH77,DH81,DH83)</f>
        <v>152946</v>
      </c>
      <c r="DI87" s="329">
        <f>SUM(DI75,DI77,DI81,DI83)</f>
        <v>55916</v>
      </c>
      <c r="DJ87" s="329">
        <f>SUM(DJ75,DJ77,DJ81,DJ83)</f>
        <v>504.30000000000007</v>
      </c>
      <c r="DK87" s="374"/>
      <c r="DL87" s="319">
        <f>SUM(DL75,DL77,DL81,DL83)</f>
        <v>210862</v>
      </c>
      <c r="DM87" s="329">
        <f>SUM(DM75,DM77,DM81,DM83)</f>
        <v>154399</v>
      </c>
      <c r="DN87" s="329">
        <f>SUM(DN75,DN77,DN81,DN83)</f>
        <v>56463</v>
      </c>
      <c r="DO87" s="329">
        <f>SUM(DO75,DO77,DO81,DO83)</f>
        <v>504.30000000000007</v>
      </c>
      <c r="DP87" s="374"/>
      <c r="DQ87" s="319">
        <f>SUM(DQ75,DQ77,DQ81,DQ83)</f>
        <v>32150</v>
      </c>
      <c r="DR87" s="329" t="e">
        <f>SUM(DR75,DR77,DR81,DR83)</f>
        <v>#VALUE!</v>
      </c>
      <c r="DS87" s="329">
        <f>SUM(DS75,DS77,DS81,DS83)</f>
        <v>23709</v>
      </c>
      <c r="DT87" s="329">
        <f>SUM(DT75,DT77,DT81,DT83)</f>
        <v>8441</v>
      </c>
      <c r="DU87" s="329">
        <f>SUM(DU75,DU77,DU81,DU83)</f>
        <v>66.300000000000011</v>
      </c>
      <c r="DV87" s="374"/>
      <c r="DW87" s="319">
        <f>SUM(DW75,DW77,DW81,DW83)</f>
        <v>183712</v>
      </c>
      <c r="DX87" s="329">
        <f>SUM(DX75,DX77,DX81,DX83)</f>
        <v>133597</v>
      </c>
      <c r="DY87" s="329"/>
      <c r="DZ87" s="329"/>
      <c r="EA87" s="329"/>
      <c r="EB87" s="329"/>
      <c r="EC87" s="329">
        <f>SUM(EC75,EC77,EC81,EC83)</f>
        <v>50115</v>
      </c>
      <c r="ED87" s="329">
        <f>SUM(ED75,ED77,ED81,ED83)</f>
        <v>447.45000000000005</v>
      </c>
      <c r="EE87" s="374"/>
      <c r="EF87" s="319" t="e">
        <f>SUM(EF75,EF77,EF81,EF83)</f>
        <v>#REF!</v>
      </c>
      <c r="EG87" s="418" t="e">
        <f>SUM(EG75,EG77,EG81,EG83)</f>
        <v>#DIV/0!</v>
      </c>
      <c r="EH87" s="374"/>
      <c r="EI87" s="319">
        <f>SUM(EI75,EI77,EI81,EI83)</f>
        <v>-39589.23173900001</v>
      </c>
      <c r="EJ87" s="418">
        <f>SUM(EJ75,EJ77,EJ81,EJ83)</f>
        <v>-32751.999999999996</v>
      </c>
      <c r="EK87" s="374"/>
      <c r="EL87" s="319">
        <f>SUM(EL75,EL77,EL81,EL83)</f>
        <v>-271435.23173900001</v>
      </c>
      <c r="EM87" s="418">
        <f>SUM(EM75,EM77,EM81,EM83)</f>
        <v>0</v>
      </c>
      <c r="EN87" s="424"/>
      <c r="EO87" s="319">
        <f>SUM(EO75,EO77,EO81,EO83)</f>
        <v>295851</v>
      </c>
      <c r="EP87" s="418">
        <f>SUM(EP75,EP77,EP81,EP83)</f>
        <v>219914.47700000001</v>
      </c>
      <c r="EQ87" s="427"/>
    </row>
    <row r="88" spans="7:147" ht="28.5" customHeight="1" x14ac:dyDescent="0.15"/>
    <row r="89" spans="7:147" ht="28.5" hidden="1" customHeight="1" x14ac:dyDescent="0.15">
      <c r="BD89" s="270">
        <v>231846</v>
      </c>
      <c r="BK89" s="270">
        <v>231846</v>
      </c>
      <c r="BN89" s="270">
        <v>231846</v>
      </c>
      <c r="BS89" s="270">
        <v>231846</v>
      </c>
      <c r="BY89" s="270">
        <v>231846</v>
      </c>
      <c r="CE89" s="320">
        <v>231846</v>
      </c>
      <c r="CK89" s="320">
        <v>231846</v>
      </c>
      <c r="CQ89" s="320">
        <v>231846</v>
      </c>
      <c r="DB89" s="320">
        <v>231846</v>
      </c>
      <c r="DG89" s="320">
        <v>231846</v>
      </c>
      <c r="DL89" s="320">
        <v>231846</v>
      </c>
      <c r="DQ89" s="320">
        <v>231846</v>
      </c>
      <c r="DW89" s="320">
        <v>231846</v>
      </c>
    </row>
    <row r="90" spans="7:147" ht="28.5" hidden="1" customHeight="1" x14ac:dyDescent="0.15">
      <c r="AJ90" s="251" t="s">
        <v>1030</v>
      </c>
      <c r="AK90" s="251" t="s">
        <v>485</v>
      </c>
      <c r="AL90" s="251" t="s">
        <v>976</v>
      </c>
      <c r="AM90" s="251" t="s">
        <v>1048</v>
      </c>
      <c r="AN90" s="251" t="s">
        <v>944</v>
      </c>
      <c r="AO90" s="251" t="s">
        <v>256</v>
      </c>
      <c r="BD90" s="270">
        <f>BD89-BD87</f>
        <v>0</v>
      </c>
      <c r="BK90" s="270">
        <f>BK89-BK87</f>
        <v>30108</v>
      </c>
      <c r="BN90" s="270">
        <f>BN89-BN87</f>
        <v>30708</v>
      </c>
      <c r="BS90" s="270">
        <f>BS89-BS87</f>
        <v>79090</v>
      </c>
      <c r="BY90" s="270">
        <f>BY89-BY87</f>
        <v>62090</v>
      </c>
      <c r="CE90" s="320">
        <f>CE89-CE87</f>
        <v>61358</v>
      </c>
      <c r="CK90" s="320">
        <f>CK89-CK87</f>
        <v>179846</v>
      </c>
      <c r="CQ90" s="320">
        <f>CQ89-CQ87</f>
        <v>67984</v>
      </c>
      <c r="DB90" s="320">
        <f>DB89-DB87</f>
        <v>231114</v>
      </c>
      <c r="DG90" s="320">
        <f>DG89-DG87</f>
        <v>22984</v>
      </c>
      <c r="DL90" s="320">
        <f>DL89-DL87</f>
        <v>20984</v>
      </c>
      <c r="DQ90" s="320">
        <f>DQ89-DQ87</f>
        <v>199696</v>
      </c>
      <c r="DW90" s="320">
        <f>DW89-DW87</f>
        <v>48134</v>
      </c>
    </row>
    <row r="91" spans="7:147" hidden="1" x14ac:dyDescent="0.15">
      <c r="AI91" s="238" t="s">
        <v>1552</v>
      </c>
      <c r="AJ91" s="252">
        <v>1034.5517179999999</v>
      </c>
      <c r="AK91" s="252">
        <v>3220.4001710000002</v>
      </c>
      <c r="AL91">
        <v>8616.9999999999982</v>
      </c>
      <c r="AM91">
        <v>7740.0000000000009</v>
      </c>
      <c r="AN91">
        <v>10446</v>
      </c>
      <c r="AO91">
        <v>20160</v>
      </c>
      <c r="BD91" s="271" t="s">
        <v>1493</v>
      </c>
      <c r="BE91" s="271" t="s">
        <v>1494</v>
      </c>
      <c r="BK91" s="271" t="s">
        <v>1493</v>
      </c>
      <c r="BL91" s="271" t="s">
        <v>1494</v>
      </c>
      <c r="BN91" s="271" t="s">
        <v>1493</v>
      </c>
      <c r="BO91" s="271" t="s">
        <v>1494</v>
      </c>
      <c r="BP91" s="271" t="s">
        <v>1494</v>
      </c>
      <c r="BQ91" s="271" t="s">
        <v>1494</v>
      </c>
      <c r="BS91" s="271" t="s">
        <v>1493</v>
      </c>
      <c r="BT91" s="271" t="s">
        <v>1494</v>
      </c>
      <c r="BU91" s="271" t="s">
        <v>1494</v>
      </c>
      <c r="BV91" s="271" t="s">
        <v>1494</v>
      </c>
      <c r="BW91" s="271" t="s">
        <v>1494</v>
      </c>
      <c r="BY91" s="271" t="s">
        <v>1493</v>
      </c>
      <c r="BZ91" s="271" t="s">
        <v>1494</v>
      </c>
      <c r="CA91" s="271" t="s">
        <v>1494</v>
      </c>
      <c r="CB91" s="271" t="s">
        <v>1494</v>
      </c>
      <c r="CC91" s="271" t="s">
        <v>1494</v>
      </c>
      <c r="CE91" s="271" t="s">
        <v>1493</v>
      </c>
      <c r="CF91" s="271" t="s">
        <v>1494</v>
      </c>
      <c r="CG91" s="271" t="s">
        <v>1494</v>
      </c>
      <c r="CH91" s="271" t="s">
        <v>1494</v>
      </c>
      <c r="CI91" s="271" t="s">
        <v>1494</v>
      </c>
      <c r="CJ91" s="271"/>
      <c r="CK91" s="271" t="s">
        <v>1493</v>
      </c>
      <c r="CL91" s="271" t="s">
        <v>1494</v>
      </c>
      <c r="CM91" s="271" t="s">
        <v>1494</v>
      </c>
      <c r="CN91" s="271" t="s">
        <v>1494</v>
      </c>
      <c r="CO91" s="271" t="s">
        <v>1494</v>
      </c>
      <c r="CP91" s="271"/>
      <c r="CQ91" s="271" t="s">
        <v>1493</v>
      </c>
      <c r="CR91" s="271" t="s">
        <v>1494</v>
      </c>
      <c r="CS91" s="271"/>
      <c r="CT91" s="271"/>
      <c r="CU91" s="271"/>
      <c r="CV91" s="271"/>
      <c r="CW91" s="271" t="s">
        <v>1494</v>
      </c>
      <c r="CX91" s="271" t="s">
        <v>1494</v>
      </c>
      <c r="CY91" s="271"/>
      <c r="CZ91" s="271"/>
      <c r="DB91" s="271" t="s">
        <v>1493</v>
      </c>
      <c r="DC91" s="271" t="s">
        <v>1494</v>
      </c>
      <c r="DD91" s="271" t="s">
        <v>1494</v>
      </c>
      <c r="DE91" s="271" t="s">
        <v>1494</v>
      </c>
      <c r="DG91" s="271" t="s">
        <v>1493</v>
      </c>
      <c r="DH91" s="271" t="s">
        <v>1494</v>
      </c>
      <c r="DI91" s="271" t="s">
        <v>1494</v>
      </c>
      <c r="DJ91" s="271" t="s">
        <v>1494</v>
      </c>
      <c r="DK91" s="271"/>
      <c r="DL91" s="271" t="s">
        <v>1493</v>
      </c>
      <c r="DM91" s="271" t="s">
        <v>1494</v>
      </c>
      <c r="DN91" s="271" t="s">
        <v>1494</v>
      </c>
      <c r="DO91" s="271" t="s">
        <v>1494</v>
      </c>
      <c r="DP91" s="271"/>
      <c r="DQ91" s="271" t="s">
        <v>1493</v>
      </c>
      <c r="DR91" s="271" t="s">
        <v>1494</v>
      </c>
      <c r="DS91" s="271" t="s">
        <v>1494</v>
      </c>
      <c r="DT91" s="271" t="s">
        <v>1494</v>
      </c>
      <c r="DU91" s="271" t="s">
        <v>1494</v>
      </c>
      <c r="DV91" s="271"/>
      <c r="DW91" s="271" t="s">
        <v>1493</v>
      </c>
      <c r="DX91" s="271" t="s">
        <v>1494</v>
      </c>
      <c r="DY91" s="271"/>
      <c r="DZ91" s="271"/>
      <c r="EA91" s="271"/>
      <c r="EB91" s="271"/>
      <c r="EC91" s="271" t="s">
        <v>1494</v>
      </c>
      <c r="ED91" s="271" t="s">
        <v>1494</v>
      </c>
      <c r="EE91" s="271"/>
      <c r="EF91" s="271" t="s">
        <v>1493</v>
      </c>
      <c r="EG91" s="271" t="s">
        <v>1494</v>
      </c>
      <c r="EH91" s="271"/>
      <c r="EI91" s="271" t="s">
        <v>1493</v>
      </c>
      <c r="EJ91" s="271" t="s">
        <v>1494</v>
      </c>
      <c r="EK91" s="271"/>
      <c r="EL91" s="271" t="s">
        <v>1493</v>
      </c>
      <c r="EM91" s="271" t="s">
        <v>1494</v>
      </c>
    </row>
    <row r="92" spans="7:147" ht="28.5" hidden="1" customHeight="1" x14ac:dyDescent="0.15">
      <c r="AI92" s="238" t="s">
        <v>1555</v>
      </c>
      <c r="AJ92" s="252">
        <v>3533.0229549999999</v>
      </c>
      <c r="AK92" s="252">
        <v>7119.9854330000007</v>
      </c>
      <c r="AL92">
        <v>6900</v>
      </c>
      <c r="AM92">
        <v>12810</v>
      </c>
      <c r="AN92">
        <v>15194</v>
      </c>
      <c r="AO92">
        <v>19290</v>
      </c>
      <c r="BD92" s="270">
        <f>SUM(BD93:BD93)</f>
        <v>0</v>
      </c>
      <c r="BE92" s="270">
        <f>SUM(BE93:BE93)</f>
        <v>0</v>
      </c>
      <c r="BK92" s="270">
        <f>SUM(BK93:BK93)</f>
        <v>0</v>
      </c>
      <c r="BL92" s="270">
        <f>SUM(BL93:BL93)</f>
        <v>0</v>
      </c>
      <c r="BN92" s="270">
        <f>SUM(BN93:BN93)</f>
        <v>0</v>
      </c>
      <c r="BO92" s="270">
        <f>SUM(BO93:BO93)</f>
        <v>0</v>
      </c>
      <c r="BP92" s="270">
        <f>SUM(BP93:BP93)</f>
        <v>0</v>
      </c>
      <c r="BQ92" s="270">
        <f>SUM(BQ93:BQ93)</f>
        <v>0</v>
      </c>
      <c r="BS92" s="270">
        <f>SUM(BS93:BS93)</f>
        <v>0</v>
      </c>
      <c r="BT92" s="270">
        <f>SUM(BT93:BT93)</f>
        <v>0</v>
      </c>
      <c r="BU92" s="270">
        <f>SUM(BU93:BU93)</f>
        <v>0</v>
      </c>
      <c r="BV92" s="270">
        <f>SUM(BV93:BV93)</f>
        <v>0</v>
      </c>
      <c r="BW92" s="270">
        <f>SUM(BW93:BW93)</f>
        <v>0</v>
      </c>
      <c r="BY92" s="270">
        <f>SUM(BY93:BY93)</f>
        <v>0</v>
      </c>
      <c r="BZ92" s="270">
        <f>SUM(BZ93:BZ93)</f>
        <v>0</v>
      </c>
      <c r="CA92" s="270">
        <f>SUM(CA93:CA93)</f>
        <v>0</v>
      </c>
      <c r="CB92" s="270">
        <f>SUM(CB93:CB93)</f>
        <v>0</v>
      </c>
      <c r="CC92" s="270">
        <f>SUM(CC93:CC93)</f>
        <v>0</v>
      </c>
      <c r="CE92" s="321">
        <f>SUM(CE93:CE93)</f>
        <v>0</v>
      </c>
      <c r="CF92" s="321">
        <f>SUM(CF93:CF93)</f>
        <v>0</v>
      </c>
      <c r="CG92" s="321">
        <f>SUM(CG93:CG93)</f>
        <v>0</v>
      </c>
      <c r="CH92" s="321">
        <f>SUM(CH93:CH93)</f>
        <v>0</v>
      </c>
      <c r="CI92" s="321">
        <f>SUM(CI93:CI93)</f>
        <v>0</v>
      </c>
      <c r="CJ92" s="352"/>
      <c r="CK92" s="321">
        <f>SUM(CK93:CK93)</f>
        <v>0</v>
      </c>
      <c r="CL92" s="321">
        <f>SUM(CL93:CL93)</f>
        <v>0</v>
      </c>
      <c r="CM92" s="321">
        <f>SUM(CM93:CM93)</f>
        <v>0</v>
      </c>
      <c r="CN92" s="321">
        <f>SUM(CN93:CN93)</f>
        <v>0</v>
      </c>
      <c r="CO92" s="321">
        <f>SUM(CO93:CO93)</f>
        <v>0</v>
      </c>
      <c r="CQ92" s="321">
        <f>SUM(CQ93:CQ93)</f>
        <v>0</v>
      </c>
      <c r="CR92" s="321">
        <f>SUM(CR93:CR93)</f>
        <v>0</v>
      </c>
      <c r="CS92" s="321"/>
      <c r="CT92" s="321"/>
      <c r="CU92" s="321"/>
      <c r="CV92" s="321"/>
      <c r="CW92" s="321">
        <f>SUM(CW93:CW93)</f>
        <v>0</v>
      </c>
      <c r="CX92" s="321">
        <f>SUM(CX93:CX93)</f>
        <v>0</v>
      </c>
      <c r="CY92" s="235"/>
      <c r="CZ92" s="235"/>
      <c r="DB92" s="321">
        <f>SUM(DB93:DB93)</f>
        <v>0</v>
      </c>
      <c r="DC92" s="321">
        <f>SUM(DC93:DC93)</f>
        <v>0</v>
      </c>
      <c r="DD92" s="321">
        <f>SUM(DD93:DD93)</f>
        <v>0</v>
      </c>
      <c r="DE92" s="321">
        <f>SUM(DE93:DE93)</f>
        <v>0</v>
      </c>
      <c r="DG92" s="321">
        <f>SUM(DG93:DG93)</f>
        <v>0</v>
      </c>
      <c r="DH92" s="321">
        <f>SUM(DH93:DH93)</f>
        <v>0</v>
      </c>
      <c r="DI92" s="321">
        <f>SUM(DI93:DI93)</f>
        <v>0</v>
      </c>
      <c r="DJ92" s="321">
        <f>SUM(DJ93:DJ93)</f>
        <v>0</v>
      </c>
      <c r="DL92" s="321">
        <f>SUM(DL93:DL93)</f>
        <v>0</v>
      </c>
      <c r="DM92" s="321">
        <f>SUM(DM93:DM93)</f>
        <v>0</v>
      </c>
      <c r="DN92" s="321">
        <f>SUM(DN93:DN93)</f>
        <v>0</v>
      </c>
      <c r="DO92" s="321">
        <f>SUM(DO93:DO93)</f>
        <v>0</v>
      </c>
      <c r="DQ92" s="321">
        <f>SUM(DQ93:DQ93)</f>
        <v>0</v>
      </c>
      <c r="DR92" s="321">
        <f>SUM(DR93:DR93)</f>
        <v>0</v>
      </c>
      <c r="DS92" s="321">
        <f>SUM(DS93:DS93)</f>
        <v>0</v>
      </c>
      <c r="DT92" s="321">
        <f>SUM(DT93:DT93)</f>
        <v>0</v>
      </c>
      <c r="DU92" s="321">
        <f>SUM(DU93:DU93)</f>
        <v>0</v>
      </c>
      <c r="DW92" s="321">
        <f>SUM(DW93:DW93)</f>
        <v>0</v>
      </c>
      <c r="DX92" s="321">
        <f>SUM(DX93:DX93)</f>
        <v>0</v>
      </c>
      <c r="DY92" s="321"/>
      <c r="DZ92" s="321"/>
      <c r="EA92" s="321"/>
      <c r="EB92" s="321"/>
      <c r="EC92" s="321">
        <f>SUM(EC93:EC93)</f>
        <v>0</v>
      </c>
      <c r="ED92" s="321">
        <f>SUM(ED93:ED93)</f>
        <v>0</v>
      </c>
      <c r="EF92" s="321" t="e">
        <f>SUM(EF93:EF93)</f>
        <v>#REF!</v>
      </c>
      <c r="EG92" s="321" t="e">
        <f>SUM(EG93:EG93)</f>
        <v>#REF!</v>
      </c>
      <c r="EH92" s="420"/>
      <c r="EI92" s="321">
        <f>SUM(EI93:EI93)</f>
        <v>0</v>
      </c>
      <c r="EJ92" s="321">
        <f>SUM(EJ93:EJ93)</f>
        <v>0</v>
      </c>
      <c r="EL92" s="321">
        <f>SUM(EL93:EL93)</f>
        <v>0</v>
      </c>
      <c r="EM92" s="321">
        <f>SUM(EM93:EM93)</f>
        <v>0</v>
      </c>
    </row>
    <row r="93" spans="7:147" ht="28.5" hidden="1" customHeight="1" x14ac:dyDescent="0.15">
      <c r="AI93" s="238" t="s">
        <v>1557</v>
      </c>
      <c r="AJ93" s="252">
        <v>5673.0627100000011</v>
      </c>
      <c r="AK93" s="252">
        <v>4819.7790910000003</v>
      </c>
      <c r="AL93">
        <v>8300</v>
      </c>
      <c r="AM93">
        <v>5511</v>
      </c>
      <c r="AN93">
        <v>9113</v>
      </c>
      <c r="AO93">
        <v>14200</v>
      </c>
      <c r="BD93" s="270">
        <f>SUMIFS(BD$8:BD$59,$G$8:$G$59,#REF!)</f>
        <v>0</v>
      </c>
      <c r="BE93" s="270">
        <f>SUMIFS(BE$8:BE$59,$G$8:$G$59,#REF!)</f>
        <v>0</v>
      </c>
      <c r="BK93" s="270">
        <f>SUMIFS(BK$8:BK$59,$G$8:$G$59,#REF!)</f>
        <v>0</v>
      </c>
      <c r="BL93" s="270">
        <f>SUMIFS(BL$8:BL$59,$G$8:$G$59,#REF!)</f>
        <v>0</v>
      </c>
      <c r="BN93" s="270">
        <f>SUMIFS(BN$8:BN$59,$G$8:$G$59,#REF!)</f>
        <v>0</v>
      </c>
      <c r="BO93" s="270">
        <f>SUMIFS(BO$8:BO$59,$G$8:$G$59,#REF!)</f>
        <v>0</v>
      </c>
      <c r="BP93" s="270">
        <f>SUMIFS(BP$8:BP$59,$G$8:$G$59,#REF!)</f>
        <v>0</v>
      </c>
      <c r="BQ93" s="270">
        <f>SUMIFS(BQ$8:BQ$59,$G$8:$G$59,#REF!)</f>
        <v>0</v>
      </c>
      <c r="BS93" s="270">
        <f>SUMIFS(BS$8:BS$59,$G$8:$G$59,#REF!)</f>
        <v>0</v>
      </c>
      <c r="BT93" s="270">
        <f>SUMIFS(BT$8:BT$59,$G$8:$G$59,#REF!)</f>
        <v>0</v>
      </c>
      <c r="BU93" s="270">
        <f>SUMIFS(BU$8:BU$59,$G$8:$G$59,#REF!)</f>
        <v>0</v>
      </c>
      <c r="BV93" s="270">
        <f>SUMIFS(BV$8:BV$59,$G$8:$G$59,#REF!)</f>
        <v>0</v>
      </c>
      <c r="BW93" s="270">
        <f>SUMIFS(BW$8:BW$59,$G$8:$G$59,#REF!)</f>
        <v>0</v>
      </c>
      <c r="BY93" s="270">
        <f>SUMIFS(BY$8:BY$59,$G$8:$G$59,#REF!)</f>
        <v>0</v>
      </c>
      <c r="BZ93" s="270">
        <f>SUMIFS(BZ$8:BZ$59,$G$8:$G$59,#REF!)</f>
        <v>0</v>
      </c>
      <c r="CA93" s="270">
        <f>SUMIFS(CA$8:CA$59,$G$8:$G$59,#REF!)</f>
        <v>0</v>
      </c>
      <c r="CB93" s="270">
        <f>SUMIFS(CB$8:CB$59,$G$8:$G$59,#REF!)</f>
        <v>0</v>
      </c>
      <c r="CC93" s="270">
        <f>SUMIFS(CC$8:CC$59,$G$8:$G$59,#REF!)</f>
        <v>0</v>
      </c>
      <c r="CE93" s="270">
        <f>SUMIFS(CE$8:CE$59,$G$8:$G$59,#REF!)</f>
        <v>0</v>
      </c>
      <c r="CF93" s="270">
        <f>SUMIFS(CF$8:CF$59,$G$8:$G$59,#REF!)</f>
        <v>0</v>
      </c>
      <c r="CG93" s="270">
        <f>SUMIFS(CG$8:CG$59,$G$8:$G$59,#REF!)</f>
        <v>0</v>
      </c>
      <c r="CH93" s="270">
        <f>SUMIFS(CH$8:CH$59,$G$8:$G$59,#REF!)</f>
        <v>0</v>
      </c>
      <c r="CI93" s="270">
        <f>SUMIFS(CI$8:CI$59,$G$8:$G$59,#REF!)</f>
        <v>0</v>
      </c>
      <c r="CJ93" s="235"/>
      <c r="CK93" s="270">
        <f>SUMIFS(CK$8:CK$59,$G$8:$G$59,#REF!)</f>
        <v>0</v>
      </c>
      <c r="CL93" s="270">
        <f>SUMIFS(CL$8:CL$59,$G$8:$G$59,#REF!)</f>
        <v>0</v>
      </c>
      <c r="CM93" s="270">
        <f>SUMIFS(CM$8:CM$59,$G$8:$G$59,#REF!)</f>
        <v>0</v>
      </c>
      <c r="CN93" s="270">
        <f>SUMIFS(CN$8:CN$59,$G$8:$G$59,#REF!)</f>
        <v>0</v>
      </c>
      <c r="CO93" s="270">
        <f>SUMIFS(CO$8:CO$59,$G$8:$G$59,#REF!)</f>
        <v>0</v>
      </c>
      <c r="CQ93" s="270">
        <f>SUMIFS(CQ$8:CQ$59,$G$8:$G$59,#REF!)</f>
        <v>0</v>
      </c>
      <c r="CR93" s="270">
        <f>SUMIFS(CR$8:CR$59,$G$8:$G$59,#REF!)</f>
        <v>0</v>
      </c>
      <c r="CS93" s="270"/>
      <c r="CT93" s="270"/>
      <c r="CU93" s="270"/>
      <c r="CV93" s="270"/>
      <c r="CW93" s="270">
        <f>SUMIFS(CW$8:CW$59,$G$8:$G$59,#REF!)</f>
        <v>0</v>
      </c>
      <c r="CX93" s="270">
        <f>SUMIFS(CX$8:CX$59,$G$8:$G$59,#REF!)</f>
        <v>0</v>
      </c>
      <c r="CY93" s="235"/>
      <c r="CZ93" s="235"/>
      <c r="DB93" s="270">
        <f>SUMIFS(DB$8:DB$59,$G$8:$G$59,#REF!)</f>
        <v>0</v>
      </c>
      <c r="DC93" s="270">
        <f>SUMIFS(DC$8:DC$59,$G$8:$G$59,#REF!)</f>
        <v>0</v>
      </c>
      <c r="DD93" s="270">
        <f>SUMIFS(DD$8:DD$59,$G$8:$G$59,#REF!)</f>
        <v>0</v>
      </c>
      <c r="DE93" s="270">
        <f>SUMIFS(DE$8:DE$59,$G$8:$G$59,#REF!)</f>
        <v>0</v>
      </c>
      <c r="DG93" s="270">
        <f>SUMIFS(DG$8:DG$59,$G$8:$G$59,#REF!)</f>
        <v>0</v>
      </c>
      <c r="DH93" s="270">
        <f>SUMIFS(DH$8:DH$59,$G$8:$G$59,#REF!)</f>
        <v>0</v>
      </c>
      <c r="DI93" s="270">
        <f>SUMIFS(DI$8:DI$59,$G$8:$G$59,#REF!)</f>
        <v>0</v>
      </c>
      <c r="DJ93" s="270">
        <f>SUMIFS(DJ$8:DJ$59,$G$8:$G$59,#REF!)</f>
        <v>0</v>
      </c>
      <c r="DL93" s="270">
        <f>SUMIFS(DL$8:DL$59,$G$8:$G$59,#REF!)</f>
        <v>0</v>
      </c>
      <c r="DM93" s="270">
        <f>SUMIFS(DM$8:DM$59,$G$8:$G$59,#REF!)</f>
        <v>0</v>
      </c>
      <c r="DN93" s="270">
        <f>SUMIFS(DN$8:DN$59,$G$8:$G$59,#REF!)</f>
        <v>0</v>
      </c>
      <c r="DO93" s="270">
        <f>SUMIFS(DO$8:DO$59,$G$8:$G$59,#REF!)</f>
        <v>0</v>
      </c>
      <c r="DQ93" s="270">
        <f>SUMIFS(DQ$8:DQ$59,$G$8:$G$59,#REF!)</f>
        <v>0</v>
      </c>
      <c r="DR93" s="270">
        <f>SUMIFS(DR$8:DR$59,$G$8:$G$59,#REF!)</f>
        <v>0</v>
      </c>
      <c r="DS93" s="270">
        <f>SUMIFS(DS$8:DS$59,$G$8:$G$59,#REF!)</f>
        <v>0</v>
      </c>
      <c r="DT93" s="270">
        <f>SUMIFS(DT$8:DT$59,$G$8:$G$59,#REF!)</f>
        <v>0</v>
      </c>
      <c r="DU93" s="270">
        <f>SUMIFS(DU$8:DU$59,$G$8:$G$59,#REF!)</f>
        <v>0</v>
      </c>
      <c r="DW93" s="270">
        <f>SUMIFS(DW$8:DW$59,$G$8:$G$59,#REF!)</f>
        <v>0</v>
      </c>
      <c r="DX93" s="270">
        <f>SUMIFS(DX$8:DX$59,$G$8:$G$59,#REF!)</f>
        <v>0</v>
      </c>
      <c r="DY93" s="270"/>
      <c r="DZ93" s="270"/>
      <c r="EA93" s="270"/>
      <c r="EB93" s="270"/>
      <c r="EC93" s="270">
        <f>SUMIFS(EC$8:EC$59,$G$8:$G$59,#REF!)</f>
        <v>0</v>
      </c>
      <c r="ED93" s="270">
        <f>SUMIFS(ED$8:ED$59,$G$8:$G$59,#REF!)</f>
        <v>0</v>
      </c>
      <c r="EF93" s="270" t="e">
        <f>BD93-#REF!</f>
        <v>#REF!</v>
      </c>
      <c r="EG93" s="270" t="e">
        <f>BE93-#REF!</f>
        <v>#REF!</v>
      </c>
      <c r="EH93" s="420"/>
      <c r="EI93" s="270">
        <f>SUMIFS(EI$8:EI$59,$G$8:$G$59,#REF!)</f>
        <v>0</v>
      </c>
      <c r="EJ93" s="270">
        <f>SUMIFS(EJ$8:EJ$59,$G$8:$G$59,#REF!)</f>
        <v>0</v>
      </c>
      <c r="EL93" s="270">
        <f>EI93-BD93</f>
        <v>0</v>
      </c>
      <c r="EM93" s="270">
        <f>EJ93-BE93</f>
        <v>0</v>
      </c>
    </row>
    <row r="94" spans="7:147" ht="28.5" hidden="1" customHeight="1" x14ac:dyDescent="0.15">
      <c r="AI94" s="238" t="s">
        <v>1583</v>
      </c>
      <c r="AJ94" s="252">
        <v>691</v>
      </c>
      <c r="AK94" s="252">
        <v>3627.8587029999999</v>
      </c>
      <c r="AL94">
        <v>3929.9999999999995</v>
      </c>
      <c r="AM94">
        <v>6006</v>
      </c>
      <c r="AN94">
        <v>16108.000000000002</v>
      </c>
      <c r="AO94">
        <v>17100</v>
      </c>
      <c r="BD94" s="270">
        <f>SUM(BD95:BD96)</f>
        <v>0</v>
      </c>
      <c r="BE94" s="270">
        <f>SUM(BE95:BE96)</f>
        <v>0</v>
      </c>
      <c r="BK94" s="270">
        <f>SUM(BK95:BK96)</f>
        <v>0</v>
      </c>
      <c r="BL94" s="270">
        <f>SUM(BL95:BL96)</f>
        <v>0</v>
      </c>
      <c r="BN94" s="270">
        <f>SUM(BN95:BN96)</f>
        <v>0</v>
      </c>
      <c r="BO94" s="270">
        <f>SUM(BO95:BO96)</f>
        <v>0</v>
      </c>
      <c r="BP94" s="270">
        <f>SUM(BP95:BP96)</f>
        <v>0</v>
      </c>
      <c r="BQ94" s="270">
        <f>SUM(BQ95:BQ96)</f>
        <v>0</v>
      </c>
      <c r="BS94" s="270">
        <f>SUM(BS95:BS96)</f>
        <v>0</v>
      </c>
      <c r="BT94" s="270">
        <f>SUM(BT95:BT96)</f>
        <v>0</v>
      </c>
      <c r="BU94" s="270">
        <f>SUM(BU95:BU96)</f>
        <v>0</v>
      </c>
      <c r="BV94" s="270">
        <f>SUM(BV95:BV96)</f>
        <v>0</v>
      </c>
      <c r="BW94" s="270">
        <f>SUM(BW95:BW96)</f>
        <v>0</v>
      </c>
      <c r="BY94" s="270">
        <f>SUM(BY95:BY96)</f>
        <v>0</v>
      </c>
      <c r="BZ94" s="270">
        <f>SUM(BZ95:BZ96)</f>
        <v>0</v>
      </c>
      <c r="CA94" s="270">
        <f>SUM(CA95:CA96)</f>
        <v>0</v>
      </c>
      <c r="CB94" s="270">
        <f>SUM(CB95:CB96)</f>
        <v>0</v>
      </c>
      <c r="CC94" s="270">
        <f>SUM(CC95:CC96)</f>
        <v>0</v>
      </c>
      <c r="CE94" s="321">
        <f>SUM(CE95:CE96)</f>
        <v>0</v>
      </c>
      <c r="CF94" s="321">
        <f>SUM(CF95:CF96)</f>
        <v>0</v>
      </c>
      <c r="CG94" s="321">
        <f>SUM(CG95:CG96)</f>
        <v>0</v>
      </c>
      <c r="CH94" s="321">
        <f>SUM(CH95:CH96)</f>
        <v>0</v>
      </c>
      <c r="CI94" s="321">
        <f>SUM(CI95:CI96)</f>
        <v>0</v>
      </c>
      <c r="CJ94" s="352"/>
      <c r="CK94" s="321">
        <f>SUM(CK95:CK96)</f>
        <v>0</v>
      </c>
      <c r="CL94" s="321">
        <f>SUM(CL95:CL96)</f>
        <v>0</v>
      </c>
      <c r="CM94" s="321">
        <f>SUM(CM95:CM96)</f>
        <v>0</v>
      </c>
      <c r="CN94" s="321">
        <f>SUM(CN95:CN96)</f>
        <v>0</v>
      </c>
      <c r="CO94" s="321">
        <f>SUM(CO95:CO96)</f>
        <v>0</v>
      </c>
      <c r="CQ94" s="321">
        <f>SUM(CQ95:CQ96)</f>
        <v>0</v>
      </c>
      <c r="CR94" s="321">
        <f>SUM(CR95:CR96)</f>
        <v>0</v>
      </c>
      <c r="CS94" s="321"/>
      <c r="CT94" s="321"/>
      <c r="CU94" s="321"/>
      <c r="CV94" s="321"/>
      <c r="CW94" s="321">
        <f>SUM(CW95:CW96)</f>
        <v>0</v>
      </c>
      <c r="CX94" s="321">
        <f>SUM(CX95:CX96)</f>
        <v>0</v>
      </c>
      <c r="CY94" s="235"/>
      <c r="CZ94" s="235"/>
      <c r="DB94" s="321">
        <f>SUM(DB95:DB96)</f>
        <v>0</v>
      </c>
      <c r="DC94" s="321">
        <f>SUM(DC95:DC96)</f>
        <v>0</v>
      </c>
      <c r="DD94" s="321">
        <f>SUM(DD95:DD96)</f>
        <v>0</v>
      </c>
      <c r="DE94" s="321">
        <f>SUM(DE95:DE96)</f>
        <v>0</v>
      </c>
      <c r="DG94" s="321">
        <f>SUM(DG95:DG96)</f>
        <v>0</v>
      </c>
      <c r="DH94" s="321">
        <f>SUM(DH95:DH96)</f>
        <v>0</v>
      </c>
      <c r="DI94" s="321">
        <f>SUM(DI95:DI96)</f>
        <v>0</v>
      </c>
      <c r="DJ94" s="321">
        <f>SUM(DJ95:DJ96)</f>
        <v>0</v>
      </c>
      <c r="DL94" s="321">
        <f>SUM(DL95:DL96)</f>
        <v>0</v>
      </c>
      <c r="DM94" s="321">
        <f>SUM(DM95:DM96)</f>
        <v>0</v>
      </c>
      <c r="DN94" s="321">
        <f>SUM(DN95:DN96)</f>
        <v>0</v>
      </c>
      <c r="DO94" s="321">
        <f>SUM(DO95:DO96)</f>
        <v>0</v>
      </c>
      <c r="DQ94" s="321">
        <f>SUM(DQ95:DQ96)</f>
        <v>0</v>
      </c>
      <c r="DR94" s="321">
        <f>SUM(DR95:DR96)</f>
        <v>0</v>
      </c>
      <c r="DS94" s="321">
        <f>SUM(DS95:DS96)</f>
        <v>0</v>
      </c>
      <c r="DT94" s="321">
        <f>SUM(DT95:DT96)</f>
        <v>0</v>
      </c>
      <c r="DU94" s="321">
        <f>SUM(DU95:DU96)</f>
        <v>0</v>
      </c>
      <c r="DW94" s="321">
        <f>SUM(DW95:DW96)</f>
        <v>0</v>
      </c>
      <c r="DX94" s="321">
        <f>SUM(DX95:DX96)</f>
        <v>0</v>
      </c>
      <c r="DY94" s="321"/>
      <c r="DZ94" s="321"/>
      <c r="EA94" s="321"/>
      <c r="EB94" s="321"/>
      <c r="EC94" s="321">
        <f>SUM(EC95:EC96)</f>
        <v>0</v>
      </c>
      <c r="ED94" s="321">
        <f>SUM(ED95:ED96)</f>
        <v>0</v>
      </c>
      <c r="EF94" s="321" t="e">
        <f>SUM(EF95:EF96)</f>
        <v>#REF!</v>
      </c>
      <c r="EG94" s="321" t="e">
        <f>SUM(EG95:EG96)</f>
        <v>#REF!</v>
      </c>
      <c r="EH94" s="420"/>
      <c r="EI94" s="321">
        <f>SUM(EI95:EI96)</f>
        <v>0</v>
      </c>
      <c r="EJ94" s="321">
        <f>SUM(EJ95:EJ96)</f>
        <v>0</v>
      </c>
      <c r="EL94" s="321">
        <f>SUM(EL95:EL96)</f>
        <v>0</v>
      </c>
      <c r="EM94" s="321">
        <f>SUM(EM95:EM96)</f>
        <v>0</v>
      </c>
    </row>
    <row r="95" spans="7:147" ht="28.5" hidden="1" customHeight="1" x14ac:dyDescent="0.15">
      <c r="AI95" s="238" t="s">
        <v>1178</v>
      </c>
      <c r="AJ95" s="252">
        <v>227.99999999999997</v>
      </c>
      <c r="AK95" s="252">
        <v>914.36911000000021</v>
      </c>
      <c r="AL95">
        <v>3700</v>
      </c>
      <c r="AM95">
        <v>3300</v>
      </c>
      <c r="AN95">
        <v>7770</v>
      </c>
      <c r="AO95">
        <v>7800</v>
      </c>
      <c r="BD95" s="270">
        <f>SUMIFS(BD$8:BD$59,$H$8:$H$59,#REF!)</f>
        <v>0</v>
      </c>
      <c r="BE95" s="270">
        <f>SUMIFS(BE$8:BE$59,$H$8:$H$59,#REF!)</f>
        <v>0</v>
      </c>
      <c r="BK95" s="270">
        <f>SUMIFS(BK$8:BK$59,$H$8:$H$59,#REF!)</f>
        <v>0</v>
      </c>
      <c r="BL95" s="270">
        <f>SUMIFS(BL$8:BL$59,$H$8:$H$59,#REF!)</f>
        <v>0</v>
      </c>
      <c r="BN95" s="270">
        <f>SUMIFS(BN$8:BN$59,$H$8:$H$59,#REF!)</f>
        <v>0</v>
      </c>
      <c r="BO95" s="270">
        <f>SUMIFS(BO$8:BO$59,$H$8:$H$59,#REF!)</f>
        <v>0</v>
      </c>
      <c r="BP95" s="270">
        <f>SUMIFS(BP$8:BP$59,$H$8:$H$59,#REF!)</f>
        <v>0</v>
      </c>
      <c r="BQ95" s="270">
        <f>SUMIFS(BQ$8:BQ$59,$H$8:$H$59,#REF!)</f>
        <v>0</v>
      </c>
      <c r="BS95" s="270">
        <f>SUMIFS(BS$8:BS$59,$H$8:$H$59,#REF!)</f>
        <v>0</v>
      </c>
      <c r="BT95" s="270">
        <f>SUMIFS(BT$8:BT$59,$H$8:$H$59,#REF!)</f>
        <v>0</v>
      </c>
      <c r="BU95" s="270">
        <f>SUMIFS(BU$8:BU$59,$H$8:$H$59,#REF!)</f>
        <v>0</v>
      </c>
      <c r="BV95" s="270">
        <f>SUMIFS(BV$8:BV$59,$H$8:$H$59,#REF!)</f>
        <v>0</v>
      </c>
      <c r="BW95" s="270">
        <f>SUMIFS(BW$8:BW$59,$H$8:$H$59,#REF!)</f>
        <v>0</v>
      </c>
      <c r="BY95" s="270">
        <f>SUMIFS(BY$8:BY$59,$H$8:$H$59,#REF!)</f>
        <v>0</v>
      </c>
      <c r="BZ95" s="270">
        <f>SUMIFS(BZ$8:BZ$59,$H$8:$H$59,#REF!)</f>
        <v>0</v>
      </c>
      <c r="CA95" s="270">
        <f>SUMIFS(CA$8:CA$59,$H$8:$H$59,#REF!)</f>
        <v>0</v>
      </c>
      <c r="CB95" s="270">
        <f>SUMIFS(CB$8:CB$59,$H$8:$H$59,#REF!)</f>
        <v>0</v>
      </c>
      <c r="CC95" s="270">
        <f>SUMIFS(CC$8:CC$59,$H$8:$H$59,#REF!)</f>
        <v>0</v>
      </c>
      <c r="CE95" s="270">
        <f>SUMIFS(CE$8:CE$59,$H$8:$H$59,#REF!)</f>
        <v>0</v>
      </c>
      <c r="CF95" s="270">
        <f>SUMIFS(CF$8:CF$59,$H$8:$H$59,#REF!)</f>
        <v>0</v>
      </c>
      <c r="CG95" s="270">
        <f>SUMIFS(CG$8:CG$59,$H$8:$H$59,#REF!)</f>
        <v>0</v>
      </c>
      <c r="CH95" s="270">
        <f>SUMIFS(CH$8:CH$59,$H$8:$H$59,#REF!)</f>
        <v>0</v>
      </c>
      <c r="CI95" s="270">
        <f>SUMIFS(CI$8:CI$59,$H$8:$H$59,#REF!)</f>
        <v>0</v>
      </c>
      <c r="CJ95" s="235"/>
      <c r="CK95" s="270">
        <f>SUMIFS(CK$8:CK$59,$H$8:$H$59,#REF!)</f>
        <v>0</v>
      </c>
      <c r="CL95" s="270">
        <f>SUMIFS(CL$8:CL$59,$H$8:$H$59,#REF!)</f>
        <v>0</v>
      </c>
      <c r="CM95" s="270">
        <f>SUMIFS(CM$8:CM$59,$H$8:$H$59,#REF!)</f>
        <v>0</v>
      </c>
      <c r="CN95" s="270">
        <f>SUMIFS(CN$8:CN$59,$H$8:$H$59,#REF!)</f>
        <v>0</v>
      </c>
      <c r="CO95" s="270">
        <f>SUMIFS(CO$8:CO$59,$H$8:$H$59,#REF!)</f>
        <v>0</v>
      </c>
      <c r="CQ95" s="270">
        <f>SUMIFS(CQ$8:CQ$59,$H$8:$H$59,#REF!)</f>
        <v>0</v>
      </c>
      <c r="CR95" s="270">
        <f>SUMIFS(CR$8:CR$59,$H$8:$H$59,#REF!)</f>
        <v>0</v>
      </c>
      <c r="CS95" s="270"/>
      <c r="CT95" s="270"/>
      <c r="CU95" s="270"/>
      <c r="CV95" s="270"/>
      <c r="CW95" s="270">
        <f>SUMIFS(CW$8:CW$59,$H$8:$H$59,#REF!)</f>
        <v>0</v>
      </c>
      <c r="CX95" s="270">
        <f>SUMIFS(CX$8:CX$59,$H$8:$H$59,#REF!)</f>
        <v>0</v>
      </c>
      <c r="CY95" s="235"/>
      <c r="CZ95" s="235"/>
      <c r="DB95" s="270">
        <f>SUMIFS(DB$8:DB$59,$H$8:$H$59,#REF!)</f>
        <v>0</v>
      </c>
      <c r="DC95" s="270">
        <f>SUMIFS(DC$8:DC$59,$H$8:$H$59,#REF!)</f>
        <v>0</v>
      </c>
      <c r="DD95" s="270">
        <f>SUMIFS(DD$8:DD$59,$H$8:$H$59,#REF!)</f>
        <v>0</v>
      </c>
      <c r="DE95" s="270">
        <f>SUMIFS(DE$8:DE$59,$H$8:$H$59,#REF!)</f>
        <v>0</v>
      </c>
      <c r="DG95" s="270">
        <f>SUMIFS(DG$8:DG$59,$H$8:$H$59,#REF!)</f>
        <v>0</v>
      </c>
      <c r="DH95" s="270">
        <f>SUMIFS(DH$8:DH$59,$H$8:$H$59,#REF!)</f>
        <v>0</v>
      </c>
      <c r="DI95" s="270">
        <f>SUMIFS(DI$8:DI$59,$H$8:$H$59,#REF!)</f>
        <v>0</v>
      </c>
      <c r="DJ95" s="270">
        <f>SUMIFS(DJ$8:DJ$59,$H$8:$H$59,#REF!)</f>
        <v>0</v>
      </c>
      <c r="DL95" s="270">
        <f>SUMIFS(DL$8:DL$59,$H$8:$H$59,#REF!)</f>
        <v>0</v>
      </c>
      <c r="DM95" s="270">
        <f>SUMIFS(DM$8:DM$59,$H$8:$H$59,#REF!)</f>
        <v>0</v>
      </c>
      <c r="DN95" s="270">
        <f>SUMIFS(DN$8:DN$59,$H$8:$H$59,#REF!)</f>
        <v>0</v>
      </c>
      <c r="DO95" s="270">
        <f>SUMIFS(DO$8:DO$59,$H$8:$H$59,#REF!)</f>
        <v>0</v>
      </c>
      <c r="DQ95" s="270">
        <f>SUMIFS(DQ$8:DQ$59,$H$8:$H$59,#REF!)</f>
        <v>0</v>
      </c>
      <c r="DR95" s="270">
        <f>SUMIFS(DR$8:DR$59,$H$8:$H$59,#REF!)</f>
        <v>0</v>
      </c>
      <c r="DS95" s="270">
        <f>SUMIFS(DS$8:DS$59,$H$8:$H$59,#REF!)</f>
        <v>0</v>
      </c>
      <c r="DT95" s="270">
        <f>SUMIFS(DT$8:DT$59,$H$8:$H$59,#REF!)</f>
        <v>0</v>
      </c>
      <c r="DU95" s="270">
        <f>SUMIFS(DU$8:DU$59,$H$8:$H$59,#REF!)</f>
        <v>0</v>
      </c>
      <c r="DW95" s="270">
        <f>SUMIFS(DW$8:DW$59,$H$8:$H$59,#REF!)</f>
        <v>0</v>
      </c>
      <c r="DX95" s="270">
        <f>SUMIFS(DX$8:DX$59,$H$8:$H$59,#REF!)</f>
        <v>0</v>
      </c>
      <c r="DY95" s="270"/>
      <c r="DZ95" s="270"/>
      <c r="EA95" s="270"/>
      <c r="EB95" s="270"/>
      <c r="EC95" s="270">
        <f>SUMIFS(EC$8:EC$59,$H$8:$H$59,#REF!)</f>
        <v>0</v>
      </c>
      <c r="ED95" s="270">
        <f>SUMIFS(ED$8:ED$59,$H$8:$H$59,#REF!)</f>
        <v>0</v>
      </c>
      <c r="EF95" s="270" t="e">
        <f>BD95-#REF!</f>
        <v>#REF!</v>
      </c>
      <c r="EG95" s="270" t="e">
        <f>BE95-#REF!</f>
        <v>#REF!</v>
      </c>
      <c r="EH95" s="420"/>
      <c r="EI95" s="270">
        <f>SUMIFS(EI$8:EI$59,$H$8:$H$59,#REF!)</f>
        <v>0</v>
      </c>
      <c r="EJ95" s="270">
        <f>SUMIFS(EJ$8:EJ$59,$H$8:$H$59,#REF!)</f>
        <v>0</v>
      </c>
      <c r="EL95" s="270">
        <f>EI95-BD95</f>
        <v>0</v>
      </c>
      <c r="EM95" s="270">
        <f>EJ95-BE95</f>
        <v>0</v>
      </c>
    </row>
    <row r="96" spans="7:147" ht="28.5" hidden="1" customHeight="1" x14ac:dyDescent="0.15">
      <c r="AI96" s="238" t="s">
        <v>1561</v>
      </c>
      <c r="AJ96" s="252">
        <v>221</v>
      </c>
      <c r="AK96" s="252">
        <v>799.86380899999995</v>
      </c>
      <c r="AL96">
        <v>3800</v>
      </c>
      <c r="AM96">
        <v>3370.0000000000005</v>
      </c>
      <c r="AN96">
        <v>7790.0000000000009</v>
      </c>
      <c r="AO96">
        <v>12750</v>
      </c>
      <c r="BD96" s="270">
        <f>SUMIFS(BD$8:BD$59,$H$8:$H$59,#REF!)</f>
        <v>0</v>
      </c>
      <c r="BE96" s="270">
        <f>SUMIFS(BE$8:BE$59,$H$8:$H$59,#REF!)</f>
        <v>0</v>
      </c>
      <c r="BK96" s="270">
        <f>SUMIFS(BK$8:BK$59,$H$8:$H$59,#REF!)</f>
        <v>0</v>
      </c>
      <c r="BL96" s="270">
        <f>SUMIFS(BL$8:BL$59,$H$8:$H$59,#REF!)</f>
        <v>0</v>
      </c>
      <c r="BN96" s="270">
        <f>SUMIFS(BN$8:BN$59,$H$8:$H$59,#REF!)</f>
        <v>0</v>
      </c>
      <c r="BO96" s="270">
        <f>SUMIFS(BO$8:BO$59,$H$8:$H$59,#REF!)</f>
        <v>0</v>
      </c>
      <c r="BP96" s="270">
        <f>SUMIFS(BP$8:BP$59,$H$8:$H$59,#REF!)</f>
        <v>0</v>
      </c>
      <c r="BQ96" s="270">
        <f>SUMIFS(BQ$8:BQ$59,$H$8:$H$59,#REF!)</f>
        <v>0</v>
      </c>
      <c r="BS96" s="270">
        <f>SUMIFS(BS$8:BS$59,$H$8:$H$59,#REF!)</f>
        <v>0</v>
      </c>
      <c r="BT96" s="270">
        <f>SUMIFS(BT$8:BT$59,$H$8:$H$59,#REF!)</f>
        <v>0</v>
      </c>
      <c r="BU96" s="270">
        <f>SUMIFS(BU$8:BU$59,$H$8:$H$59,#REF!)</f>
        <v>0</v>
      </c>
      <c r="BV96" s="270">
        <f>SUMIFS(BV$8:BV$59,$H$8:$H$59,#REF!)</f>
        <v>0</v>
      </c>
      <c r="BW96" s="270">
        <f>SUMIFS(BW$8:BW$59,$H$8:$H$59,#REF!)</f>
        <v>0</v>
      </c>
      <c r="BY96" s="270">
        <f>SUMIFS(BY$8:BY$59,$H$8:$H$59,#REF!)</f>
        <v>0</v>
      </c>
      <c r="BZ96" s="270">
        <f>SUMIFS(BZ$8:BZ$59,$H$8:$H$59,#REF!)</f>
        <v>0</v>
      </c>
      <c r="CA96" s="270">
        <f>SUMIFS(CA$8:CA$59,$H$8:$H$59,#REF!)</f>
        <v>0</v>
      </c>
      <c r="CB96" s="270">
        <f>SUMIFS(CB$8:CB$59,$H$8:$H$59,#REF!)</f>
        <v>0</v>
      </c>
      <c r="CC96" s="270">
        <f>SUMIFS(CC$8:CC$59,$H$8:$H$59,#REF!)</f>
        <v>0</v>
      </c>
      <c r="CE96" s="270">
        <f>SUMIFS(CE$8:CE$59,$H$8:$H$59,#REF!)</f>
        <v>0</v>
      </c>
      <c r="CF96" s="270">
        <f>SUMIFS(CF$8:CF$59,$H$8:$H$59,#REF!)</f>
        <v>0</v>
      </c>
      <c r="CG96" s="270">
        <f>SUMIFS(CG$8:CG$59,$H$8:$H$59,#REF!)</f>
        <v>0</v>
      </c>
      <c r="CH96" s="270">
        <f>SUMIFS(CH$8:CH$59,$H$8:$H$59,#REF!)</f>
        <v>0</v>
      </c>
      <c r="CI96" s="270">
        <f>SUMIFS(CI$8:CI$59,$H$8:$H$59,#REF!)</f>
        <v>0</v>
      </c>
      <c r="CJ96" s="235"/>
      <c r="CK96" s="270">
        <f>SUMIFS(CK$8:CK$59,$H$8:$H$59,#REF!)</f>
        <v>0</v>
      </c>
      <c r="CL96" s="270">
        <f>SUMIFS(CL$8:CL$59,$H$8:$H$59,#REF!)</f>
        <v>0</v>
      </c>
      <c r="CM96" s="270">
        <f>SUMIFS(CM$8:CM$59,$H$8:$H$59,#REF!)</f>
        <v>0</v>
      </c>
      <c r="CN96" s="270">
        <f>SUMIFS(CN$8:CN$59,$H$8:$H$59,#REF!)</f>
        <v>0</v>
      </c>
      <c r="CO96" s="270">
        <f>SUMIFS(CO$8:CO$59,$H$8:$H$59,#REF!)</f>
        <v>0</v>
      </c>
      <c r="CQ96" s="270">
        <f>SUMIFS(CQ$8:CQ$59,$H$8:$H$59,#REF!)</f>
        <v>0</v>
      </c>
      <c r="CR96" s="270">
        <f>SUMIFS(CR$8:CR$59,$H$8:$H$59,#REF!)</f>
        <v>0</v>
      </c>
      <c r="CS96" s="270"/>
      <c r="CT96" s="270"/>
      <c r="CU96" s="270"/>
      <c r="CV96" s="270"/>
      <c r="CW96" s="270">
        <f>SUMIFS(CW$8:CW$59,$H$8:$H$59,#REF!)</f>
        <v>0</v>
      </c>
      <c r="CX96" s="270">
        <f>SUMIFS(CX$8:CX$59,$H$8:$H$59,#REF!)</f>
        <v>0</v>
      </c>
      <c r="CY96" s="235"/>
      <c r="CZ96" s="235"/>
      <c r="DB96" s="270">
        <f>SUMIFS(DB$8:DB$59,$H$8:$H$59,#REF!)</f>
        <v>0</v>
      </c>
      <c r="DC96" s="270">
        <f>SUMIFS(DC$8:DC$59,$H$8:$H$59,#REF!)</f>
        <v>0</v>
      </c>
      <c r="DD96" s="270">
        <f>SUMIFS(DD$8:DD$59,$H$8:$H$59,#REF!)</f>
        <v>0</v>
      </c>
      <c r="DE96" s="270">
        <f>SUMIFS(DE$8:DE$59,$H$8:$H$59,#REF!)</f>
        <v>0</v>
      </c>
      <c r="DG96" s="270">
        <f>SUMIFS(DG$8:DG$59,$H$8:$H$59,#REF!)</f>
        <v>0</v>
      </c>
      <c r="DH96" s="270">
        <f>SUMIFS(DH$8:DH$59,$H$8:$H$59,#REF!)</f>
        <v>0</v>
      </c>
      <c r="DI96" s="270">
        <f>SUMIFS(DI$8:DI$59,$H$8:$H$59,#REF!)</f>
        <v>0</v>
      </c>
      <c r="DJ96" s="270">
        <f>SUMIFS(DJ$8:DJ$59,$H$8:$H$59,#REF!)</f>
        <v>0</v>
      </c>
      <c r="DL96" s="270">
        <f>SUMIFS(DL$8:DL$59,$H$8:$H$59,#REF!)</f>
        <v>0</v>
      </c>
      <c r="DM96" s="270">
        <f>SUMIFS(DM$8:DM$59,$H$8:$H$59,#REF!)</f>
        <v>0</v>
      </c>
      <c r="DN96" s="270">
        <f>SUMIFS(DN$8:DN$59,$H$8:$H$59,#REF!)</f>
        <v>0</v>
      </c>
      <c r="DO96" s="270">
        <f>SUMIFS(DO$8:DO$59,$H$8:$H$59,#REF!)</f>
        <v>0</v>
      </c>
      <c r="DQ96" s="270">
        <f>SUMIFS(DQ$8:DQ$59,$H$8:$H$59,#REF!)</f>
        <v>0</v>
      </c>
      <c r="DR96" s="270">
        <f>SUMIFS(DR$8:DR$59,$H$8:$H$59,#REF!)</f>
        <v>0</v>
      </c>
      <c r="DS96" s="270">
        <f>SUMIFS(DS$8:DS$59,$H$8:$H$59,#REF!)</f>
        <v>0</v>
      </c>
      <c r="DT96" s="270">
        <f>SUMIFS(DT$8:DT$59,$H$8:$H$59,#REF!)</f>
        <v>0</v>
      </c>
      <c r="DU96" s="270">
        <f>SUMIFS(DU$8:DU$59,$H$8:$H$59,#REF!)</f>
        <v>0</v>
      </c>
      <c r="DW96" s="270">
        <f>SUMIFS(DW$8:DW$59,$H$8:$H$59,#REF!)</f>
        <v>0</v>
      </c>
      <c r="DX96" s="270">
        <f>SUMIFS(DX$8:DX$59,$H$8:$H$59,#REF!)</f>
        <v>0</v>
      </c>
      <c r="DY96" s="270"/>
      <c r="DZ96" s="270"/>
      <c r="EA96" s="270"/>
      <c r="EB96" s="270"/>
      <c r="EC96" s="270">
        <f>SUMIFS(EC$8:EC$59,$H$8:$H$59,#REF!)</f>
        <v>0</v>
      </c>
      <c r="ED96" s="270">
        <f>SUMIFS(ED$8:ED$59,$H$8:$H$59,#REF!)</f>
        <v>0</v>
      </c>
      <c r="EF96" s="270" t="e">
        <f>BD96-#REF!</f>
        <v>#REF!</v>
      </c>
      <c r="EG96" s="270" t="e">
        <f>BE96-#REF!</f>
        <v>#REF!</v>
      </c>
      <c r="EH96" s="420"/>
      <c r="EI96" s="270">
        <f>SUMIFS(EI$8:EI$59,$H$8:$H$59,#REF!)</f>
        <v>0</v>
      </c>
      <c r="EJ96" s="270">
        <f>SUMIFS(EJ$8:EJ$59,$H$8:$H$59,#REF!)</f>
        <v>0</v>
      </c>
      <c r="EL96" s="270">
        <f>EI96-BD96</f>
        <v>0</v>
      </c>
      <c r="EM96" s="270">
        <f>EJ96-BE96</f>
        <v>0</v>
      </c>
    </row>
    <row r="97" spans="35:143" ht="28.5" hidden="1" customHeight="1" x14ac:dyDescent="0.15">
      <c r="AI97" s="238" t="s">
        <v>1055</v>
      </c>
      <c r="AJ97">
        <v>0</v>
      </c>
      <c r="AK97">
        <v>0</v>
      </c>
      <c r="AL97">
        <v>1400</v>
      </c>
      <c r="AM97">
        <v>3000</v>
      </c>
      <c r="AN97">
        <v>4100</v>
      </c>
      <c r="AO97">
        <v>10600</v>
      </c>
      <c r="BD97" s="270">
        <f>SUM(BD98)</f>
        <v>8173</v>
      </c>
      <c r="BE97" s="270">
        <f>SUM(BE98)</f>
        <v>5502.5209999999997</v>
      </c>
      <c r="BK97" s="270">
        <f>SUM(BK98)</f>
        <v>12195</v>
      </c>
      <c r="BL97" s="270">
        <f>SUM(BL98)</f>
        <v>7752.6679999999997</v>
      </c>
      <c r="BN97" s="270">
        <f>SUM(BN98)</f>
        <v>12195</v>
      </c>
      <c r="BO97" s="270">
        <f>SUM(BO98)</f>
        <v>7752.6679999999997</v>
      </c>
      <c r="BP97" s="270">
        <f>SUM(BP98)</f>
        <v>4442.3320000000003</v>
      </c>
      <c r="BQ97" s="270">
        <f>SUM(BQ98)</f>
        <v>123.6075090909091</v>
      </c>
      <c r="BS97" s="270">
        <f>SUM(BS98)</f>
        <v>8301</v>
      </c>
      <c r="BT97" s="270">
        <f>SUM(BT98)</f>
        <v>4986.5200000000004</v>
      </c>
      <c r="BU97" s="270">
        <f>SUM(BU98)</f>
        <v>4990</v>
      </c>
      <c r="BV97" s="270">
        <f>SUM(BV98)</f>
        <v>3311</v>
      </c>
      <c r="BW97" s="270">
        <f>SUM(BW98)</f>
        <v>82.950000000000017</v>
      </c>
      <c r="BY97" s="270">
        <f>SUM(BY98)</f>
        <v>8301</v>
      </c>
      <c r="BZ97" s="270">
        <f>SUM(BZ98)</f>
        <v>4986.5200000000004</v>
      </c>
      <c r="CA97" s="270">
        <f>SUM(CA98)</f>
        <v>4990</v>
      </c>
      <c r="CB97" s="270">
        <f>SUM(CB98)</f>
        <v>3311</v>
      </c>
      <c r="CC97" s="270">
        <f>SUM(CC98)</f>
        <v>82.950000000000017</v>
      </c>
      <c r="CE97" s="321">
        <f>SUM(CE98)</f>
        <v>8301</v>
      </c>
      <c r="CF97" s="321">
        <f>SUM(CF98)</f>
        <v>4986.5199999999995</v>
      </c>
      <c r="CG97" s="321">
        <f>SUM(CG98)</f>
        <v>4989</v>
      </c>
      <c r="CH97" s="321">
        <f>SUM(CH98)</f>
        <v>3312</v>
      </c>
      <c r="CI97" s="321">
        <f>SUM(CI98)</f>
        <v>82.981850000000009</v>
      </c>
      <c r="CJ97" s="352"/>
      <c r="CK97" s="321">
        <f>SUM(CK98)</f>
        <v>2900</v>
      </c>
      <c r="CL97" s="321" t="e">
        <f>SUM(CL98)</f>
        <v>#DIV/0!</v>
      </c>
      <c r="CM97" s="321">
        <f>SUM(CM98)</f>
        <v>1887</v>
      </c>
      <c r="CN97" s="321">
        <f>SUM(CN98)</f>
        <v>1013</v>
      </c>
      <c r="CO97" s="321">
        <f>SUM(CO98)</f>
        <v>44.104550000000003</v>
      </c>
      <c r="CQ97" s="321">
        <f>SUM(CQ98)</f>
        <v>5313</v>
      </c>
      <c r="CR97" s="321">
        <f>SUM(CR98)</f>
        <v>3313</v>
      </c>
      <c r="CS97" s="321"/>
      <c r="CT97" s="321"/>
      <c r="CU97" s="321"/>
      <c r="CV97" s="321"/>
      <c r="CW97" s="321">
        <f>SUM(CW98)</f>
        <v>2000.0000000000002</v>
      </c>
      <c r="CX97" s="321">
        <f>SUM(CX98)</f>
        <v>67.781831818181828</v>
      </c>
      <c r="CY97" s="235"/>
      <c r="CZ97" s="235"/>
      <c r="DB97" s="321">
        <f>SUM(DB98)</f>
        <v>0</v>
      </c>
      <c r="DC97" s="321">
        <f>SUM(DC98)</f>
        <v>-1</v>
      </c>
      <c r="DD97" s="321">
        <f>SUM(DD98)</f>
        <v>1</v>
      </c>
      <c r="DE97" s="321">
        <f>SUM(DE98)</f>
        <v>0</v>
      </c>
      <c r="DG97" s="321">
        <f>SUM(DG98)</f>
        <v>8213</v>
      </c>
      <c r="DH97" s="321">
        <f>SUM(DH98)</f>
        <v>5201</v>
      </c>
      <c r="DI97" s="321">
        <f>SUM(DI98)</f>
        <v>3012</v>
      </c>
      <c r="DJ97" s="321">
        <f>SUM(DJ98)</f>
        <v>111.85</v>
      </c>
      <c r="DL97" s="321">
        <f>SUM(DL98)</f>
        <v>8213</v>
      </c>
      <c r="DM97" s="321">
        <f>SUM(DM98)</f>
        <v>5201</v>
      </c>
      <c r="DN97" s="321">
        <f>SUM(DN98)</f>
        <v>3012</v>
      </c>
      <c r="DO97" s="321">
        <f>SUM(DO98)</f>
        <v>111.85</v>
      </c>
      <c r="DQ97" s="321">
        <f>SUM(DQ98)</f>
        <v>1500</v>
      </c>
      <c r="DR97" s="321" t="e">
        <f>SUM(DR98)</f>
        <v>#VALUE!</v>
      </c>
      <c r="DS97" s="321">
        <f>SUM(DS98)</f>
        <v>1000</v>
      </c>
      <c r="DT97" s="321">
        <f>SUM(DT98)</f>
        <v>500</v>
      </c>
      <c r="DU97" s="321">
        <f>SUM(DU98)</f>
        <v>25</v>
      </c>
      <c r="DW97" s="321">
        <f>SUM(DW98)</f>
        <v>6713</v>
      </c>
      <c r="DX97" s="321">
        <f>SUM(DX98)</f>
        <v>4201</v>
      </c>
      <c r="DY97" s="321"/>
      <c r="DZ97" s="321"/>
      <c r="EA97" s="321"/>
      <c r="EB97" s="321"/>
      <c r="EC97" s="321">
        <f>SUM(EC98)</f>
        <v>2512</v>
      </c>
      <c r="ED97" s="321">
        <f>SUM(ED98)</f>
        <v>86.85</v>
      </c>
      <c r="EF97" s="321" t="e">
        <f>SUM(EF98)</f>
        <v>#REF!</v>
      </c>
      <c r="EG97" s="321" t="e">
        <f>SUM(EG98)</f>
        <v>#REF!</v>
      </c>
      <c r="EH97" s="420"/>
      <c r="EI97" s="321">
        <f>SUM(EI98)</f>
        <v>13860</v>
      </c>
      <c r="EJ97" s="321">
        <f>SUM(EJ98)</f>
        <v>9051.0010000000002</v>
      </c>
      <c r="EL97" s="321">
        <f>SUM(EL98)</f>
        <v>5687</v>
      </c>
      <c r="EM97" s="321">
        <f>SUM(EM98)</f>
        <v>3548.4800000000005</v>
      </c>
    </row>
    <row r="98" spans="35:143" ht="28.5" hidden="1" customHeight="1" x14ac:dyDescent="0.15">
      <c r="BD98" s="270">
        <f>SUMIFS(BD$8:BD$59,$H$8:$H$59,"")</f>
        <v>8173</v>
      </c>
      <c r="BE98" s="270">
        <f>SUMIFS(BE$8:BE$59,$H$8:$H$59,"")</f>
        <v>5502.5209999999997</v>
      </c>
      <c r="BK98" s="270">
        <f>SUMIFS(BK$8:BK$59,$H$8:$H$59,"")</f>
        <v>12195</v>
      </c>
      <c r="BL98" s="270">
        <f>SUMIFS(BL$8:BL$59,$H$8:$H$59,"")</f>
        <v>7752.6679999999997</v>
      </c>
      <c r="BN98" s="270">
        <f>SUMIFS(BN$8:BN$59,$H$8:$H$59,"")</f>
        <v>12195</v>
      </c>
      <c r="BO98" s="270">
        <f>SUMIFS(BO$8:BO$59,$H$8:$H$59,"")</f>
        <v>7752.6679999999997</v>
      </c>
      <c r="BP98" s="270">
        <f>SUMIFS(BP$8:BP$59,$H$8:$H$59,"")</f>
        <v>4442.3320000000003</v>
      </c>
      <c r="BQ98" s="270">
        <f>SUMIFS(BQ$8:BQ$59,$H$8:$H$59,"")</f>
        <v>123.6075090909091</v>
      </c>
      <c r="BS98" s="270">
        <f>SUMIFS(BS$8:BS$59,$H$8:$H$59,"")</f>
        <v>8301</v>
      </c>
      <c r="BT98" s="270">
        <f>SUMIFS(BT$8:BT$59,$H$8:$H$59,"")</f>
        <v>4986.5200000000004</v>
      </c>
      <c r="BU98" s="270">
        <f>SUMIFS(BU$8:BU$59,$H$8:$H$59,"")</f>
        <v>4990</v>
      </c>
      <c r="BV98" s="270">
        <f>SUMIFS(BV$8:BV$59,$H$8:$H$59,"")</f>
        <v>3311</v>
      </c>
      <c r="BW98" s="270">
        <f>SUMIFS(BW$8:BW$59,$H$8:$H$59,"")</f>
        <v>82.950000000000017</v>
      </c>
      <c r="BY98" s="270">
        <f>SUMIFS(BY$8:BY$59,$H$8:$H$59,"")</f>
        <v>8301</v>
      </c>
      <c r="BZ98" s="270">
        <f>SUMIFS(BZ$8:BZ$59,$H$8:$H$59,"")</f>
        <v>4986.5200000000004</v>
      </c>
      <c r="CA98" s="270">
        <f>SUMIFS(CA$8:CA$59,$H$8:$H$59,"")</f>
        <v>4990</v>
      </c>
      <c r="CB98" s="270">
        <f>SUMIFS(CB$8:CB$59,$H$8:$H$59,"")</f>
        <v>3311</v>
      </c>
      <c r="CC98" s="270">
        <f>SUMIFS(CC$8:CC$59,$H$8:$H$59,"")</f>
        <v>82.950000000000017</v>
      </c>
      <c r="CE98" s="270">
        <f>SUMIFS(CE$8:CE$59,$H$8:$H$59,"")</f>
        <v>8301</v>
      </c>
      <c r="CF98" s="270">
        <f>SUMIFS(CF$8:CF$59,$H$8:$H$59,"")</f>
        <v>4986.5199999999995</v>
      </c>
      <c r="CG98" s="270">
        <f>SUMIFS(CG$8:CG$59,$H$8:$H$59,"")</f>
        <v>4989</v>
      </c>
      <c r="CH98" s="270">
        <f>SUMIFS(CH$8:CH$59,$H$8:$H$59,"")</f>
        <v>3312</v>
      </c>
      <c r="CI98" s="270">
        <f>SUMIFS(CI$8:CI$59,$H$8:$H$59,"")</f>
        <v>82.981850000000009</v>
      </c>
      <c r="CJ98" s="235"/>
      <c r="CK98" s="270">
        <f>SUMIFS(CK$8:CK$59,$H$8:$H$59,"")</f>
        <v>2900</v>
      </c>
      <c r="CL98" s="270" t="e">
        <f>SUMIFS(CL$8:CL$59,$H$8:$H$59,"")</f>
        <v>#DIV/0!</v>
      </c>
      <c r="CM98" s="270">
        <f>SUMIFS(CM$8:CM$59,$H$8:$H$59,"")</f>
        <v>1887</v>
      </c>
      <c r="CN98" s="270">
        <f>SUMIFS(CN$8:CN$59,$H$8:$H$59,"")</f>
        <v>1013</v>
      </c>
      <c r="CO98" s="270">
        <f>SUMIFS(CO$8:CO$59,$H$8:$H$59,"")</f>
        <v>44.104550000000003</v>
      </c>
      <c r="CQ98" s="270">
        <f>SUMIFS(CQ$8:CQ$59,$H$8:$H$59,"")</f>
        <v>5313</v>
      </c>
      <c r="CR98" s="270">
        <f>SUMIFS(CR$8:CR$59,$H$8:$H$59,"")</f>
        <v>3313</v>
      </c>
      <c r="CS98" s="270"/>
      <c r="CT98" s="270"/>
      <c r="CU98" s="270"/>
      <c r="CV98" s="270"/>
      <c r="CW98" s="270">
        <f>SUMIFS(CW$8:CW$59,$H$8:$H$59,"")</f>
        <v>2000.0000000000002</v>
      </c>
      <c r="CX98" s="270">
        <f>SUMIFS(CX$8:CX$59,$H$8:$H$59,"")</f>
        <v>67.781831818181828</v>
      </c>
      <c r="CY98" s="235"/>
      <c r="CZ98" s="235"/>
      <c r="DB98" s="270">
        <f>SUMIFS(DB$8:DB$59,$H$8:$H$59,"")</f>
        <v>0</v>
      </c>
      <c r="DC98" s="270">
        <f>SUMIFS(DC$8:DC$59,$H$8:$H$59,"")</f>
        <v>-1</v>
      </c>
      <c r="DD98" s="270">
        <f>SUMIFS(DD$8:DD$59,$H$8:$H$59,"")</f>
        <v>1</v>
      </c>
      <c r="DE98" s="270">
        <f>SUMIFS(DE$8:DE$59,$H$8:$H$59,"")</f>
        <v>0</v>
      </c>
      <c r="DG98" s="270">
        <f>SUMIFS(DG$8:DG$59,$H$8:$H$59,"")</f>
        <v>8213</v>
      </c>
      <c r="DH98" s="270">
        <f>SUMIFS(DH$8:DH$59,$H$8:$H$59,"")</f>
        <v>5201</v>
      </c>
      <c r="DI98" s="270">
        <f>SUMIFS(DI$8:DI$59,$H$8:$H$59,"")</f>
        <v>3012</v>
      </c>
      <c r="DJ98" s="270">
        <f>SUMIFS(DJ$8:DJ$59,$H$8:$H$59,"")</f>
        <v>111.85</v>
      </c>
      <c r="DL98" s="270">
        <f>SUMIFS(DL$8:DL$59,$H$8:$H$59,"")</f>
        <v>8213</v>
      </c>
      <c r="DM98" s="270">
        <f>SUMIFS(DM$8:DM$59,$H$8:$H$59,"")</f>
        <v>5201</v>
      </c>
      <c r="DN98" s="270">
        <f>SUMIFS(DN$8:DN$59,$H$8:$H$59,"")</f>
        <v>3012</v>
      </c>
      <c r="DO98" s="270">
        <f>SUMIFS(DO$8:DO$59,$H$8:$H$59,"")</f>
        <v>111.85</v>
      </c>
      <c r="DQ98" s="270">
        <f>SUMIFS(DQ$8:DQ$59,$H$8:$H$59,"")</f>
        <v>1500</v>
      </c>
      <c r="DR98" s="270" t="e">
        <f>SUMIFS(DR$8:DR$59,$H$8:$H$59,"")</f>
        <v>#VALUE!</v>
      </c>
      <c r="DS98" s="270">
        <f>SUMIFS(DS$8:DS$59,$H$8:$H$59,"")</f>
        <v>1000</v>
      </c>
      <c r="DT98" s="270">
        <f>SUMIFS(DT$8:DT$59,$H$8:$H$59,"")</f>
        <v>500</v>
      </c>
      <c r="DU98" s="270">
        <f>SUMIFS(DU$8:DU$59,$H$8:$H$59,"")</f>
        <v>25</v>
      </c>
      <c r="DW98" s="270">
        <f>SUMIFS(DW$8:DW$59,$H$8:$H$59,"")</f>
        <v>6713</v>
      </c>
      <c r="DX98" s="270">
        <f>SUMIFS(DX$8:DX$59,$H$8:$H$59,"")</f>
        <v>4201</v>
      </c>
      <c r="DY98" s="270"/>
      <c r="DZ98" s="270"/>
      <c r="EA98" s="270"/>
      <c r="EB98" s="270"/>
      <c r="EC98" s="270">
        <f>SUMIFS(EC$8:EC$59,$H$8:$H$59,"")</f>
        <v>2512</v>
      </c>
      <c r="ED98" s="270">
        <f>SUMIFS(ED$8:ED$59,$H$8:$H$59,"")</f>
        <v>86.85</v>
      </c>
      <c r="EF98" s="270" t="e">
        <f>BD98-#REF!</f>
        <v>#REF!</v>
      </c>
      <c r="EG98" s="270" t="e">
        <f>BE98-#REF!</f>
        <v>#REF!</v>
      </c>
      <c r="EH98" s="420"/>
      <c r="EI98" s="270">
        <f>SUMIFS(EI$8:EI$59,$H$8:$H$59,"")</f>
        <v>13860</v>
      </c>
      <c r="EJ98" s="270">
        <f>SUMIFS(EJ$8:EJ$59,$H$8:$H$59,"")</f>
        <v>9051.0010000000002</v>
      </c>
      <c r="EL98" s="270">
        <f>EI98-BD98</f>
        <v>5687</v>
      </c>
      <c r="EM98" s="270">
        <f>EJ98-BE98</f>
        <v>3548.4800000000005</v>
      </c>
    </row>
    <row r="99" spans="35:143" ht="28.5" hidden="1" customHeight="1" x14ac:dyDescent="0.15">
      <c r="BD99" s="270">
        <f>SUM(BD92,BD94,BD97)</f>
        <v>8173</v>
      </c>
      <c r="BE99" s="270">
        <f>SUM(BE92,BE94,BE97)</f>
        <v>5502.5209999999997</v>
      </c>
      <c r="BK99" s="270">
        <f>SUM(BK92,BK94,BK97)</f>
        <v>12195</v>
      </c>
      <c r="BL99" s="270">
        <f>SUM(BL92,BL94,BL97)</f>
        <v>7752.6679999999997</v>
      </c>
      <c r="BN99" s="270">
        <f>SUM(BN92,BN94,BN97)</f>
        <v>12195</v>
      </c>
      <c r="BO99" s="270">
        <f>SUM(BO92,BO94,BO97)</f>
        <v>7752.6679999999997</v>
      </c>
      <c r="BP99" s="270">
        <f>SUM(BP92,BP94,BP97)</f>
        <v>4442.3320000000003</v>
      </c>
      <c r="BQ99" s="270">
        <f>SUM(BQ92,BQ94,BQ97)</f>
        <v>123.6075090909091</v>
      </c>
      <c r="BS99" s="270">
        <f>SUM(BS92,BS94,BS97)</f>
        <v>8301</v>
      </c>
      <c r="BT99" s="270">
        <f>SUM(BT92,BT94,BT97)</f>
        <v>4986.5200000000004</v>
      </c>
      <c r="BU99" s="270">
        <f>SUM(BU92,BU94,BU97)</f>
        <v>4990</v>
      </c>
      <c r="BV99" s="270">
        <f>SUM(BV92,BV94,BV97)</f>
        <v>3311</v>
      </c>
      <c r="BW99" s="270">
        <f>SUM(BW92,BW94,BW97)</f>
        <v>82.950000000000017</v>
      </c>
      <c r="BY99" s="270">
        <f>SUM(BY92,BY94,BY97)</f>
        <v>8301</v>
      </c>
      <c r="BZ99" s="270">
        <f>SUM(BZ92,BZ94,BZ97)</f>
        <v>4986.5200000000004</v>
      </c>
      <c r="CA99" s="270">
        <f>SUM(CA92,CA94,CA97)</f>
        <v>4990</v>
      </c>
      <c r="CB99" s="270">
        <f>SUM(CB92,CB94,CB97)</f>
        <v>3311</v>
      </c>
      <c r="CC99" s="270">
        <f>SUM(CC92,CC94,CC97)</f>
        <v>82.950000000000017</v>
      </c>
      <c r="CE99" s="322">
        <f>SUM(CE92,CE94,CE97)</f>
        <v>8301</v>
      </c>
      <c r="CF99" s="322">
        <f>SUM(CF92,CF94,CF97)</f>
        <v>4986.5199999999995</v>
      </c>
      <c r="CG99" s="322">
        <f>SUM(CG92,CG94,CG97)</f>
        <v>4989</v>
      </c>
      <c r="CH99" s="322">
        <f>SUM(CH92,CH94,CH97)</f>
        <v>3312</v>
      </c>
      <c r="CI99" s="322">
        <f>SUM(CI92,CI94,CI97)</f>
        <v>82.981850000000009</v>
      </c>
      <c r="CJ99" s="353"/>
      <c r="CK99" s="322">
        <f>SUM(CK92,CK94,CK97)</f>
        <v>2900</v>
      </c>
      <c r="CL99" s="322" t="e">
        <f>SUM(CL92,CL94,CL97)</f>
        <v>#DIV/0!</v>
      </c>
      <c r="CM99" s="322">
        <f>SUM(CM92,CM94,CM97)</f>
        <v>1887</v>
      </c>
      <c r="CN99" s="322">
        <f>SUM(CN92,CN94,CN97)</f>
        <v>1013</v>
      </c>
      <c r="CO99" s="322">
        <f>SUM(CO92,CO94,CO97)</f>
        <v>44.104550000000003</v>
      </c>
      <c r="CQ99" s="322">
        <f>SUM(CQ92,CQ94,CQ97)</f>
        <v>5313</v>
      </c>
      <c r="CR99" s="322">
        <f>SUM(CR92,CR94,CR97)</f>
        <v>3313</v>
      </c>
      <c r="CS99" s="322"/>
      <c r="CT99" s="322"/>
      <c r="CU99" s="322"/>
      <c r="CV99" s="322"/>
      <c r="CW99" s="322">
        <f>SUM(CW92,CW94,CW97)</f>
        <v>2000.0000000000002</v>
      </c>
      <c r="CX99" s="322">
        <f>SUM(CX92,CX94,CX97)</f>
        <v>67.781831818181828</v>
      </c>
      <c r="CY99" s="235"/>
      <c r="CZ99" s="235"/>
      <c r="DB99" s="322">
        <f>SUM(DB92,DB94,DB97)</f>
        <v>0</v>
      </c>
      <c r="DC99" s="322">
        <f>SUM(DC92,DC94,DC97)</f>
        <v>-1</v>
      </c>
      <c r="DD99" s="322">
        <f>SUM(DD92,DD94,DD97)</f>
        <v>1</v>
      </c>
      <c r="DE99" s="322">
        <f>SUM(DE92,DE94,DE97)</f>
        <v>0</v>
      </c>
      <c r="DG99" s="322">
        <f>SUM(DG92,DG94,DG97)</f>
        <v>8213</v>
      </c>
      <c r="DH99" s="322">
        <f>SUM(DH92,DH94,DH97)</f>
        <v>5201</v>
      </c>
      <c r="DI99" s="322">
        <f>SUM(DI92,DI94,DI97)</f>
        <v>3012</v>
      </c>
      <c r="DJ99" s="322">
        <f>SUM(DJ92,DJ94,DJ97)</f>
        <v>111.85</v>
      </c>
      <c r="DL99" s="322">
        <f>SUM(DL92,DL94,DL97)</f>
        <v>8213</v>
      </c>
      <c r="DM99" s="322">
        <f>SUM(DM92,DM94,DM97)</f>
        <v>5201</v>
      </c>
      <c r="DN99" s="322">
        <f>SUM(DN92,DN94,DN97)</f>
        <v>3012</v>
      </c>
      <c r="DO99" s="322">
        <f>SUM(DO92,DO94,DO97)</f>
        <v>111.85</v>
      </c>
      <c r="DQ99" s="322">
        <f>SUM(DQ92,DQ94,DQ97)</f>
        <v>1500</v>
      </c>
      <c r="DR99" s="322" t="e">
        <f>SUM(DR92,DR94,DR97)</f>
        <v>#VALUE!</v>
      </c>
      <c r="DS99" s="322">
        <f>SUM(DS92,DS94,DS97)</f>
        <v>1000</v>
      </c>
      <c r="DT99" s="322">
        <f>SUM(DT92,DT94,DT97)</f>
        <v>500</v>
      </c>
      <c r="DU99" s="322">
        <f>SUM(DU92,DU94,DU97)</f>
        <v>25</v>
      </c>
      <c r="DW99" s="322">
        <f>SUM(DW92,DW94,DW97)</f>
        <v>6713</v>
      </c>
      <c r="DX99" s="322">
        <f>SUM(DX92,DX94,DX97)</f>
        <v>4201</v>
      </c>
      <c r="DY99" s="322"/>
      <c r="DZ99" s="322"/>
      <c r="EA99" s="322"/>
      <c r="EB99" s="322"/>
      <c r="EC99" s="322">
        <f>SUM(EC92,EC94,EC97)</f>
        <v>2512</v>
      </c>
      <c r="ED99" s="322">
        <f>SUM(ED92,ED94,ED97)</f>
        <v>86.85</v>
      </c>
      <c r="EF99" s="322" t="e">
        <f>SUM(EF92,EF94,EF97)</f>
        <v>#REF!</v>
      </c>
      <c r="EG99" s="322" t="e">
        <f>SUM(EG92,EG94,EG97)</f>
        <v>#REF!</v>
      </c>
      <c r="EH99" s="420"/>
      <c r="EI99" s="322">
        <f>SUM(EI92,EI94,EI97)</f>
        <v>13860</v>
      </c>
      <c r="EJ99" s="322">
        <f>SUM(EJ92,EJ94,EJ97)</f>
        <v>9051.0010000000002</v>
      </c>
      <c r="EL99" s="322">
        <f>SUM(EL92,EL94,EL97)</f>
        <v>5687</v>
      </c>
      <c r="EM99" s="322">
        <f>SUM(EM92,EM94,EM97)</f>
        <v>3548.4800000000005</v>
      </c>
    </row>
    <row r="102" spans="35:143" ht="39.950000000000003" customHeight="1" x14ac:dyDescent="0.15">
      <c r="CH102" s="503" t="s">
        <v>1584</v>
      </c>
      <c r="CI102" s="346" t="s">
        <v>1585</v>
      </c>
      <c r="CJ102" s="354"/>
      <c r="CN102" s="503" t="s">
        <v>1584</v>
      </c>
      <c r="CO102" s="346" t="s">
        <v>1585</v>
      </c>
      <c r="CQ102" s="383">
        <v>55197</v>
      </c>
      <c r="CR102" s="383">
        <v>41582</v>
      </c>
      <c r="CS102" s="383"/>
      <c r="CT102" s="383"/>
      <c r="CU102" s="383"/>
      <c r="CV102" s="383"/>
      <c r="CW102" s="383">
        <v>13615</v>
      </c>
      <c r="CX102" s="383">
        <v>0</v>
      </c>
      <c r="CY102" s="354"/>
      <c r="CZ102" s="354"/>
      <c r="DG102" s="383">
        <v>55197</v>
      </c>
      <c r="DH102" s="383">
        <v>41582</v>
      </c>
      <c r="DI102" s="383">
        <v>13615</v>
      </c>
      <c r="DJ102" s="383">
        <v>0</v>
      </c>
      <c r="DL102" s="383">
        <v>55197</v>
      </c>
      <c r="DM102" s="383">
        <v>41582</v>
      </c>
      <c r="DN102" s="383">
        <v>13615</v>
      </c>
      <c r="DO102" s="383">
        <v>0</v>
      </c>
      <c r="DT102" s="503" t="s">
        <v>1584</v>
      </c>
      <c r="DU102" s="346" t="s">
        <v>1585</v>
      </c>
      <c r="DW102" s="383">
        <v>55197</v>
      </c>
      <c r="DX102" s="383">
        <v>41582</v>
      </c>
      <c r="DY102" s="383"/>
      <c r="DZ102" s="383"/>
      <c r="EA102" s="383"/>
      <c r="EB102" s="383"/>
      <c r="EC102" s="383">
        <v>13615</v>
      </c>
      <c r="ED102" s="383">
        <v>0</v>
      </c>
    </row>
    <row r="103" spans="35:143" ht="39.950000000000003" customHeight="1" x14ac:dyDescent="0.15">
      <c r="CH103" s="503"/>
      <c r="CI103" s="346" t="s">
        <v>634</v>
      </c>
      <c r="CJ103" s="354"/>
      <c r="CN103" s="503"/>
      <c r="CO103" s="346" t="s">
        <v>634</v>
      </c>
      <c r="CQ103" s="383">
        <v>13658</v>
      </c>
      <c r="CR103" s="383">
        <v>10290</v>
      </c>
      <c r="CS103" s="383"/>
      <c r="CT103" s="383"/>
      <c r="CU103" s="383"/>
      <c r="CV103" s="383"/>
      <c r="CW103" s="383">
        <v>3368</v>
      </c>
      <c r="CX103" s="383">
        <v>0</v>
      </c>
      <c r="CY103" s="354"/>
      <c r="CZ103" s="354"/>
      <c r="DG103" s="383">
        <v>13658</v>
      </c>
      <c r="DH103" s="383">
        <v>10290</v>
      </c>
      <c r="DI103" s="383">
        <v>3368</v>
      </c>
      <c r="DJ103" s="383">
        <v>0</v>
      </c>
      <c r="DL103" s="383">
        <v>13658</v>
      </c>
      <c r="DM103" s="383">
        <v>10290</v>
      </c>
      <c r="DN103" s="383">
        <v>3368</v>
      </c>
      <c r="DO103" s="383">
        <v>0</v>
      </c>
      <c r="DT103" s="503"/>
      <c r="DU103" s="346" t="s">
        <v>634</v>
      </c>
      <c r="DW103" s="383">
        <v>13658</v>
      </c>
      <c r="DX103" s="383">
        <v>10290</v>
      </c>
      <c r="DY103" s="383"/>
      <c r="DZ103" s="383"/>
      <c r="EA103" s="383"/>
      <c r="EB103" s="383"/>
      <c r="EC103" s="383">
        <v>3368</v>
      </c>
      <c r="ED103" s="383">
        <v>0</v>
      </c>
    </row>
    <row r="104" spans="35:143" ht="39.950000000000003" customHeight="1" x14ac:dyDescent="0.15">
      <c r="CH104" s="503"/>
      <c r="CI104" s="346" t="s">
        <v>1586</v>
      </c>
      <c r="CJ104" s="354"/>
      <c r="CN104" s="503"/>
      <c r="CO104" s="346" t="s">
        <v>1586</v>
      </c>
      <c r="CQ104" s="383">
        <v>26413</v>
      </c>
      <c r="CR104" s="383">
        <v>20893</v>
      </c>
      <c r="CS104" s="383"/>
      <c r="CT104" s="383"/>
      <c r="CU104" s="383"/>
      <c r="CV104" s="383"/>
      <c r="CW104" s="383">
        <v>5520</v>
      </c>
      <c r="CX104" s="383">
        <v>0</v>
      </c>
      <c r="CY104" s="354"/>
      <c r="CZ104" s="354"/>
      <c r="DG104" s="383">
        <v>26413</v>
      </c>
      <c r="DH104" s="383">
        <v>20893</v>
      </c>
      <c r="DI104" s="383">
        <v>5520</v>
      </c>
      <c r="DJ104" s="383">
        <v>0</v>
      </c>
      <c r="DL104" s="383">
        <v>26413</v>
      </c>
      <c r="DM104" s="383">
        <v>20893</v>
      </c>
      <c r="DN104" s="383">
        <v>5520</v>
      </c>
      <c r="DO104" s="383">
        <v>0</v>
      </c>
      <c r="DT104" s="503"/>
      <c r="DU104" s="346" t="s">
        <v>1586</v>
      </c>
      <c r="DW104" s="383">
        <v>26413</v>
      </c>
      <c r="DX104" s="383">
        <v>20893</v>
      </c>
      <c r="DY104" s="383"/>
      <c r="DZ104" s="383"/>
      <c r="EA104" s="383"/>
      <c r="EB104" s="383"/>
      <c r="EC104" s="383">
        <v>5520</v>
      </c>
      <c r="ED104" s="383">
        <v>0</v>
      </c>
    </row>
    <row r="105" spans="35:143" ht="39.950000000000003" customHeight="1" x14ac:dyDescent="0.15">
      <c r="CH105" s="503"/>
      <c r="CI105" s="346" t="s">
        <v>1290</v>
      </c>
      <c r="CJ105" s="354"/>
      <c r="CN105" s="503"/>
      <c r="CO105" s="346" t="s">
        <v>1290</v>
      </c>
      <c r="CQ105" s="383">
        <v>29769</v>
      </c>
      <c r="CR105" s="383">
        <v>20839</v>
      </c>
      <c r="CS105" s="383"/>
      <c r="CT105" s="383"/>
      <c r="CU105" s="383"/>
      <c r="CV105" s="383"/>
      <c r="CW105" s="383">
        <v>8930</v>
      </c>
      <c r="CX105" s="383">
        <v>0</v>
      </c>
      <c r="CY105" s="354"/>
      <c r="CZ105" s="354"/>
      <c r="DG105" s="383">
        <v>29769</v>
      </c>
      <c r="DH105" s="383">
        <v>20839</v>
      </c>
      <c r="DI105" s="383">
        <v>8930</v>
      </c>
      <c r="DJ105" s="383">
        <v>0</v>
      </c>
      <c r="DL105" s="383">
        <v>29769</v>
      </c>
      <c r="DM105" s="383">
        <v>20839</v>
      </c>
      <c r="DN105" s="383">
        <v>8930</v>
      </c>
      <c r="DO105" s="383">
        <v>0</v>
      </c>
      <c r="DT105" s="503"/>
      <c r="DU105" s="346" t="s">
        <v>1290</v>
      </c>
      <c r="DW105" s="383">
        <v>29769</v>
      </c>
      <c r="DX105" s="383">
        <v>20839</v>
      </c>
      <c r="DY105" s="383"/>
      <c r="DZ105" s="383"/>
      <c r="EA105" s="383"/>
      <c r="EB105" s="383"/>
      <c r="EC105" s="383">
        <v>8930</v>
      </c>
      <c r="ED105" s="383">
        <v>0</v>
      </c>
    </row>
    <row r="106" spans="35:143" ht="39.950000000000003" customHeight="1" x14ac:dyDescent="0.15">
      <c r="CH106" s="503" t="s">
        <v>1587</v>
      </c>
      <c r="CI106" s="346" t="s">
        <v>1585</v>
      </c>
      <c r="CJ106" s="354"/>
      <c r="CN106" s="503" t="s">
        <v>1587</v>
      </c>
      <c r="CO106" s="346" t="s">
        <v>1585</v>
      </c>
      <c r="CP106" s="252"/>
      <c r="CQ106" s="383">
        <f>CQ41-CQ102</f>
        <v>-9700</v>
      </c>
      <c r="CR106" s="383">
        <f>CR41-CR102</f>
        <v>-7610</v>
      </c>
      <c r="CS106" s="383"/>
      <c r="CT106" s="383"/>
      <c r="CU106" s="383"/>
      <c r="CV106" s="383"/>
      <c r="CW106" s="383">
        <f>CW41-CW102</f>
        <v>-2090</v>
      </c>
      <c r="CX106" s="383">
        <f>CX41-CX102</f>
        <v>0</v>
      </c>
      <c r="CY106" s="354"/>
      <c r="CZ106" s="354"/>
      <c r="DG106" s="383">
        <f>DG41-DG102</f>
        <v>2000</v>
      </c>
      <c r="DH106" s="383">
        <f>DH41-DH102</f>
        <v>1507</v>
      </c>
      <c r="DI106" s="383">
        <f>DI41-DI102</f>
        <v>493</v>
      </c>
      <c r="DJ106" s="383">
        <f>DJ41-DJ102</f>
        <v>0</v>
      </c>
      <c r="DK106" s="252"/>
      <c r="DL106" s="383">
        <f>DL41-DL102</f>
        <v>3000</v>
      </c>
      <c r="DM106" s="383">
        <f>DM41-DM102</f>
        <v>2260</v>
      </c>
      <c r="DN106" s="383">
        <f>DN41-DN102</f>
        <v>740</v>
      </c>
      <c r="DO106" s="383">
        <f>DO41-DO102</f>
        <v>0</v>
      </c>
      <c r="DP106" s="252"/>
      <c r="DT106" s="503" t="s">
        <v>1587</v>
      </c>
      <c r="DU106" s="346" t="s">
        <v>1585</v>
      </c>
      <c r="DV106" s="252"/>
      <c r="DW106" s="383">
        <f>DW41-DW102</f>
        <v>500</v>
      </c>
      <c r="DX106" s="383">
        <f>DX41-DX102</f>
        <v>6</v>
      </c>
      <c r="DY106" s="383"/>
      <c r="DZ106" s="383"/>
      <c r="EA106" s="383"/>
      <c r="EB106" s="383"/>
      <c r="EC106" s="383">
        <f>EC41-EC102</f>
        <v>494</v>
      </c>
      <c r="ED106" s="383">
        <f>ED41-ED102</f>
        <v>0</v>
      </c>
      <c r="EE106" s="252"/>
    </row>
    <row r="107" spans="35:143" ht="39.950000000000003" customHeight="1" x14ac:dyDescent="0.15">
      <c r="CH107" s="503"/>
      <c r="CI107" s="346" t="s">
        <v>634</v>
      </c>
      <c r="CJ107" s="354"/>
      <c r="CN107" s="503"/>
      <c r="CO107" s="346" t="s">
        <v>634</v>
      </c>
      <c r="CQ107" s="383">
        <f>CQ39-CQ103</f>
        <v>-6600</v>
      </c>
      <c r="CR107" s="383">
        <f>CR39-CR103</f>
        <v>-5020</v>
      </c>
      <c r="CS107" s="383"/>
      <c r="CT107" s="383"/>
      <c r="CU107" s="383"/>
      <c r="CV107" s="383"/>
      <c r="CW107" s="383">
        <f>CW39-CW103</f>
        <v>-1580</v>
      </c>
      <c r="CX107" s="383">
        <f>CX39-CX103</f>
        <v>0</v>
      </c>
      <c r="CY107" s="354"/>
      <c r="CZ107" s="354"/>
      <c r="DG107" s="383">
        <f>DG39-DG103</f>
        <v>0</v>
      </c>
      <c r="DH107" s="383">
        <f>DH39-DH103</f>
        <v>0</v>
      </c>
      <c r="DI107" s="383">
        <f>DI39-DI103</f>
        <v>0</v>
      </c>
      <c r="DJ107" s="383">
        <f>DJ39-DJ103</f>
        <v>0</v>
      </c>
      <c r="DL107" s="383">
        <f>DL39-DL103</f>
        <v>0</v>
      </c>
      <c r="DM107" s="383">
        <f>DM39-DM103</f>
        <v>0</v>
      </c>
      <c r="DN107" s="383">
        <f>DN39-DN103</f>
        <v>0</v>
      </c>
      <c r="DO107" s="383">
        <f>DO39-DO103</f>
        <v>0</v>
      </c>
      <c r="DT107" s="503"/>
      <c r="DU107" s="346" t="s">
        <v>634</v>
      </c>
      <c r="DW107" s="383">
        <f>DW39-DW103</f>
        <v>-2000</v>
      </c>
      <c r="DX107" s="383">
        <f>DX39-DX103</f>
        <v>-1585</v>
      </c>
      <c r="DY107" s="383"/>
      <c r="DZ107" s="383"/>
      <c r="EA107" s="383"/>
      <c r="EB107" s="383"/>
      <c r="EC107" s="383">
        <f>EC39-EC103</f>
        <v>-415</v>
      </c>
      <c r="ED107" s="383">
        <f>ED39-ED103</f>
        <v>0</v>
      </c>
    </row>
    <row r="108" spans="35:143" ht="39.950000000000003" customHeight="1" x14ac:dyDescent="0.15">
      <c r="CH108" s="503"/>
      <c r="CI108" s="346" t="s">
        <v>1586</v>
      </c>
      <c r="CJ108" s="354"/>
      <c r="CN108" s="503"/>
      <c r="CO108" s="346" t="s">
        <v>1586</v>
      </c>
      <c r="CQ108" s="383">
        <f>CQ43-CQ104</f>
        <v>-7400</v>
      </c>
      <c r="CR108" s="383">
        <f>CR43-CR104</f>
        <v>-5986</v>
      </c>
      <c r="CS108" s="383"/>
      <c r="CT108" s="383"/>
      <c r="CU108" s="383"/>
      <c r="CV108" s="383"/>
      <c r="CW108" s="383">
        <f>CW43-CW104</f>
        <v>-1414</v>
      </c>
      <c r="CX108" s="383">
        <f>CX43-CX104</f>
        <v>0</v>
      </c>
      <c r="CY108" s="354"/>
      <c r="CZ108" s="354"/>
      <c r="DG108" s="383">
        <f>DG43-DG104</f>
        <v>0</v>
      </c>
      <c r="DH108" s="383">
        <f>DH43-DH104</f>
        <v>0</v>
      </c>
      <c r="DI108" s="383">
        <f>DI43-DI104</f>
        <v>0</v>
      </c>
      <c r="DJ108" s="383">
        <f>DJ43-DJ104</f>
        <v>0</v>
      </c>
      <c r="DL108" s="383">
        <f>DL43-DL104</f>
        <v>0</v>
      </c>
      <c r="DM108" s="383">
        <f>DM43-DM104</f>
        <v>0</v>
      </c>
      <c r="DN108" s="383">
        <f>DN43-DN104</f>
        <v>0</v>
      </c>
      <c r="DO108" s="383">
        <f>DO43-DO104</f>
        <v>0</v>
      </c>
      <c r="DT108" s="503"/>
      <c r="DU108" s="346" t="s">
        <v>1586</v>
      </c>
      <c r="DW108" s="383">
        <f>DW43-DW104</f>
        <v>-7400</v>
      </c>
      <c r="DX108" s="383">
        <f>DX43-DX104</f>
        <v>-5986</v>
      </c>
      <c r="DY108" s="383"/>
      <c r="DZ108" s="383"/>
      <c r="EA108" s="383"/>
      <c r="EB108" s="383"/>
      <c r="EC108" s="383">
        <f>EC43-EC104</f>
        <v>-1414</v>
      </c>
      <c r="ED108" s="383">
        <f>ED43-ED104</f>
        <v>0</v>
      </c>
    </row>
    <row r="109" spans="35:143" ht="39.950000000000003" customHeight="1" x14ac:dyDescent="0.15">
      <c r="CH109" s="503"/>
      <c r="CI109" s="346" t="s">
        <v>1290</v>
      </c>
      <c r="CJ109" s="354"/>
      <c r="CN109" s="503"/>
      <c r="CO109" s="346" t="s">
        <v>1290</v>
      </c>
      <c r="CP109" s="252"/>
      <c r="CQ109" s="383">
        <f>CQ32-CQ105</f>
        <v>4000</v>
      </c>
      <c r="CR109" s="383">
        <f>CR32-CR105</f>
        <v>2800</v>
      </c>
      <c r="CS109" s="383"/>
      <c r="CT109" s="383"/>
      <c r="CU109" s="383"/>
      <c r="CV109" s="383"/>
      <c r="CW109" s="383">
        <f>CW32-CW105</f>
        <v>1200</v>
      </c>
      <c r="CX109" s="383">
        <f>CX32-CX105</f>
        <v>0</v>
      </c>
      <c r="CY109" s="354"/>
      <c r="CZ109" s="354"/>
      <c r="DG109" s="383">
        <f>DG32-DG105</f>
        <v>2000</v>
      </c>
      <c r="DH109" s="383">
        <f>DH32-DH105</f>
        <v>1400</v>
      </c>
      <c r="DI109" s="383">
        <f>DI32-DI105</f>
        <v>600</v>
      </c>
      <c r="DJ109" s="383">
        <f>DJ32-DJ105</f>
        <v>0</v>
      </c>
      <c r="DK109" s="252"/>
      <c r="DL109" s="383">
        <f>DL32-DL105</f>
        <v>3000</v>
      </c>
      <c r="DM109" s="383">
        <f>DM32-DM105</f>
        <v>2100</v>
      </c>
      <c r="DN109" s="383">
        <f>DN32-DN105</f>
        <v>900</v>
      </c>
      <c r="DO109" s="383">
        <f>DO32-DO105</f>
        <v>0</v>
      </c>
      <c r="DP109" s="252"/>
      <c r="DT109" s="503"/>
      <c r="DU109" s="346" t="s">
        <v>1290</v>
      </c>
      <c r="DV109" s="252"/>
      <c r="DW109" s="383">
        <f>DW32-DW105</f>
        <v>4000</v>
      </c>
      <c r="DX109" s="383">
        <f>DX32-DX105</f>
        <v>2800</v>
      </c>
      <c r="DY109" s="383"/>
      <c r="DZ109" s="383"/>
      <c r="EA109" s="383"/>
      <c r="EB109" s="383"/>
      <c r="EC109" s="383">
        <f>EC32-EC105</f>
        <v>1200</v>
      </c>
      <c r="ED109" s="383">
        <f>ED32-ED105</f>
        <v>0</v>
      </c>
      <c r="EE109" s="252"/>
    </row>
    <row r="110" spans="35:143" ht="21" x14ac:dyDescent="0.15">
      <c r="CH110" s="503" t="s">
        <v>1588</v>
      </c>
      <c r="CI110" s="503"/>
      <c r="CJ110" s="354"/>
      <c r="CN110" s="503" t="s">
        <v>1588</v>
      </c>
      <c r="CO110" s="503"/>
      <c r="CP110" s="252"/>
      <c r="CQ110" s="383">
        <f>SUM(CQ106:CQ109)</f>
        <v>-19700</v>
      </c>
      <c r="CR110" s="383">
        <f>SUM(CR106:CR109)</f>
        <v>-15816</v>
      </c>
      <c r="CS110" s="383"/>
      <c r="CT110" s="383"/>
      <c r="CU110" s="383"/>
      <c r="CV110" s="383"/>
      <c r="CW110" s="383">
        <f>SUM(CW106:CW109)</f>
        <v>-3884</v>
      </c>
      <c r="CX110" s="383">
        <f>SUM(CX106:CX109)</f>
        <v>0</v>
      </c>
      <c r="CY110" s="354"/>
      <c r="CZ110" s="354"/>
      <c r="DG110" s="383">
        <f>SUM(DG106:DG109)</f>
        <v>4000</v>
      </c>
      <c r="DH110" s="383">
        <f>SUM(DH106:DH109)</f>
        <v>2907</v>
      </c>
      <c r="DI110" s="383">
        <f>SUM(DI106:DI109)</f>
        <v>1093</v>
      </c>
      <c r="DJ110" s="383">
        <f>SUM(DJ106:DJ109)</f>
        <v>0</v>
      </c>
      <c r="DK110" s="252"/>
      <c r="DL110" s="383">
        <f>SUM(DL106:DL109)</f>
        <v>6000</v>
      </c>
      <c r="DM110" s="383">
        <f>SUM(DM106:DM109)</f>
        <v>4360</v>
      </c>
      <c r="DN110" s="383">
        <f>SUM(DN106:DN109)</f>
        <v>1640</v>
      </c>
      <c r="DO110" s="383">
        <f>SUM(DO106:DO109)</f>
        <v>0</v>
      </c>
      <c r="DP110" s="252"/>
      <c r="DT110" s="503" t="s">
        <v>1588</v>
      </c>
      <c r="DU110" s="503"/>
      <c r="DV110" s="252"/>
      <c r="DW110" s="383">
        <f>SUM(DW106:DW109)</f>
        <v>-4900</v>
      </c>
      <c r="DX110" s="383">
        <f>SUM(DX106:DX109)</f>
        <v>-4765</v>
      </c>
      <c r="DY110" s="383"/>
      <c r="DZ110" s="383"/>
      <c r="EA110" s="383"/>
      <c r="EB110" s="383"/>
      <c r="EC110" s="383">
        <f>SUM(EC106:EC109)</f>
        <v>-135</v>
      </c>
      <c r="ED110" s="383">
        <f>SUM(ED106:ED109)</f>
        <v>0</v>
      </c>
      <c r="EE110" s="252"/>
    </row>
  </sheetData>
  <autoFilter ref="A8:EQ87"/>
  <mergeCells count="91">
    <mergeCell ref="EF4:EG5"/>
    <mergeCell ref="EI4:EJ5"/>
    <mergeCell ref="EL4:EM5"/>
    <mergeCell ref="EO4:EP5"/>
    <mergeCell ref="Z6:Z7"/>
    <mergeCell ref="AA6:AA7"/>
    <mergeCell ref="AB6:AB7"/>
    <mergeCell ref="AC6:AC7"/>
    <mergeCell ref="AD6:AD7"/>
    <mergeCell ref="AE6:AE7"/>
    <mergeCell ref="AF6:AF7"/>
    <mergeCell ref="BS4:BU5"/>
    <mergeCell ref="BY4:CA5"/>
    <mergeCell ref="CE4:CG5"/>
    <mergeCell ref="CK4:CM5"/>
    <mergeCell ref="CQ4:CR5"/>
    <mergeCell ref="BA4:BB5"/>
    <mergeCell ref="BD4:BE5"/>
    <mergeCell ref="BG4:BH5"/>
    <mergeCell ref="BK4:BL5"/>
    <mergeCell ref="BN4:BO5"/>
    <mergeCell ref="AL4:AM5"/>
    <mergeCell ref="AO4:AP5"/>
    <mergeCell ref="AR4:AS5"/>
    <mergeCell ref="AU4:AV5"/>
    <mergeCell ref="AX4:AY5"/>
    <mergeCell ref="AC4:AC5"/>
    <mergeCell ref="AD4:AD5"/>
    <mergeCell ref="AE4:AE5"/>
    <mergeCell ref="AF4:AF5"/>
    <mergeCell ref="AI4:AJ5"/>
    <mergeCell ref="W4:W7"/>
    <mergeCell ref="X4:Y6"/>
    <mergeCell ref="Z4:Z5"/>
    <mergeCell ref="AA4:AA5"/>
    <mergeCell ref="AB4:AB5"/>
    <mergeCell ref="R4:R7"/>
    <mergeCell ref="S4:S7"/>
    <mergeCell ref="T4:T7"/>
    <mergeCell ref="U4:U7"/>
    <mergeCell ref="V4:V7"/>
    <mergeCell ref="K4:M7"/>
    <mergeCell ref="N4:N7"/>
    <mergeCell ref="O4:O7"/>
    <mergeCell ref="P4:P7"/>
    <mergeCell ref="Q4:Q7"/>
    <mergeCell ref="F4:F7"/>
    <mergeCell ref="G4:G7"/>
    <mergeCell ref="H4:H7"/>
    <mergeCell ref="I4:I7"/>
    <mergeCell ref="J4:J7"/>
    <mergeCell ref="A4:A6"/>
    <mergeCell ref="B4:B7"/>
    <mergeCell ref="C4:C7"/>
    <mergeCell ref="D4:D7"/>
    <mergeCell ref="E4:E7"/>
    <mergeCell ref="I87:J87"/>
    <mergeCell ref="AE87:AF87"/>
    <mergeCell ref="CH110:CI110"/>
    <mergeCell ref="CN110:CO110"/>
    <mergeCell ref="DT110:DU110"/>
    <mergeCell ref="CH102:CH105"/>
    <mergeCell ref="CN102:CN105"/>
    <mergeCell ref="DT102:DT105"/>
    <mergeCell ref="CH106:CH109"/>
    <mergeCell ref="CN106:CN109"/>
    <mergeCell ref="DT106:DT109"/>
    <mergeCell ref="AE73:AF73"/>
    <mergeCell ref="I75:J75"/>
    <mergeCell ref="I77:J77"/>
    <mergeCell ref="I81:J81"/>
    <mergeCell ref="I83:J83"/>
    <mergeCell ref="I60:J60"/>
    <mergeCell ref="I64:J64"/>
    <mergeCell ref="I67:J67"/>
    <mergeCell ref="I69:J69"/>
    <mergeCell ref="I73:J73"/>
    <mergeCell ref="CK1:CX1"/>
    <mergeCell ref="DG1:DJ1"/>
    <mergeCell ref="DL1:DO1"/>
    <mergeCell ref="DQ1:ED1"/>
    <mergeCell ref="CS5:CT5"/>
    <mergeCell ref="CU5:CV5"/>
    <mergeCell ref="DY5:DZ5"/>
    <mergeCell ref="EA5:EB5"/>
    <mergeCell ref="CZ4:CZ7"/>
    <mergeCell ref="DB4:DC5"/>
    <mergeCell ref="DG4:DH5"/>
    <mergeCell ref="DL4:DM5"/>
    <mergeCell ref="DQ4:DS5"/>
    <mergeCell ref="DW4:DX5"/>
  </mergeCells>
  <phoneticPr fontId="10"/>
  <pageMargins left="0.31496062992125984" right="0.31496062992125984" top="0.74803149606299213" bottom="0.55118110236220474" header="0.31496062992125984" footer="0.31496062992125984"/>
  <pageSetup paperSize="8" scale="37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直轄事業（R2）</vt:lpstr>
      <vt:lpstr>直轄事業（H31）</vt:lpstr>
      <vt:lpstr>防災面の効果が大きい事業（R2）</vt:lpstr>
      <vt:lpstr>防災面の効果が大きい事業（H31）</vt:lpstr>
      <vt:lpstr>N・改(内) (作業)</vt:lpstr>
      <vt:lpstr>980億ベース</vt:lpstr>
      <vt:lpstr>'980億ベース'!Print_Area</vt:lpstr>
      <vt:lpstr>'N・改(内) (作業)'!Print_Area</vt:lpstr>
      <vt:lpstr>'直轄事業（H31）'!Print_Area</vt:lpstr>
      <vt:lpstr>'直轄事業（R2）'!Print_Area</vt:lpstr>
      <vt:lpstr>'N・改(内) (作業)'!Print_Titles</vt:lpstr>
      <vt:lpstr>'直轄事業（H31）'!Print_Titles</vt:lpstr>
      <vt:lpstr>'直轄事業（R2）'!Print_Titles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2020-04-20T13:49:08Z</cp:lastPrinted>
  <dcterms:created xsi:type="dcterms:W3CDTF">2010-02-15T10:20:33Z</dcterms:created>
  <dcterms:modified xsi:type="dcterms:W3CDTF">2020-05-13T02:44:45Z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2020-04-21T07:47:03Z</vt:filetime>
  </property>
</Properties>
</file>