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環境課\04 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<sst xmlns="http://schemas.openxmlformats.org/spreadsheetml/2006/main" count="2198" uniqueCount="547">
  <si>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</si>
  <si>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</si>
  <si>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</si>
  <si>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</si>
  <si>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</si>
  <si>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</si>
  <si>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</si>
  <si>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</si>
  <si>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</si>
  <si>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</si>
  <si>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</si>
  <si>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</si>
  <si>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</si>
  <si>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</si>
  <si>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</si>
  <si>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</si>
  <si>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</si>
  <si>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</si>
  <si>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</si>
  <si>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</si>
  <si>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</si>
  <si>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</si>
  <si>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</si>
  <si>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</si>
  <si>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</si>
  <si>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</si>
  <si>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</si>
  <si>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</si>
  <si>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</si>
  <si>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</si>
  <si>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</si>
  <si>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</si>
  <si>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</si>
  <si>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</si>
  <si>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</si>
  <si>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</si>
  <si>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</si>
  <si>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</si>
  <si>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</si>
  <si>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</si>
  <si>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</si>
  <si>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</si>
  <si>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</si>
  <si>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</si>
  <si>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</si>
  <si>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</si>
  <si>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</si>
  <si>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</si>
  <si>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</si>
  <si>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</si>
  <si>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</si>
  <si>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</si>
  <si>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</si>
  <si>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</si>
  <si>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</si>
  <si>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</si>
  <si>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</si>
  <si>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</si>
  <si>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</si>
  <si>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</si>
  <si>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</si>
  <si>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</si>
  <si>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</si>
  <si>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</si>
  <si>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</si>
  <si>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</si>
  <si>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</si>
  <si>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</si>
  <si>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</si>
  <si>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</si>
  <si>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</si>
  <si>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</si>
  <si>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</si>
  <si>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</si>
  <si>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</si>
  <si>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</si>
  <si>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</si>
  <si>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</si>
  <si>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</si>
  <si>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</si>
  <si>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</si>
  <si>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</si>
  <si>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</si>
  <si>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</si>
  <si>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</si>
  <si>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</si>
  <si>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</si>
  <si>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</si>
  <si>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</si>
  <si>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</si>
  <si>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</si>
  <si>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</si>
  <si>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</si>
  <si>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</si>
  <si>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</si>
  <si>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</si>
  <si>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</si>
  <si>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</si>
  <si>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</si>
  <si>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</si>
  <si>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</si>
  <si>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</si>
  <si>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</si>
  <si>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</si>
  <si>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</si>
  <si>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</si>
  <si>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</si>
  <si>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</si>
  <si>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</si>
  <si>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</si>
  <si>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</si>
  <si>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</si>
  <si>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</si>
  <si>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</si>
  <si>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</si>
  <si>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</si>
  <si>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</si>
  <si>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</si>
  <si>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</si>
  <si>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</si>
  <si>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</si>
  <si>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</si>
  <si>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</si>
  <si>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</si>
  <si>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</si>
  <si>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</si>
  <si>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</si>
  <si>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</si>
  <si>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</si>
  <si>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</si>
  <si>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</si>
  <si>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</si>
  <si>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</si>
  <si>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</si>
  <si>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</si>
  <si>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</si>
  <si>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</si>
  <si>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</si>
  <si>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</si>
  <si>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</si>
  <si>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</si>
  <si>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</si>
  <si>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</si>
  <si>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</si>
  <si>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</si>
  <si>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</si>
  <si>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</si>
  <si>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</si>
  <si>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</si>
  <si>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</si>
  <si>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</si>
  <si>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</si>
  <si>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</si>
  <si>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</si>
  <si>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</si>
  <si>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</si>
  <si>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</si>
  <si>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</si>
  <si>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</si>
  <si>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</si>
  <si>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</si>
  <si>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</si>
  <si>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</si>
  <si>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</si>
  <si>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</si>
  <si>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</si>
  <si>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</si>
  <si>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</si>
  <si>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</si>
  <si>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</si>
  <si>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</si>
  <si>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</si>
  <si>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</si>
  <si>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</si>
  <si>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</si>
  <si>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</si>
  <si>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</si>
  <si>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</si>
  <si>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</si>
  <si>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</si>
  <si>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</si>
  <si>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</si>
  <si>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</si>
  <si>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</si>
  <si>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</si>
  <si>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</si>
  <si>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</si>
  <si>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</si>
  <si>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</si>
  <si>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</si>
  <si>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</si>
  <si>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</si>
  <si>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</si>
  <si>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</si>
  <si>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</si>
  <si>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</si>
  <si>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</si>
  <si>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</si>
  <si>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</si>
  <si>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</si>
  <si>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</si>
  <si>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</si>
  <si>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</si>
  <si>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</si>
  <si>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</si>
  <si>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</si>
  <si>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</si>
  <si>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</si>
  <si>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</si>
  <si>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</si>
  <si>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</si>
  <si>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</si>
  <si>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</si>
  <si>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</si>
  <si>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</si>
  <si>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</si>
  <si>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</si>
  <si>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</si>
  <si>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</si>
  <si>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</si>
  <si>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</si>
  <si>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</si>
  <si>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</si>
  <si>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</si>
  <si>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</si>
  <si>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</si>
  <si>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</si>
  <si>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</si>
  <si>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</si>
  <si>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</si>
  <si>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</si>
  <si>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</si>
  <si>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</si>
  <si>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</si>
  <si>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</si>
  <si>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</si>
  <si>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</si>
  <si>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</si>
  <si>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</si>
  <si>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</si>
  <si>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</si>
  <si>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</si>
  <si>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</si>
  <si>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</si>
  <si>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</si>
  <si>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</si>
  <si>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</si>
  <si>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</si>
  <si>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</si>
  <si>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</si>
  <si>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</si>
  <si>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</si>
  <si>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</si>
  <si>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</si>
  <si>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</si>
  <si>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</si>
  <si>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</si>
  <si>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</si>
  <si>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</si>
  <si>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</si>
  <si>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</si>
  <si>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</si>
  <si>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</si>
  <si>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</si>
  <si>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</si>
  <si>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</si>
  <si>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</si>
  <si>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</si>
  <si>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</si>
  <si>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</si>
  <si>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</si>
  <si>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</si>
  <si>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</si>
  <si>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</si>
  <si>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</si>
  <si>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</si>
  <si>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</si>
  <si>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</si>
  <si>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</si>
  <si>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</si>
  <si>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</si>
  <si>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</si>
  <si>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</si>
  <si>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</si>
  <si>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</si>
  <si>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</si>
  <si>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</si>
  <si>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</si>
  <si>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</si>
  <si>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</si>
  <si>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</si>
  <si>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</si>
  <si>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</si>
  <si>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</si>
  <si>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</si>
  <si>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</si>
  <si>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</si>
  <si>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</si>
  <si>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</si>
  <si>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</si>
  <si>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</si>
  <si>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</si>
  <si>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</si>
  <si>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</si>
  <si>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</si>
  <si>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</si>
  <si>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</si>
  <si>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</si>
  <si>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</si>
  <si>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</si>
  <si>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</si>
  <si>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</si>
  <si>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</si>
  <si>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</si>
  <si>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</si>
  <si>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</si>
  <si>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</si>
  <si>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</si>
  <si>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</si>
  <si>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</si>
  <si>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</si>
  <si>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</si>
  <si>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</si>
  <si>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</si>
  <si>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</si>
  <si>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</si>
  <si>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</si>
  <si>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</si>
  <si>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</si>
  <si>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</si>
  <si>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</si>
  <si>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</si>
  <si>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</si>
  <si>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</si>
  <si>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</si>
  <si>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</si>
  <si>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</si>
  <si>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</si>
  <si>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</si>
  <si>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</si>
  <si>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</si>
  <si>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</si>
  <si>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</si>
  <si>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</si>
  <si>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</si>
  <si>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</si>
  <si>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</si>
  <si>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</si>
  <si>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</si>
  <si>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</si>
  <si>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</si>
  <si>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</si>
  <si>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</si>
  <si>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</si>
  <si>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</si>
  <si>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</si>
  <si>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</si>
  <si>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</si>
  <si>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</si>
  <si>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</si>
  <si>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</si>
  <si>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</si>
  <si>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</si>
  <si>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</si>
  <si>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</si>
  <si>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</si>
  <si>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</si>
  <si>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</si>
  <si>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</si>
  <si>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</si>
  <si>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</si>
  <si>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</si>
  <si>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</si>
  <si>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</si>
  <si>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</si>
  <si>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</si>
  <si>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</si>
  <si>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</si>
  <si>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</si>
  <si>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</si>
  <si>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</si>
  <si>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</si>
  <si>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</si>
  <si>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</si>
  <si>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</si>
  <si>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</si>
  <si>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</si>
  <si>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</si>
  <si>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</si>
  <si>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</si>
  <si>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</si>
  <si>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</si>
  <si>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</si>
  <si>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</si>
  <si>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</si>
  <si>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</si>
  <si>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</si>
  <si>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</si>
  <si>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</si>
  <si>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</si>
  <si>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</si>
  <si>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</si>
  <si>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</si>
  <si>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</si>
  <si>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</si>
  <si>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</si>
  <si>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</si>
  <si>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</si>
  <si>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</si>
  <si>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</si>
  <si>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</si>
  <si>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</si>
  <si>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</si>
  <si>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</si>
  <si>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</si>
  <si>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</si>
  <si>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</si>
  <si>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</si>
  <si>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</si>
  <si>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</si>
  <si>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</si>
  <si>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</si>
  <si>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</si>
  <si>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</si>
  <si>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</si>
  <si>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</si>
  <si>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</si>
  <si>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</si>
  <si>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</si>
  <si>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</si>
  <si>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</si>
  <si>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</si>
  <si>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</si>
  <si>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</si>
  <si>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</si>
  <si>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</si>
  <si>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</si>
  <si>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</si>
  <si>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</si>
  <si>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</si>
  <si>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</si>
  <si>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</si>
  <si>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</si>
  <si>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</si>
  <si>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</si>
  <si>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</si>
  <si>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</si>
  <si>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</si>
  <si>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</si>
  <si>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</si>
  <si>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</si>
  <si>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</si>
  <si>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</si>
  <si>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</si>
  <si>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</si>
  <si>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</si>
  <si>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</si>
  <si>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</si>
  <si>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</si>
  <si>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</si>
  <si>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</si>
  <si>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</si>
  <si>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</si>
  <si>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</si>
  <si>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</si>
  <si>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</si>
  <si>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</si>
  <si>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</si>
  <si>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</si>
  <si>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</si>
  <si>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</si>
  <si>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</si>
  <si>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</si>
  <si>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</si>
  <si>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</si>
  <si>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</si>
  <si>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</si>
  <si>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</si>
  <si>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</si>
  <si>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</si>
  <si>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要配慮者利用施設における実効性の高い警戒避難に関する検討経費</t>
    <rPh sb="0" eb="1">
      <t>ヨウ</t>
    </rPh>
    <rPh sb="1" eb="3">
      <t>ハイリョ</t>
    </rPh>
    <rPh sb="3" eb="4">
      <t>シャ</t>
    </rPh>
    <rPh sb="4" eb="6">
      <t>リヨウ</t>
    </rPh>
    <rPh sb="6" eb="8">
      <t>シセツ</t>
    </rPh>
    <rPh sb="12" eb="15">
      <t>ジッコウセイ</t>
    </rPh>
    <rPh sb="16" eb="17">
      <t>タカ</t>
    </rPh>
    <rPh sb="18" eb="20">
      <t>ケイカイ</t>
    </rPh>
    <rPh sb="20" eb="22">
      <t>ヒナン</t>
    </rPh>
    <rPh sb="23" eb="24">
      <t>カン</t>
    </rPh>
    <rPh sb="26" eb="28">
      <t>ケントウ</t>
    </rPh>
    <rPh sb="28" eb="30">
      <t>ケイヒ</t>
    </rPh>
    <phoneticPr fontId="5"/>
  </si>
  <si>
    <t>平成３０年度</t>
    <rPh sb="0" eb="2">
      <t>ヘイセイ</t>
    </rPh>
    <rPh sb="4" eb="6">
      <t>ネンド</t>
    </rPh>
    <phoneticPr fontId="5"/>
  </si>
  <si>
    <t>国土交通省</t>
  </si>
  <si>
    <t>水管理・国土保全局</t>
    <rPh sb="0" eb="3">
      <t>ミズカンリ</t>
    </rPh>
    <rPh sb="4" eb="9">
      <t>コクドホゼンキョク</t>
    </rPh>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</si>
  <si>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</si>
  <si>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室長　常山　修治
室長　椎葉　秀作</t>
    <rPh sb="0" eb="2">
      <t>シツチョウ</t>
    </rPh>
    <rPh sb="3" eb="5">
      <t>ツネヤマ</t>
    </rPh>
    <rPh sb="6" eb="8">
      <t>シュウジ</t>
    </rPh>
    <rPh sb="9" eb="11">
      <t>シツチョウ</t>
    </rPh>
    <rPh sb="12" eb="14">
      <t>シイバ</t>
    </rPh>
    <rPh sb="15" eb="17">
      <t>シュウサク</t>
    </rPh>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</si>
  <si>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7">
      <t>ジュウゴジョウ</t>
    </rPh>
    <rPh sb="8" eb="9">
      <t>ダイ</t>
    </rPh>
    <rPh sb="9" eb="12">
      <t>ジュウゴジョウ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4">
      <t>ボウシホウ</t>
    </rPh>
    <rPh sb="56" eb="57">
      <t>ダイ</t>
    </rPh>
    <rPh sb="57" eb="59">
      <t>ハチジョウ</t>
    </rPh>
    <rPh sb="60" eb="61">
      <t>ニ</t>
    </rPh>
    <phoneticPr fontId="5"/>
  </si>
  <si>
    <t>○</t>
  </si>
  <si>
    <t>　要配慮者利用施設で実施されている避難確保計画作成・訓練の実施の取組事例について、災害別に施設種別毎の利用者の避難の難しさ等を考慮し、各種取組を体系的に整理・分析した上で、要配慮者利用施設における実効性の高い警戒避難について検討する。</t>
  </si>
  <si>
    <t>-</t>
  </si>
  <si>
    <t>-</t>
    <phoneticPr fontId="5"/>
  </si>
  <si>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</si>
  <si>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t>
    <phoneticPr fontId="5"/>
  </si>
  <si>
    <t>-</t>
    <phoneticPr fontId="5"/>
  </si>
  <si>
    <t>-</t>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</si>
  <si>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</si>
  <si>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水防法第十五条の三に基づく、要配慮者利用施設における避難確保計画作成率を令和3年度までに100%にする。</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4" eb="35">
      <t>リツ</t>
    </rPh>
    <rPh sb="36" eb="38">
      <t>レイワ</t>
    </rPh>
    <rPh sb="39" eb="41">
      <t>ネンド</t>
    </rPh>
    <phoneticPr fontId="5"/>
  </si>
  <si>
    <t>土砂災害防止法第八条の二に基づく、要配慮者利用施設における避難確保計画作成率を令和3年度までに100%にする。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レイワ</t>
    </rPh>
    <rPh sb="42" eb="44">
      <t>ネンド</t>
    </rPh>
    <rPh sb="44" eb="46">
      <t>ヘイネンド</t>
    </rPh>
    <phoneticPr fontId="5"/>
  </si>
  <si>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</si>
  <si>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t>
    <phoneticPr fontId="5"/>
  </si>
  <si>
    <t>-</t>
    <phoneticPr fontId="5"/>
  </si>
  <si>
    <t>土砂災害に係る要配慮者利用施設における避難確保計画の作成状況（国土交通省調べ）</t>
    <rPh sb="0" eb="2">
      <t>ドシャ</t>
    </rPh>
    <rPh sb="2" eb="4">
      <t>サイガイ</t>
    </rPh>
    <rPh sb="5" eb="6">
      <t>カカ</t>
    </rPh>
    <phoneticPr fontId="5"/>
  </si>
  <si>
    <t>要配慮者利用施設の避難計画等に関する技術資料の作成</t>
    <rPh sb="0" eb="1">
      <t>ヨウ</t>
    </rPh>
    <rPh sb="1" eb="3">
      <t>ハイリョ</t>
    </rPh>
    <rPh sb="3" eb="4">
      <t>シャ</t>
    </rPh>
    <rPh sb="4" eb="6">
      <t>リヨウ</t>
    </rPh>
    <rPh sb="6" eb="8">
      <t>シセツ</t>
    </rPh>
    <rPh sb="9" eb="11">
      <t>ヒナン</t>
    </rPh>
    <rPh sb="11" eb="13">
      <t>ケイカク</t>
    </rPh>
    <rPh sb="13" eb="14">
      <t>トウ</t>
    </rPh>
    <rPh sb="15" eb="16">
      <t>カン</t>
    </rPh>
    <rPh sb="18" eb="20">
      <t>ギジュツ</t>
    </rPh>
    <rPh sb="20" eb="22">
      <t>シリョウ</t>
    </rPh>
    <rPh sb="23" eb="25">
      <t>サクセイ</t>
    </rPh>
    <phoneticPr fontId="5"/>
  </si>
  <si>
    <t>件</t>
    <rPh sb="0" eb="1">
      <t>ケン</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</si>
  <si>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</si>
  <si>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</si>
  <si>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</si>
  <si>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</si>
  <si>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</si>
  <si>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</si>
  <si>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</si>
  <si>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</si>
  <si>
    <t>-</t>
    <phoneticPr fontId="5"/>
  </si>
  <si>
    <t>平成28年8月台風第10号に伴う豪雨により、岩手県岩泉町において発生した要配慮者利用施設の入所者が逃げ遅れて犠牲となった災害を踏まえ、平成29年5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</si>
  <si>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</si>
  <si>
    <t xml:space="preserve">・土砂災害防止法で、国は土砂災害の警戒避難が円滑に行われるよう、都道府県及び市町村に対する助言、情報提供、援助を行う努力義務が課せられている（法第36条）。
・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t>
  </si>
  <si>
    <t>無</t>
  </si>
  <si>
    <t>‐</t>
  </si>
  <si>
    <t>支出先は、企画提案書の内容により客観的に評価・選定しており、妥当である。</t>
    <rPh sb="0" eb="2">
      <t>シシュツ</t>
    </rPh>
    <rPh sb="2" eb="3">
      <t>サキ</t>
    </rPh>
    <rPh sb="5" eb="7">
      <t>キカク</t>
    </rPh>
    <rPh sb="7" eb="9">
      <t>テイアン</t>
    </rPh>
    <rPh sb="9" eb="10">
      <t>ショ</t>
    </rPh>
    <rPh sb="11" eb="13">
      <t>ナイヨウ</t>
    </rPh>
    <rPh sb="16" eb="19">
      <t>キャッカンテキ</t>
    </rPh>
    <rPh sb="20" eb="22">
      <t>ヒョウカ</t>
    </rPh>
    <rPh sb="23" eb="25">
      <t>センテイ</t>
    </rPh>
    <rPh sb="30" eb="32">
      <t>ダトウ</t>
    </rPh>
    <phoneticPr fontId="5"/>
  </si>
  <si>
    <t>妥当である。</t>
    <rPh sb="0" eb="2">
      <t>ダトウ</t>
    </rPh>
    <phoneticPr fontId="5"/>
  </si>
  <si>
    <t>基本的に負債者のみの支出である。再委託がある場合は再委託の状況を確認している。</t>
    <rPh sb="0" eb="3">
      <t>キホンテキ</t>
    </rPh>
    <rPh sb="4" eb="7">
      <t>フサイシャ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</si>
  <si>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</si>
  <si>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成果実績を精査中</t>
    <rPh sb="0" eb="2">
      <t>セイカ</t>
    </rPh>
    <rPh sb="2" eb="4">
      <t>ジッセキ</t>
    </rPh>
    <rPh sb="5" eb="7">
      <t>セイサ</t>
    </rPh>
    <rPh sb="7" eb="8">
      <t>チュウ</t>
    </rPh>
    <phoneticPr fontId="5"/>
  </si>
  <si>
    <t>活動は見込みにあったものである。</t>
    <rPh sb="0" eb="2">
      <t>カツドウ</t>
    </rPh>
    <rPh sb="3" eb="5">
      <t>ミコ</t>
    </rPh>
    <phoneticPr fontId="5"/>
  </si>
  <si>
    <t>成果をまとめて技術資料を公表し、活用するように周知する。</t>
    <rPh sb="0" eb="2">
      <t>セイカ</t>
    </rPh>
    <rPh sb="7" eb="9">
      <t>ギジュツ</t>
    </rPh>
    <rPh sb="9" eb="11">
      <t>シリョウ</t>
    </rPh>
    <rPh sb="12" eb="14">
      <t>コウヒョウ</t>
    </rPh>
    <rPh sb="16" eb="18">
      <t>カツヨウ</t>
    </rPh>
    <rPh sb="23" eb="25">
      <t>シュウチ</t>
    </rPh>
    <phoneticPr fontId="5"/>
  </si>
  <si>
    <t>新30-0013</t>
    <rPh sb="0" eb="1">
      <t>シン</t>
    </rPh>
    <phoneticPr fontId="5"/>
  </si>
  <si>
    <t>新30-0010</t>
    <rPh sb="0" eb="1">
      <t>シン</t>
    </rPh>
    <phoneticPr fontId="5"/>
  </si>
  <si>
    <t>水害</t>
    <phoneticPr fontId="5"/>
  </si>
  <si>
    <t>土砂災害</t>
    <rPh sb="0" eb="2">
      <t>ドシャ</t>
    </rPh>
    <rPh sb="2" eb="4">
      <t>サイガイ</t>
    </rPh>
    <phoneticPr fontId="5"/>
  </si>
  <si>
    <t>A.（一財）国土技術研究センター</t>
    <rPh sb="3" eb="4">
      <t>イチ</t>
    </rPh>
    <rPh sb="4" eb="5">
      <t>ザイ</t>
    </rPh>
    <rPh sb="6" eb="8">
      <t>コクド</t>
    </rPh>
    <rPh sb="8" eb="10">
      <t>ギジュツ</t>
    </rPh>
    <rPh sb="10" eb="12">
      <t>ケンキュウ</t>
    </rPh>
    <phoneticPr fontId="5"/>
  </si>
  <si>
    <t>B.（一財）砂防フロンティア推進機構</t>
    <phoneticPr fontId="5"/>
  </si>
  <si>
    <t>水害・土砂災害対策調査費</t>
    <rPh sb="0" eb="2">
      <t>スイガイ</t>
    </rPh>
    <rPh sb="3" eb="5">
      <t>ドシャ</t>
    </rPh>
    <rPh sb="5" eb="7">
      <t>サイガイ</t>
    </rPh>
    <rPh sb="7" eb="9">
      <t>タイサク</t>
    </rPh>
    <rPh sb="9" eb="12">
      <t>チョウサヒ</t>
    </rPh>
    <phoneticPr fontId="5"/>
  </si>
  <si>
    <t>要配慮者利用施設で実施されている避難確保計画作成・訓練の実施事例を調査及び施設毎の利用者の避難の難しさを踏まえた各種取組の体系的整理・分析</t>
    <phoneticPr fontId="5"/>
  </si>
  <si>
    <t>要配慮者利用施設で実施されている避難確保計画作成・訓練の実施事例を調査及び施設毎の利用者の避難の難しさを踏まえた各種取組の体系的整理・分析</t>
    <phoneticPr fontId="5"/>
  </si>
  <si>
    <t>（一財）国土技術研究センター</t>
    <rPh sb="1" eb="2">
      <t>イチ</t>
    </rPh>
    <rPh sb="2" eb="3">
      <t>ザイ</t>
    </rPh>
    <rPh sb="4" eb="6">
      <t>コクド</t>
    </rPh>
    <rPh sb="6" eb="8">
      <t>ギジュツ</t>
    </rPh>
    <rPh sb="8" eb="10">
      <t>ケンキュウ</t>
    </rPh>
    <phoneticPr fontId="5"/>
  </si>
  <si>
    <t>要配慮者利用施設における水害に対する警戒避難体制整備のための調査検討業務</t>
    <rPh sb="0" eb="1">
      <t>ヨウ</t>
    </rPh>
    <rPh sb="1" eb="3">
      <t>ハイリョ</t>
    </rPh>
    <rPh sb="3" eb="4">
      <t>シャ</t>
    </rPh>
    <rPh sb="4" eb="6">
      <t>リヨウ</t>
    </rPh>
    <rPh sb="6" eb="8">
      <t>シセツ</t>
    </rPh>
    <rPh sb="12" eb="14">
      <t>スイガイ</t>
    </rPh>
    <rPh sb="15" eb="16">
      <t>タイ</t>
    </rPh>
    <rPh sb="18" eb="20">
      <t>ケイカイ</t>
    </rPh>
    <rPh sb="20" eb="22">
      <t>ヒナン</t>
    </rPh>
    <rPh sb="22" eb="24">
      <t>タイセイ</t>
    </rPh>
    <rPh sb="24" eb="26">
      <t>セイビ</t>
    </rPh>
    <rPh sb="30" eb="32">
      <t>チョウサ</t>
    </rPh>
    <rPh sb="32" eb="34">
      <t>ケントウ</t>
    </rPh>
    <rPh sb="34" eb="36">
      <t>ギョウム</t>
    </rPh>
    <phoneticPr fontId="5"/>
  </si>
  <si>
    <t>-</t>
    <phoneticPr fontId="5"/>
  </si>
  <si>
    <t>（一財）砂防フロンティア推進機構</t>
    <phoneticPr fontId="5"/>
  </si>
  <si>
    <t>要配慮者利用施設における土砂災害からの実効性の高い警戒避難検討業務</t>
    <rPh sb="0" eb="1">
      <t>ヨウ</t>
    </rPh>
    <rPh sb="1" eb="3">
      <t>ハイリョ</t>
    </rPh>
    <rPh sb="3" eb="4">
      <t>シャ</t>
    </rPh>
    <rPh sb="4" eb="6">
      <t>リヨウ</t>
    </rPh>
    <rPh sb="6" eb="8">
      <t>シセツ</t>
    </rPh>
    <rPh sb="12" eb="14">
      <t>ドシャ</t>
    </rPh>
    <rPh sb="14" eb="16">
      <t>サイガイ</t>
    </rPh>
    <rPh sb="19" eb="22">
      <t>ジッコウセイ</t>
    </rPh>
    <rPh sb="23" eb="24">
      <t>タカ</t>
    </rPh>
    <rPh sb="25" eb="27">
      <t>ケイカイ</t>
    </rPh>
    <rPh sb="27" eb="29">
      <t>ヒナン</t>
    </rPh>
    <rPh sb="29" eb="31">
      <t>ケントウ</t>
    </rPh>
    <rPh sb="31" eb="33">
      <t>ギョウム</t>
    </rPh>
    <phoneticPr fontId="5"/>
  </si>
  <si>
    <t>22/2</t>
    <phoneticPr fontId="5"/>
  </si>
  <si>
    <t>　浸水想定区域あるいは土砂災害警戒区域内の要配慮者利用施設の管理者等の水災害に関する理解を深め、避難確保計画の作成や訓練の実施を促進し、水害・土砂災害による被害を軽減する。</t>
    <rPh sb="36" eb="38">
      <t>サイガイ</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</si>
  <si>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検討結果については、実効性の高い警戒避難体制の確立に向けて活用していく。</t>
    <phoneticPr fontId="5"/>
  </si>
  <si>
    <t>　透明性及び公平性の観点から企画競争方式により競争性を確保して調査等を発注し、効果的かつ効率的に事業を実施した。</t>
    <rPh sb="14" eb="16">
      <t>キカク</t>
    </rPh>
    <rPh sb="39" eb="42">
      <t>コウカテキ</t>
    </rPh>
    <phoneticPr fontId="5"/>
  </si>
  <si>
    <t>-</t>
    <phoneticPr fontId="5"/>
  </si>
  <si>
    <t>21/2</t>
    <phoneticPr fontId="5"/>
  </si>
  <si>
    <t>複数の施設を対象としたヒアリングについて、対象施設を同じ地域から複数の選択することでコスト削減を行った。</t>
    <rPh sb="0" eb="2">
      <t>フクスウ</t>
    </rPh>
    <rPh sb="3" eb="5">
      <t>シセツ</t>
    </rPh>
    <rPh sb="6" eb="8">
      <t>タイショウ</t>
    </rPh>
    <rPh sb="21" eb="23">
      <t>タイショウ</t>
    </rPh>
    <rPh sb="23" eb="25">
      <t>シセツ</t>
    </rPh>
    <rPh sb="26" eb="27">
      <t>オナ</t>
    </rPh>
    <rPh sb="28" eb="30">
      <t>チイキ</t>
    </rPh>
    <rPh sb="32" eb="34">
      <t>フクスウ</t>
    </rPh>
    <rPh sb="35" eb="37">
      <t>センタク</t>
    </rPh>
    <rPh sb="45" eb="47">
      <t>サクゲン</t>
    </rPh>
    <rPh sb="48" eb="49">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</si>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</sst>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16808</xdr:colOff>
      <xdr:row>746</xdr:row>
      <xdr:rowOff>51457</xdr:rowOff>
    </xdr:from>
    <xdr:to>
      <xdr:col>34</xdr:col>
      <xdr:colOff>151198</xdr:colOff>
      <xdr:row>748</xdr:row>
      <xdr:rowOff>35777</xdr:rowOff>
    </xdr:to>
    <xdr:sp macro="" textlink="">
      <xdr:nvSpPr>
        <xdr:cNvPr id="12" name="大かっこ 11"/>
        <xdr:cNvSpPr/>
      </xdr:nvSpPr>
      <xdr:spPr>
        <a:xfrm>
          <a:off x="4617383" y="4654298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23</xdr:col>
      <xdr:colOff>2752</xdr:colOff>
      <xdr:row>743</xdr:row>
      <xdr:rowOff>0</xdr:rowOff>
    </xdr:from>
    <xdr:to>
      <xdr:col>34</xdr:col>
      <xdr:colOff>149516</xdr:colOff>
      <xdr:row>745</xdr:row>
      <xdr:rowOff>269021</xdr:rowOff>
    </xdr:to>
    <xdr:sp macro="" textlink="">
      <xdr:nvSpPr>
        <xdr:cNvPr id="13" name="テキスト ボックス 12"/>
        <xdr:cNvSpPr txBox="1"/>
      </xdr:nvSpPr>
      <xdr:spPr>
        <a:xfrm>
          <a:off x="4603327" y="4543425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２２</a:t>
          </a:r>
          <a:r>
            <a:rPr kumimoji="1" lang="ja-JP" altLang="en-US" sz="1400"/>
            <a:t>百万円</a:t>
          </a:r>
        </a:p>
      </xdr:txBody>
    </xdr:sp>
    <xdr:clientData/>
  </xdr:twoCellAnchor>
  <xdr:twoCellAnchor>
    <xdr:from>
      <xdr:col>16</xdr:col>
      <xdr:colOff>67535</xdr:colOff>
      <xdr:row>751</xdr:row>
      <xdr:rowOff>234611</xdr:rowOff>
    </xdr:from>
    <xdr:to>
      <xdr:col>27</xdr:col>
      <xdr:colOff>168478</xdr:colOff>
      <xdr:row>754</xdr:row>
      <xdr:rowOff>137433</xdr:rowOff>
    </xdr:to>
    <xdr:sp macro="" textlink="">
      <xdr:nvSpPr>
        <xdr:cNvPr id="14" name="テキスト ボックス 13"/>
        <xdr:cNvSpPr txBox="1"/>
      </xdr:nvSpPr>
      <xdr:spPr>
        <a:xfrm>
          <a:off x="3267935" y="48488261"/>
          <a:ext cx="2301218"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Ａ．一般財団法人（１者）</a:t>
          </a:r>
        </a:p>
        <a:p>
          <a:pPr algn="ctr"/>
          <a:r>
            <a:rPr kumimoji="1" lang="ja-JP" altLang="en-US" sz="1400"/>
            <a:t>１１百万円</a:t>
          </a:r>
        </a:p>
      </xdr:txBody>
    </xdr:sp>
    <xdr:clientData/>
  </xdr:twoCellAnchor>
  <xdr:twoCellAnchor>
    <xdr:from>
      <xdr:col>24</xdr:col>
      <xdr:colOff>105174</xdr:colOff>
      <xdr:row>748</xdr:row>
      <xdr:rowOff>147837</xdr:rowOff>
    </xdr:from>
    <xdr:to>
      <xdr:col>24</xdr:col>
      <xdr:colOff>105174</xdr:colOff>
      <xdr:row>750</xdr:row>
      <xdr:rowOff>228601</xdr:rowOff>
    </xdr:to>
    <xdr:cxnSp macro="">
      <xdr:nvCxnSpPr>
        <xdr:cNvPr id="15" name="直線矢印コネクタ 14"/>
        <xdr:cNvCxnSpPr/>
      </xdr:nvCxnSpPr>
      <xdr:spPr>
        <a:xfrm>
          <a:off x="4905774" y="47344212"/>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50877</xdr:colOff>
      <xdr:row>750</xdr:row>
      <xdr:rowOff>272865</xdr:rowOff>
    </xdr:from>
    <xdr:to>
      <xdr:col>27</xdr:col>
      <xdr:colOff>72357</xdr:colOff>
      <xdr:row>751</xdr:row>
      <xdr:rowOff>136218</xdr:rowOff>
    </xdr:to>
    <xdr:sp macro="" textlink="">
      <xdr:nvSpPr>
        <xdr:cNvPr id="16" name="テキスト ボックス 15"/>
        <xdr:cNvSpPr txBox="1"/>
      </xdr:nvSpPr>
      <xdr:spPr>
        <a:xfrm>
          <a:off x="3451302" y="48174090"/>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45462</xdr:colOff>
      <xdr:row>748</xdr:row>
      <xdr:rowOff>143355</xdr:rowOff>
    </xdr:from>
    <xdr:to>
      <xdr:col>33</xdr:col>
      <xdr:colOff>45462</xdr:colOff>
      <xdr:row>750</xdr:row>
      <xdr:rowOff>224119</xdr:rowOff>
    </xdr:to>
    <xdr:cxnSp macro="">
      <xdr:nvCxnSpPr>
        <xdr:cNvPr id="17" name="直線矢印コネクタ 16"/>
        <xdr:cNvCxnSpPr/>
      </xdr:nvCxnSpPr>
      <xdr:spPr>
        <a:xfrm>
          <a:off x="6646287" y="47339730"/>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163905</xdr:colOff>
      <xdr:row>751</xdr:row>
      <xdr:rowOff>252540</xdr:rowOff>
    </xdr:from>
    <xdr:to>
      <xdr:col>42</xdr:col>
      <xdr:colOff>60741</xdr:colOff>
      <xdr:row>754</xdr:row>
      <xdr:rowOff>155362</xdr:rowOff>
    </xdr:to>
    <xdr:sp macro="" textlink="">
      <xdr:nvSpPr>
        <xdr:cNvPr id="18" name="テキスト ボックス 17"/>
        <xdr:cNvSpPr txBox="1"/>
      </xdr:nvSpPr>
      <xdr:spPr>
        <a:xfrm>
          <a:off x="6164655" y="48506190"/>
          <a:ext cx="2297136"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Ｂ．一般財団法人（１者）</a:t>
          </a:r>
        </a:p>
        <a:p>
          <a:pPr algn="ctr"/>
          <a:r>
            <a:rPr kumimoji="1" lang="ja-JP" altLang="en-US" sz="1400"/>
            <a:t>１１百万円</a:t>
          </a:r>
        </a:p>
      </xdr:txBody>
    </xdr:sp>
    <xdr:clientData/>
  </xdr:twoCellAnchor>
  <xdr:twoCellAnchor>
    <xdr:from>
      <xdr:col>32</xdr:col>
      <xdr:colOff>43993</xdr:colOff>
      <xdr:row>750</xdr:row>
      <xdr:rowOff>279588</xdr:rowOff>
    </xdr:from>
    <xdr:to>
      <xdr:col>42</xdr:col>
      <xdr:colOff>65473</xdr:colOff>
      <xdr:row>751</xdr:row>
      <xdr:rowOff>142941</xdr:rowOff>
    </xdr:to>
    <xdr:sp macro="" textlink="">
      <xdr:nvSpPr>
        <xdr:cNvPr id="19" name="テキスト ボックス 18"/>
        <xdr:cNvSpPr txBox="1"/>
      </xdr:nvSpPr>
      <xdr:spPr>
        <a:xfrm>
          <a:off x="6444793" y="48180813"/>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754</xdr:row>
      <xdr:rowOff>333374</xdr:rowOff>
    </xdr:from>
    <xdr:to>
      <xdr:col>27</xdr:col>
      <xdr:colOff>161925</xdr:colOff>
      <xdr:row>757</xdr:row>
      <xdr:rowOff>342899</xdr:rowOff>
    </xdr:to>
    <xdr:sp macro="" textlink="">
      <xdr:nvSpPr>
        <xdr:cNvPr id="20" name="大かっこ 19"/>
        <xdr:cNvSpPr/>
      </xdr:nvSpPr>
      <xdr:spPr>
        <a:xfrm>
          <a:off x="3295650" y="49644299"/>
          <a:ext cx="2266950" cy="1066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twoCellAnchor>
    <xdr:from>
      <xdr:col>31</xdr:col>
      <xdr:colOff>9525</xdr:colOff>
      <xdr:row>755</xdr:row>
      <xdr:rowOff>0</xdr:rowOff>
    </xdr:from>
    <xdr:to>
      <xdr:col>42</xdr:col>
      <xdr:colOff>76200</xdr:colOff>
      <xdr:row>757</xdr:row>
      <xdr:rowOff>342900</xdr:rowOff>
    </xdr:to>
    <xdr:sp macro="" textlink="">
      <xdr:nvSpPr>
        <xdr:cNvPr id="21" name="大かっこ 20"/>
        <xdr:cNvSpPr/>
      </xdr:nvSpPr>
      <xdr:spPr>
        <a:xfrm>
          <a:off x="6210300" y="49663350"/>
          <a:ext cx="2266950" cy="1047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4" zoomScaleNormal="75" zoomScaleSheetLayoutView="74" zoomScalePageLayoutView="85" workbookViewId="0">
      <selection activeCell="AA2" sqref="A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134</v>
      </c>
      <c r="AT2" s="956"/>
      <c r="AU2" s="956"/>
      <c r="AV2" s="42" t="str">
        <f>IF(AW2="", "", "-")</f>
        <v/>
      </c>
      <c r="AW2" s="901"/>
      <c r="AX2" s="901"/>
    </row>
    <row r="3" spans="1:50" ht="21" customHeight="1" thickBot="1" x14ac:dyDescent="0.2">
      <c r="A3" s="857" t="s">
        <v>348</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482</v>
      </c>
      <c r="AK3" s="859"/>
      <c r="AL3" s="859"/>
      <c r="AM3" s="859"/>
      <c r="AN3" s="859"/>
      <c r="AO3" s="859"/>
      <c r="AP3" s="859"/>
      <c r="AQ3" s="859"/>
      <c r="AR3" s="859"/>
      <c r="AS3" s="859"/>
      <c r="AT3" s="859"/>
      <c r="AU3" s="859"/>
      <c r="AV3" s="859"/>
      <c r="AW3" s="859"/>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9" t="s">
        <v>481</v>
      </c>
      <c r="H5" s="830"/>
      <c r="I5" s="830"/>
      <c r="J5" s="830"/>
      <c r="K5" s="830"/>
      <c r="L5" s="830"/>
      <c r="M5" s="831" t="s">
        <v>65</v>
      </c>
      <c r="N5" s="832"/>
      <c r="O5" s="832"/>
      <c r="P5" s="832"/>
      <c r="Q5" s="832"/>
      <c r="R5" s="833"/>
      <c r="S5" s="834" t="s">
        <v>341</v>
      </c>
      <c r="T5" s="830"/>
      <c r="U5" s="830"/>
      <c r="V5" s="830"/>
      <c r="W5" s="830"/>
      <c r="X5" s="835"/>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12" t="s">
        <v>312</v>
      </c>
      <c r="Z7" s="432"/>
      <c r="AA7" s="432"/>
      <c r="AB7" s="432"/>
      <c r="AC7" s="432"/>
      <c r="AD7" s="913"/>
      <c r="AE7" s="902" t="s">
        <v>543</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4" t="s">
        <v>211</v>
      </c>
      <c r="B8" s="485"/>
      <c r="C8" s="485"/>
      <c r="D8" s="485"/>
      <c r="E8" s="485"/>
      <c r="F8" s="486"/>
      <c r="G8" s="923" t="str">
        <f>入力規則等!A27</f>
        <v>国土強靱化施策</v>
      </c>
      <c r="H8" s="706"/>
      <c r="I8" s="706"/>
      <c r="J8" s="706"/>
      <c r="K8" s="706"/>
      <c r="L8" s="706"/>
      <c r="M8" s="706"/>
      <c r="N8" s="706"/>
      <c r="O8" s="706"/>
      <c r="P8" s="706"/>
      <c r="Q8" s="706"/>
      <c r="R8" s="706"/>
      <c r="S8" s="706"/>
      <c r="T8" s="706"/>
      <c r="U8" s="706"/>
      <c r="V8" s="706"/>
      <c r="W8" s="706"/>
      <c r="X8" s="924"/>
      <c r="Y8" s="836" t="s">
        <v>212</v>
      </c>
      <c r="Z8" s="837"/>
      <c r="AA8" s="837"/>
      <c r="AB8" s="837"/>
      <c r="AC8" s="837"/>
      <c r="AD8" s="838"/>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9" t="s">
        <v>23</v>
      </c>
      <c r="B9" s="840"/>
      <c r="C9" s="840"/>
      <c r="D9" s="840"/>
      <c r="E9" s="840"/>
      <c r="F9" s="840"/>
      <c r="G9" s="841" t="s">
        <v>540</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6" t="s">
        <v>24</v>
      </c>
      <c r="B12" s="967"/>
      <c r="C12" s="967"/>
      <c r="D12" s="967"/>
      <c r="E12" s="967"/>
      <c r="F12" s="968"/>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490</v>
      </c>
      <c r="Q13" s="644"/>
      <c r="R13" s="644"/>
      <c r="S13" s="644"/>
      <c r="T13" s="644"/>
      <c r="U13" s="644"/>
      <c r="V13" s="645"/>
      <c r="W13" s="643">
        <v>22</v>
      </c>
      <c r="X13" s="644"/>
      <c r="Y13" s="644"/>
      <c r="Z13" s="644"/>
      <c r="AA13" s="644"/>
      <c r="AB13" s="644"/>
      <c r="AC13" s="645"/>
      <c r="AD13" s="643">
        <v>22</v>
      </c>
      <c r="AE13" s="644"/>
      <c r="AF13" s="644"/>
      <c r="AG13" s="644"/>
      <c r="AH13" s="644"/>
      <c r="AI13" s="644"/>
      <c r="AJ13" s="645"/>
      <c r="AK13" s="643" t="s">
        <v>490</v>
      </c>
      <c r="AL13" s="644"/>
      <c r="AM13" s="644"/>
      <c r="AN13" s="644"/>
      <c r="AO13" s="644"/>
      <c r="AP13" s="644"/>
      <c r="AQ13" s="645"/>
      <c r="AR13" s="909" t="s">
        <v>543</v>
      </c>
      <c r="AS13" s="910"/>
      <c r="AT13" s="910"/>
      <c r="AU13" s="910"/>
      <c r="AV13" s="910"/>
      <c r="AW13" s="910"/>
      <c r="AX13" s="911"/>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489</v>
      </c>
      <c r="X14" s="644"/>
      <c r="Y14" s="644"/>
      <c r="Z14" s="644"/>
      <c r="AA14" s="644"/>
      <c r="AB14" s="644"/>
      <c r="AC14" s="645"/>
      <c r="AD14" s="643" t="s">
        <v>490</v>
      </c>
      <c r="AE14" s="644"/>
      <c r="AF14" s="644"/>
      <c r="AG14" s="644"/>
      <c r="AH14" s="644"/>
      <c r="AI14" s="644"/>
      <c r="AJ14" s="645"/>
      <c r="AK14" s="643" t="s">
        <v>490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490</v>
      </c>
      <c r="Q15" s="644"/>
      <c r="R15" s="644"/>
      <c r="S15" s="644"/>
      <c r="T15" s="644"/>
      <c r="U15" s="644"/>
      <c r="V15" s="645"/>
      <c r="W15" s="643" t="s">
        <v>489</v>
      </c>
      <c r="X15" s="644"/>
      <c r="Y15" s="644"/>
      <c r="Z15" s="644"/>
      <c r="AA15" s="644"/>
      <c r="AB15" s="644"/>
      <c r="AC15" s="645"/>
      <c r="AD15" s="643" t="s">
        <v>489</v>
      </c>
      <c r="AE15" s="644"/>
      <c r="AF15" s="644"/>
      <c r="AG15" s="644"/>
      <c r="AH15" s="644"/>
      <c r="AI15" s="644"/>
      <c r="AJ15" s="645"/>
      <c r="AK15" s="643" t="s">
        <v>490</v>
      </c>
      <c r="AL15" s="644"/>
      <c r="AM15" s="644"/>
      <c r="AN15" s="644"/>
      <c r="AO15" s="644"/>
      <c r="AP15" s="644"/>
      <c r="AQ15" s="645"/>
      <c r="AR15" s="643" t="s">
        <v>543</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489</v>
      </c>
      <c r="X16" s="644"/>
      <c r="Y16" s="644"/>
      <c r="Z16" s="644"/>
      <c r="AA16" s="644"/>
      <c r="AB16" s="644"/>
      <c r="AC16" s="645"/>
      <c r="AD16" s="643" t="s">
        <v>490</v>
      </c>
      <c r="AE16" s="644"/>
      <c r="AF16" s="644"/>
      <c r="AG16" s="644"/>
      <c r="AH16" s="644"/>
      <c r="AI16" s="644"/>
      <c r="AJ16" s="645"/>
      <c r="AK16" s="643" t="s">
        <v>490</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489</v>
      </c>
      <c r="X17" s="644"/>
      <c r="Y17" s="644"/>
      <c r="Z17" s="644"/>
      <c r="AA17" s="644"/>
      <c r="AB17" s="644"/>
      <c r="AC17" s="645"/>
      <c r="AD17" s="643" t="s">
        <v>490</v>
      </c>
      <c r="AE17" s="644"/>
      <c r="AF17" s="644"/>
      <c r="AG17" s="644"/>
      <c r="AH17" s="644"/>
      <c r="AI17" s="644"/>
      <c r="AJ17" s="645"/>
      <c r="AK17" s="643" t="s">
        <v>490</v>
      </c>
      <c r="AL17" s="644"/>
      <c r="AM17" s="644"/>
      <c r="AN17" s="644"/>
      <c r="AO17" s="644"/>
      <c r="AP17" s="644"/>
      <c r="AQ17" s="645"/>
      <c r="AR17" s="907"/>
      <c r="AS17" s="907"/>
      <c r="AT17" s="907"/>
      <c r="AU17" s="907"/>
      <c r="AV17" s="907"/>
      <c r="AW17" s="907"/>
      <c r="AX17" s="908"/>
    </row>
    <row r="18" spans="1:50" ht="24.75" customHeight="1" x14ac:dyDescent="0.15">
      <c r="A18" s="600"/>
      <c r="B18" s="601"/>
      <c r="C18" s="601"/>
      <c r="D18" s="601"/>
      <c r="E18" s="601"/>
      <c r="F18" s="602"/>
      <c r="G18" s="713"/>
      <c r="H18" s="714"/>
      <c r="I18" s="702" t="s">
        <v>20</v>
      </c>
      <c r="J18" s="703"/>
      <c r="K18" s="703"/>
      <c r="L18" s="703"/>
      <c r="M18" s="703"/>
      <c r="N18" s="703"/>
      <c r="O18" s="704"/>
      <c r="P18" s="868">
        <f>SUM(P13:V17)</f>
        <v>0</v>
      </c>
      <c r="Q18" s="869"/>
      <c r="R18" s="869"/>
      <c r="S18" s="869"/>
      <c r="T18" s="869"/>
      <c r="U18" s="869"/>
      <c r="V18" s="870"/>
      <c r="W18" s="868">
        <f>SUM(W13:AC17)</f>
        <v>22</v>
      </c>
      <c r="X18" s="869"/>
      <c r="Y18" s="869"/>
      <c r="Z18" s="869"/>
      <c r="AA18" s="869"/>
      <c r="AB18" s="869"/>
      <c r="AC18" s="870"/>
      <c r="AD18" s="868">
        <f>SUM(AD13:AJ17)</f>
        <v>22</v>
      </c>
      <c r="AE18" s="869"/>
      <c r="AF18" s="869"/>
      <c r="AG18" s="869"/>
      <c r="AH18" s="869"/>
      <c r="AI18" s="869"/>
      <c r="AJ18" s="870"/>
      <c r="AK18" s="868">
        <f>SUM(AK13:AQ17)</f>
        <v>0</v>
      </c>
      <c r="AL18" s="869"/>
      <c r="AM18" s="869"/>
      <c r="AN18" s="869"/>
      <c r="AO18" s="869"/>
      <c r="AP18" s="869"/>
      <c r="AQ18" s="870"/>
      <c r="AR18" s="868">
        <f>SUM(AR13:AX17)</f>
        <v>0</v>
      </c>
      <c r="AS18" s="869"/>
      <c r="AT18" s="869"/>
      <c r="AU18" s="869"/>
      <c r="AV18" s="869"/>
      <c r="AW18" s="869"/>
      <c r="AX18" s="871"/>
    </row>
    <row r="19" spans="1:50" ht="24.75" customHeight="1" x14ac:dyDescent="0.15">
      <c r="A19" s="600"/>
      <c r="B19" s="601"/>
      <c r="C19" s="601"/>
      <c r="D19" s="601"/>
      <c r="E19" s="601"/>
      <c r="F19" s="602"/>
      <c r="G19" s="866" t="s">
        <v>9</v>
      </c>
      <c r="H19" s="867"/>
      <c r="I19" s="867"/>
      <c r="J19" s="867"/>
      <c r="K19" s="867"/>
      <c r="L19" s="867"/>
      <c r="M19" s="867"/>
      <c r="N19" s="867"/>
      <c r="O19" s="867"/>
      <c r="P19" s="643">
        <v>0</v>
      </c>
      <c r="Q19" s="644"/>
      <c r="R19" s="644"/>
      <c r="S19" s="644"/>
      <c r="T19" s="644"/>
      <c r="U19" s="644"/>
      <c r="V19" s="645"/>
      <c r="W19" s="643">
        <v>21</v>
      </c>
      <c r="X19" s="644"/>
      <c r="Y19" s="644"/>
      <c r="Z19" s="644"/>
      <c r="AA19" s="644"/>
      <c r="AB19" s="644"/>
      <c r="AC19" s="645"/>
      <c r="AD19" s="643">
        <v>22</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6" t="s">
        <v>10</v>
      </c>
      <c r="H20" s="867"/>
      <c r="I20" s="867"/>
      <c r="J20" s="867"/>
      <c r="K20" s="867"/>
      <c r="L20" s="867"/>
      <c r="M20" s="867"/>
      <c r="N20" s="867"/>
      <c r="O20" s="867"/>
      <c r="P20" s="302" t="str">
        <f>IF(P18=0, "-", SUM(P19)/P18)</f>
        <v>-</v>
      </c>
      <c r="Q20" s="302"/>
      <c r="R20" s="302"/>
      <c r="S20" s="302"/>
      <c r="T20" s="302"/>
      <c r="U20" s="302"/>
      <c r="V20" s="302"/>
      <c r="W20" s="302">
        <f t="shared" ref="W20" si="0">IF(W18=0, "-", SUM(W19)/W18)</f>
        <v>0.95454545454545459</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69"/>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0.95454545454545459</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351</v>
      </c>
      <c r="B22" s="937"/>
      <c r="C22" s="937"/>
      <c r="D22" s="937"/>
      <c r="E22" s="937"/>
      <c r="F22" s="938"/>
      <c r="G22" s="974" t="s">
        <v>258</v>
      </c>
      <c r="H22" s="206"/>
      <c r="I22" s="206"/>
      <c r="J22" s="206"/>
      <c r="K22" s="206"/>
      <c r="L22" s="206"/>
      <c r="M22" s="206"/>
      <c r="N22" s="206"/>
      <c r="O22" s="207"/>
      <c r="P22" s="925" t="s">
        <v>352</v>
      </c>
      <c r="Q22" s="206"/>
      <c r="R22" s="206"/>
      <c r="S22" s="206"/>
      <c r="T22" s="206"/>
      <c r="U22" s="206"/>
      <c r="V22" s="207"/>
      <c r="W22" s="925" t="s">
        <v>353</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490</v>
      </c>
      <c r="H23" s="976"/>
      <c r="I23" s="976"/>
      <c r="J23" s="976"/>
      <c r="K23" s="976"/>
      <c r="L23" s="976"/>
      <c r="M23" s="976"/>
      <c r="N23" s="976"/>
      <c r="O23" s="977"/>
      <c r="P23" s="909" t="s">
        <v>490</v>
      </c>
      <c r="Q23" s="910"/>
      <c r="R23" s="910"/>
      <c r="S23" s="910"/>
      <c r="T23" s="910"/>
      <c r="U23" s="910"/>
      <c r="V23" s="926"/>
      <c r="W23" s="909" t="s">
        <v>490</v>
      </c>
      <c r="X23" s="910"/>
      <c r="Y23" s="910"/>
      <c r="Z23" s="910"/>
      <c r="AA23" s="910"/>
      <c r="AB23" s="910"/>
      <c r="AC23" s="926"/>
      <c r="AD23" s="946" t="s">
        <v>331</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c r="H24" s="928"/>
      <c r="I24" s="928"/>
      <c r="J24" s="928"/>
      <c r="K24" s="928"/>
      <c r="L24" s="928"/>
      <c r="M24" s="928"/>
      <c r="N24" s="928"/>
      <c r="O24" s="929"/>
      <c r="P24" s="643"/>
      <c r="Q24" s="644"/>
      <c r="R24" s="644"/>
      <c r="S24" s="644"/>
      <c r="T24" s="644"/>
      <c r="U24" s="644"/>
      <c r="V24" s="645"/>
      <c r="W24" s="643"/>
      <c r="X24" s="644"/>
      <c r="Y24" s="644"/>
      <c r="Z24" s="644"/>
      <c r="AA24" s="644"/>
      <c r="AB24" s="644"/>
      <c r="AC24" s="645"/>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c r="H25" s="928"/>
      <c r="I25" s="928"/>
      <c r="J25" s="928"/>
      <c r="K25" s="928"/>
      <c r="L25" s="928"/>
      <c r="M25" s="928"/>
      <c r="N25" s="928"/>
      <c r="O25" s="929"/>
      <c r="P25" s="643"/>
      <c r="Q25" s="644"/>
      <c r="R25" s="644"/>
      <c r="S25" s="644"/>
      <c r="T25" s="644"/>
      <c r="U25" s="644"/>
      <c r="V25" s="645"/>
      <c r="W25" s="643"/>
      <c r="X25" s="644"/>
      <c r="Y25" s="644"/>
      <c r="Z25" s="644"/>
      <c r="AA25" s="644"/>
      <c r="AB25" s="644"/>
      <c r="AC25" s="645"/>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c r="H26" s="928"/>
      <c r="I26" s="928"/>
      <c r="J26" s="928"/>
      <c r="K26" s="928"/>
      <c r="L26" s="928"/>
      <c r="M26" s="928"/>
      <c r="N26" s="928"/>
      <c r="O26" s="929"/>
      <c r="P26" s="643"/>
      <c r="Q26" s="644"/>
      <c r="R26" s="644"/>
      <c r="S26" s="644"/>
      <c r="T26" s="644"/>
      <c r="U26" s="644"/>
      <c r="V26" s="645"/>
      <c r="W26" s="643"/>
      <c r="X26" s="644"/>
      <c r="Y26" s="644"/>
      <c r="Z26" s="644"/>
      <c r="AA26" s="644"/>
      <c r="AB26" s="644"/>
      <c r="AC26" s="645"/>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9"/>
      <c r="B27" s="940"/>
      <c r="C27" s="940"/>
      <c r="D27" s="940"/>
      <c r="E27" s="940"/>
      <c r="F27" s="941"/>
      <c r="G27" s="927"/>
      <c r="H27" s="928"/>
      <c r="I27" s="928"/>
      <c r="J27" s="928"/>
      <c r="K27" s="928"/>
      <c r="L27" s="928"/>
      <c r="M27" s="928"/>
      <c r="N27" s="928"/>
      <c r="O27" s="929"/>
      <c r="P27" s="643"/>
      <c r="Q27" s="644"/>
      <c r="R27" s="644"/>
      <c r="S27" s="644"/>
      <c r="T27" s="644"/>
      <c r="U27" s="644"/>
      <c r="V27" s="645"/>
      <c r="W27" s="643"/>
      <c r="X27" s="644"/>
      <c r="Y27" s="644"/>
      <c r="Z27" s="644"/>
      <c r="AA27" s="644"/>
      <c r="AB27" s="644"/>
      <c r="AC27" s="645"/>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customHeight="1" x14ac:dyDescent="0.15">
      <c r="A28" s="939"/>
      <c r="B28" s="940"/>
      <c r="C28" s="940"/>
      <c r="D28" s="940"/>
      <c r="E28" s="940"/>
      <c r="F28" s="941"/>
      <c r="G28" s="930" t="s">
        <v>262</v>
      </c>
      <c r="H28" s="931"/>
      <c r="I28" s="931"/>
      <c r="J28" s="931"/>
      <c r="K28" s="931"/>
      <c r="L28" s="931"/>
      <c r="M28" s="931"/>
      <c r="N28" s="931"/>
      <c r="O28" s="932"/>
      <c r="P28" s="868" t="e">
        <f>P29-SUM(P23:P27)</f>
        <v>#VALUE!</v>
      </c>
      <c r="Q28" s="869"/>
      <c r="R28" s="869"/>
      <c r="S28" s="869"/>
      <c r="T28" s="869"/>
      <c r="U28" s="869"/>
      <c r="V28" s="870"/>
      <c r="W28" s="868" t="e">
        <f>W29-SUM(W23:W27)</f>
        <v>#VALUE!</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643" t="str">
        <f>AK13</f>
        <v>-</v>
      </c>
      <c r="Q29" s="644"/>
      <c r="R29" s="644"/>
      <c r="S29" s="644"/>
      <c r="T29" s="644"/>
      <c r="U29" s="644"/>
      <c r="V29" s="645"/>
      <c r="W29" s="957" t="str">
        <f>AR13</f>
        <v>-</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1" t="s">
        <v>274</v>
      </c>
      <c r="B30" s="852"/>
      <c r="C30" s="852"/>
      <c r="D30" s="852"/>
      <c r="E30" s="852"/>
      <c r="F30" s="853"/>
      <c r="G30" s="759" t="s">
        <v>145</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315</v>
      </c>
      <c r="AF30" s="849"/>
      <c r="AG30" s="849"/>
      <c r="AH30" s="850"/>
      <c r="AI30" s="848" t="s">
        <v>337</v>
      </c>
      <c r="AJ30" s="849"/>
      <c r="AK30" s="849"/>
      <c r="AL30" s="850"/>
      <c r="AM30" s="905" t="s">
        <v>342</v>
      </c>
      <c r="AN30" s="905"/>
      <c r="AO30" s="905"/>
      <c r="AP30" s="848"/>
      <c r="AQ30" s="753" t="s">
        <v>187</v>
      </c>
      <c r="AR30" s="754"/>
      <c r="AS30" s="754"/>
      <c r="AT30" s="755"/>
      <c r="AU30" s="760" t="s">
        <v>133</v>
      </c>
      <c r="AV30" s="760"/>
      <c r="AW30" s="760"/>
      <c r="AX30" s="906"/>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490</v>
      </c>
      <c r="AR31" s="185"/>
      <c r="AS31" s="118" t="s">
        <v>188</v>
      </c>
      <c r="AT31" s="119"/>
      <c r="AU31" s="184">
        <v>3</v>
      </c>
      <c r="AV31" s="184"/>
      <c r="AW31" s="384" t="s">
        <v>177</v>
      </c>
      <c r="AX31" s="385"/>
    </row>
    <row r="32" spans="1:50" ht="23.25" customHeight="1" x14ac:dyDescent="0.15">
      <c r="A32" s="389"/>
      <c r="B32" s="387"/>
      <c r="C32" s="387"/>
      <c r="D32" s="387"/>
      <c r="E32" s="387"/>
      <c r="F32" s="388"/>
      <c r="G32" s="550" t="s">
        <v>496</v>
      </c>
      <c r="H32" s="551"/>
      <c r="I32" s="551"/>
      <c r="J32" s="551"/>
      <c r="K32" s="551"/>
      <c r="L32" s="551"/>
      <c r="M32" s="551"/>
      <c r="N32" s="551"/>
      <c r="O32" s="552"/>
      <c r="P32" s="90" t="s">
        <v>491</v>
      </c>
      <c r="Q32" s="90"/>
      <c r="R32" s="90"/>
      <c r="S32" s="90"/>
      <c r="T32" s="90"/>
      <c r="U32" s="90"/>
      <c r="V32" s="90"/>
      <c r="W32" s="90"/>
      <c r="X32" s="91"/>
      <c r="Y32" s="460" t="s">
        <v>12</v>
      </c>
      <c r="Z32" s="520"/>
      <c r="AA32" s="521"/>
      <c r="AB32" s="450" t="s">
        <v>294</v>
      </c>
      <c r="AC32" s="450"/>
      <c r="AD32" s="450"/>
      <c r="AE32" s="202" t="s">
        <v>490</v>
      </c>
      <c r="AF32" s="203"/>
      <c r="AG32" s="203"/>
      <c r="AH32" s="203"/>
      <c r="AI32" s="202" t="s">
        <v>490</v>
      </c>
      <c r="AJ32" s="203"/>
      <c r="AK32" s="203"/>
      <c r="AL32" s="203"/>
      <c r="AM32" s="202" t="s">
        <v>490</v>
      </c>
      <c r="AN32" s="203"/>
      <c r="AO32" s="203"/>
      <c r="AP32" s="203"/>
      <c r="AQ32" s="326" t="s">
        <v>490</v>
      </c>
      <c r="AR32" s="192"/>
      <c r="AS32" s="192"/>
      <c r="AT32" s="327"/>
      <c r="AU32" s="203" t="s">
        <v>490</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294</v>
      </c>
      <c r="AC33" s="512"/>
      <c r="AD33" s="512"/>
      <c r="AE33" s="202" t="s">
        <v>490</v>
      </c>
      <c r="AF33" s="203"/>
      <c r="AG33" s="203"/>
      <c r="AH33" s="203"/>
      <c r="AI33" s="202" t="s">
        <v>490</v>
      </c>
      <c r="AJ33" s="203"/>
      <c r="AK33" s="203"/>
      <c r="AL33" s="203"/>
      <c r="AM33" s="202" t="s">
        <v>490</v>
      </c>
      <c r="AN33" s="203"/>
      <c r="AO33" s="203"/>
      <c r="AP33" s="203"/>
      <c r="AQ33" s="326" t="s">
        <v>490</v>
      </c>
      <c r="AR33" s="192"/>
      <c r="AS33" s="192"/>
      <c r="AT33" s="327"/>
      <c r="AU33" s="203">
        <v>100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490</v>
      </c>
      <c r="AF34" s="203"/>
      <c r="AG34" s="203"/>
      <c r="AH34" s="203"/>
      <c r="AI34" s="202" t="s">
        <v>493</v>
      </c>
      <c r="AJ34" s="203"/>
      <c r="AK34" s="203"/>
      <c r="AL34" s="203"/>
      <c r="AM34" s="202" t="s">
        <v>490</v>
      </c>
      <c r="AN34" s="203"/>
      <c r="AO34" s="203"/>
      <c r="AP34" s="203"/>
      <c r="AQ34" s="326" t="s">
        <v>494</v>
      </c>
      <c r="AR34" s="192"/>
      <c r="AS34" s="192"/>
      <c r="AT34" s="327"/>
      <c r="AU34" s="203" t="s">
        <v>492</v>
      </c>
      <c r="AV34" s="203"/>
      <c r="AW34" s="203"/>
      <c r="AX34" s="205"/>
    </row>
    <row r="35" spans="1:50" ht="23.25" customHeight="1" x14ac:dyDescent="0.15">
      <c r="A35" s="210" t="s">
        <v>303</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900"/>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490</v>
      </c>
      <c r="AR38" s="185"/>
      <c r="AS38" s="118" t="s">
        <v>188</v>
      </c>
      <c r="AT38" s="119"/>
      <c r="AU38" s="184">
        <v>3</v>
      </c>
      <c r="AV38" s="184"/>
      <c r="AW38" s="384" t="s">
        <v>177</v>
      </c>
      <c r="AX38" s="385"/>
    </row>
    <row r="39" spans="1:50" ht="23.25" customHeight="1" x14ac:dyDescent="0.15">
      <c r="A39" s="389"/>
      <c r="B39" s="387"/>
      <c r="C39" s="387"/>
      <c r="D39" s="387"/>
      <c r="E39" s="387"/>
      <c r="F39" s="388"/>
      <c r="G39" s="550" t="s">
        <v>497</v>
      </c>
      <c r="H39" s="551"/>
      <c r="I39" s="551"/>
      <c r="J39" s="551"/>
      <c r="K39" s="551"/>
      <c r="L39" s="551"/>
      <c r="M39" s="551"/>
      <c r="N39" s="551"/>
      <c r="O39" s="552"/>
      <c r="P39" s="90" t="s">
        <v>498</v>
      </c>
      <c r="Q39" s="90"/>
      <c r="R39" s="90"/>
      <c r="S39" s="90"/>
      <c r="T39" s="90"/>
      <c r="U39" s="90"/>
      <c r="V39" s="90"/>
      <c r="W39" s="90"/>
      <c r="X39" s="91"/>
      <c r="Y39" s="460" t="s">
        <v>12</v>
      </c>
      <c r="Z39" s="520"/>
      <c r="AA39" s="521"/>
      <c r="AB39" s="450" t="s">
        <v>294</v>
      </c>
      <c r="AC39" s="450"/>
      <c r="AD39" s="450"/>
      <c r="AE39" s="202" t="s">
        <v>489</v>
      </c>
      <c r="AF39" s="203"/>
      <c r="AG39" s="203"/>
      <c r="AH39" s="203"/>
      <c r="AI39" s="202" t="s">
        <v>490</v>
      </c>
      <c r="AJ39" s="203"/>
      <c r="AK39" s="203"/>
      <c r="AL39" s="203"/>
      <c r="AM39" s="202" t="s">
        <v>490</v>
      </c>
      <c r="AN39" s="203"/>
      <c r="AO39" s="203"/>
      <c r="AP39" s="203"/>
      <c r="AQ39" s="326" t="s">
        <v>499</v>
      </c>
      <c r="AR39" s="192"/>
      <c r="AS39" s="192"/>
      <c r="AT39" s="327"/>
      <c r="AU39" s="203" t="s">
        <v>499</v>
      </c>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294</v>
      </c>
      <c r="AC40" s="512"/>
      <c r="AD40" s="512"/>
      <c r="AE40" s="202" t="s">
        <v>489</v>
      </c>
      <c r="AF40" s="203"/>
      <c r="AG40" s="203"/>
      <c r="AH40" s="203"/>
      <c r="AI40" s="202" t="s">
        <v>500</v>
      </c>
      <c r="AJ40" s="203"/>
      <c r="AK40" s="203"/>
      <c r="AL40" s="203"/>
      <c r="AM40" s="202" t="s">
        <v>490</v>
      </c>
      <c r="AN40" s="203"/>
      <c r="AO40" s="203"/>
      <c r="AP40" s="203"/>
      <c r="AQ40" s="326" t="s">
        <v>490</v>
      </c>
      <c r="AR40" s="192"/>
      <c r="AS40" s="192"/>
      <c r="AT40" s="327"/>
      <c r="AU40" s="203">
        <v>100</v>
      </c>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490</v>
      </c>
      <c r="AF41" s="203"/>
      <c r="AG41" s="203"/>
      <c r="AH41" s="203"/>
      <c r="AI41" s="202" t="s">
        <v>490</v>
      </c>
      <c r="AJ41" s="203"/>
      <c r="AK41" s="203"/>
      <c r="AL41" s="203"/>
      <c r="AM41" s="202" t="s">
        <v>490</v>
      </c>
      <c r="AN41" s="203"/>
      <c r="AO41" s="203"/>
      <c r="AP41" s="203"/>
      <c r="AQ41" s="326" t="s">
        <v>490</v>
      </c>
      <c r="AR41" s="192"/>
      <c r="AS41" s="192"/>
      <c r="AT41" s="327"/>
      <c r="AU41" s="203" t="s">
        <v>490</v>
      </c>
      <c r="AV41" s="203"/>
      <c r="AW41" s="203"/>
      <c r="AX41" s="205"/>
    </row>
    <row r="42" spans="1:50" ht="23.25" customHeight="1" x14ac:dyDescent="0.15">
      <c r="A42" s="210" t="s">
        <v>303</v>
      </c>
      <c r="B42" s="211"/>
      <c r="C42" s="211"/>
      <c r="D42" s="211"/>
      <c r="E42" s="211"/>
      <c r="F42" s="212"/>
      <c r="G42" s="216" t="s">
        <v>501</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900"/>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4" t="s">
        <v>133</v>
      </c>
      <c r="AV51" s="914"/>
      <c r="AW51" s="914"/>
      <c r="AX51" s="915"/>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4" t="s">
        <v>133</v>
      </c>
      <c r="AV58" s="914"/>
      <c r="AW58" s="914"/>
      <c r="AX58" s="915"/>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0"/>
      <c r="AF77" s="881"/>
      <c r="AG77" s="881"/>
      <c r="AH77" s="881"/>
      <c r="AI77" s="880"/>
      <c r="AJ77" s="881"/>
      <c r="AK77" s="881"/>
      <c r="AL77" s="881"/>
      <c r="AM77" s="880"/>
      <c r="AN77" s="881"/>
      <c r="AO77" s="881"/>
      <c r="AP77" s="881"/>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0"/>
    </row>
    <row r="80" spans="1:50" ht="18.75" hidden="1" customHeight="1" x14ac:dyDescent="0.15">
      <c r="A80" s="854"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5"/>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5"/>
    </row>
    <row r="83" spans="1:60" ht="22.5" hidden="1" customHeight="1" x14ac:dyDescent="0.15">
      <c r="A83" s="855"/>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7"/>
    </row>
    <row r="84" spans="1:60" ht="19.5" hidden="1" customHeight="1" x14ac:dyDescent="0.15">
      <c r="A84" s="855"/>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8"/>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9"/>
    </row>
    <row r="85" spans="1:60" ht="18.75" hidden="1" customHeight="1" x14ac:dyDescent="0.15">
      <c r="A85" s="855"/>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5"/>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5"/>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5"/>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5"/>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5"/>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5"/>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5"/>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5"/>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5"/>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5"/>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5"/>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5"/>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5"/>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6"/>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5" t="s">
        <v>13</v>
      </c>
      <c r="Z99" s="886"/>
      <c r="AA99" s="887"/>
      <c r="AB99" s="882" t="s">
        <v>14</v>
      </c>
      <c r="AC99" s="883"/>
      <c r="AD99" s="884"/>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4"/>
      <c r="Z100" s="845"/>
      <c r="AA100" s="846"/>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502</v>
      </c>
      <c r="H101" s="90"/>
      <c r="I101" s="90"/>
      <c r="J101" s="90"/>
      <c r="K101" s="90"/>
      <c r="L101" s="90"/>
      <c r="M101" s="90"/>
      <c r="N101" s="90"/>
      <c r="O101" s="90"/>
      <c r="P101" s="90"/>
      <c r="Q101" s="90"/>
      <c r="R101" s="90"/>
      <c r="S101" s="90"/>
      <c r="T101" s="90"/>
      <c r="U101" s="90"/>
      <c r="V101" s="90"/>
      <c r="W101" s="90"/>
      <c r="X101" s="91"/>
      <c r="Y101" s="531" t="s">
        <v>54</v>
      </c>
      <c r="Z101" s="532"/>
      <c r="AA101" s="533"/>
      <c r="AB101" s="450" t="s">
        <v>503</v>
      </c>
      <c r="AC101" s="450"/>
      <c r="AD101" s="450"/>
      <c r="AE101" s="202" t="s">
        <v>499</v>
      </c>
      <c r="AF101" s="203"/>
      <c r="AG101" s="203"/>
      <c r="AH101" s="204"/>
      <c r="AI101" s="202">
        <v>2</v>
      </c>
      <c r="AJ101" s="203"/>
      <c r="AK101" s="203"/>
      <c r="AL101" s="204"/>
      <c r="AM101" s="202">
        <v>2</v>
      </c>
      <c r="AN101" s="203"/>
      <c r="AO101" s="203"/>
      <c r="AP101" s="204"/>
      <c r="AQ101" s="202" t="s">
        <v>490</v>
      </c>
      <c r="AR101" s="203"/>
      <c r="AS101" s="203"/>
      <c r="AT101" s="204"/>
      <c r="AU101" s="202" t="s">
        <v>490</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503</v>
      </c>
      <c r="AC102" s="450"/>
      <c r="AD102" s="450"/>
      <c r="AE102" s="407" t="s">
        <v>499</v>
      </c>
      <c r="AF102" s="407"/>
      <c r="AG102" s="407"/>
      <c r="AH102" s="407"/>
      <c r="AI102" s="407">
        <v>2</v>
      </c>
      <c r="AJ102" s="407"/>
      <c r="AK102" s="407"/>
      <c r="AL102" s="407"/>
      <c r="AM102" s="407">
        <v>2</v>
      </c>
      <c r="AN102" s="407"/>
      <c r="AO102" s="407"/>
      <c r="AP102" s="407"/>
      <c r="AQ102" s="257" t="s">
        <v>490</v>
      </c>
      <c r="AR102" s="258"/>
      <c r="AS102" s="258"/>
      <c r="AT102" s="303"/>
      <c r="AU102" s="257" t="s">
        <v>508</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505</v>
      </c>
      <c r="AC116" s="452"/>
      <c r="AD116" s="453"/>
      <c r="AE116" s="407" t="s">
        <v>499</v>
      </c>
      <c r="AF116" s="407"/>
      <c r="AG116" s="407"/>
      <c r="AH116" s="407"/>
      <c r="AI116" s="407">
        <v>11</v>
      </c>
      <c r="AJ116" s="407"/>
      <c r="AK116" s="407"/>
      <c r="AL116" s="407"/>
      <c r="AM116" s="407">
        <v>11</v>
      </c>
      <c r="AN116" s="407"/>
      <c r="AO116" s="407"/>
      <c r="AP116" s="407"/>
      <c r="AQ116" s="202" t="s">
        <v>490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506</v>
      </c>
      <c r="AC117" s="462"/>
      <c r="AD117" s="463"/>
      <c r="AE117" s="540" t="s">
        <v>507</v>
      </c>
      <c r="AF117" s="540"/>
      <c r="AG117" s="540"/>
      <c r="AH117" s="540"/>
      <c r="AI117" s="540" t="s">
        <v>544</v>
      </c>
      <c r="AJ117" s="540"/>
      <c r="AK117" s="540"/>
      <c r="AL117" s="540"/>
      <c r="AM117" s="540" t="s">
        <v>539</v>
      </c>
      <c r="AN117" s="540"/>
      <c r="AO117" s="540"/>
      <c r="AP117" s="540"/>
      <c r="AQ117" s="540" t="s">
        <v>490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9"/>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0"/>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546</v>
      </c>
      <c r="AR133" s="184"/>
      <c r="AS133" s="118" t="s">
        <v>188</v>
      </c>
      <c r="AT133" s="119"/>
      <c r="AU133" s="185" t="s">
        <v>546</v>
      </c>
      <c r="AV133" s="185"/>
      <c r="AW133" s="118" t="s">
        <v>177</v>
      </c>
      <c r="AX133" s="180"/>
    </row>
    <row r="134" spans="1:50" ht="39.75" customHeight="1" x14ac:dyDescent="0.15">
      <c r="A134" s="174"/>
      <c r="B134" s="171"/>
      <c r="C134" s="165"/>
      <c r="D134" s="171"/>
      <c r="E134" s="165"/>
      <c r="F134" s="166"/>
      <c r="G134" s="89" t="s">
        <v>499</v>
      </c>
      <c r="H134" s="90"/>
      <c r="I134" s="90"/>
      <c r="J134" s="90"/>
      <c r="K134" s="90"/>
      <c r="L134" s="90"/>
      <c r="M134" s="90"/>
      <c r="N134" s="90"/>
      <c r="O134" s="90"/>
      <c r="P134" s="90"/>
      <c r="Q134" s="90"/>
      <c r="R134" s="90"/>
      <c r="S134" s="90"/>
      <c r="T134" s="90"/>
      <c r="U134" s="90"/>
      <c r="V134" s="90"/>
      <c r="W134" s="90"/>
      <c r="X134" s="91"/>
      <c r="Y134" s="186" t="s">
        <v>202</v>
      </c>
      <c r="Z134" s="187"/>
      <c r="AA134" s="188"/>
      <c r="AB134" s="189" t="s">
        <v>490</v>
      </c>
      <c r="AC134" s="190"/>
      <c r="AD134" s="190"/>
      <c r="AE134" s="191" t="s">
        <v>490</v>
      </c>
      <c r="AF134" s="192"/>
      <c r="AG134" s="192"/>
      <c r="AH134" s="192"/>
      <c r="AI134" s="191" t="s">
        <v>490</v>
      </c>
      <c r="AJ134" s="192"/>
      <c r="AK134" s="192"/>
      <c r="AL134" s="192"/>
      <c r="AM134" s="191" t="s">
        <v>490</v>
      </c>
      <c r="AN134" s="192"/>
      <c r="AO134" s="192"/>
      <c r="AP134" s="192"/>
      <c r="AQ134" s="191" t="s">
        <v>490</v>
      </c>
      <c r="AR134" s="192"/>
      <c r="AS134" s="192"/>
      <c r="AT134" s="192"/>
      <c r="AU134" s="191" t="s">
        <v>490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490</v>
      </c>
      <c r="AC135" s="198"/>
      <c r="AD135" s="198"/>
      <c r="AE135" s="191" t="s">
        <v>490</v>
      </c>
      <c r="AF135" s="192"/>
      <c r="AG135" s="192"/>
      <c r="AH135" s="192"/>
      <c r="AI135" s="191" t="s">
        <v>490</v>
      </c>
      <c r="AJ135" s="192"/>
      <c r="AK135" s="192"/>
      <c r="AL135" s="192"/>
      <c r="AM135" s="191" t="s">
        <v>490</v>
      </c>
      <c r="AN135" s="192"/>
      <c r="AO135" s="192"/>
      <c r="AP135" s="192"/>
      <c r="AQ135" s="191" t="s">
        <v>490</v>
      </c>
      <c r="AR135" s="192"/>
      <c r="AS135" s="192"/>
      <c r="AT135" s="192"/>
      <c r="AU135" s="191" t="s">
        <v>490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21"/>
      <c r="E430" s="159" t="s">
        <v>323</v>
      </c>
      <c r="F430" s="888"/>
      <c r="G430" s="889" t="s">
        <v>207</v>
      </c>
      <c r="H430" s="108"/>
      <c r="I430" s="108"/>
      <c r="J430" s="890" t="s">
        <v>489</v>
      </c>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546</v>
      </c>
      <c r="AF432" s="185"/>
      <c r="AG432" s="118" t="s">
        <v>188</v>
      </c>
      <c r="AH432" s="119"/>
      <c r="AI432" s="141"/>
      <c r="AJ432" s="141"/>
      <c r="AK432" s="141"/>
      <c r="AL432" s="139"/>
      <c r="AM432" s="141"/>
      <c r="AN432" s="141"/>
      <c r="AO432" s="141"/>
      <c r="AP432" s="139"/>
      <c r="AQ432" s="576" t="s">
        <v>546</v>
      </c>
      <c r="AR432" s="185"/>
      <c r="AS432" s="118" t="s">
        <v>188</v>
      </c>
      <c r="AT432" s="119"/>
      <c r="AU432" s="185" t="s">
        <v>546</v>
      </c>
      <c r="AV432" s="185"/>
      <c r="AW432" s="118" t="s">
        <v>177</v>
      </c>
      <c r="AX432" s="180"/>
    </row>
    <row r="433" spans="1:50" ht="23.25" customHeight="1" x14ac:dyDescent="0.15">
      <c r="A433" s="174"/>
      <c r="B433" s="171"/>
      <c r="C433" s="165"/>
      <c r="D433" s="171"/>
      <c r="E433" s="328"/>
      <c r="F433" s="329"/>
      <c r="G433" s="89" t="s">
        <v>490</v>
      </c>
      <c r="H433" s="90"/>
      <c r="I433" s="90"/>
      <c r="J433" s="90"/>
      <c r="K433" s="90"/>
      <c r="L433" s="90"/>
      <c r="M433" s="90"/>
      <c r="N433" s="90"/>
      <c r="O433" s="90"/>
      <c r="P433" s="90"/>
      <c r="Q433" s="90"/>
      <c r="R433" s="90"/>
      <c r="S433" s="90"/>
      <c r="T433" s="90"/>
      <c r="U433" s="90"/>
      <c r="V433" s="90"/>
      <c r="W433" s="90"/>
      <c r="X433" s="91"/>
      <c r="Y433" s="186" t="s">
        <v>12</v>
      </c>
      <c r="Z433" s="187"/>
      <c r="AA433" s="188"/>
      <c r="AB433" s="198" t="s">
        <v>490</v>
      </c>
      <c r="AC433" s="198"/>
      <c r="AD433" s="198"/>
      <c r="AE433" s="326" t="s">
        <v>490</v>
      </c>
      <c r="AF433" s="192"/>
      <c r="AG433" s="192"/>
      <c r="AH433" s="192"/>
      <c r="AI433" s="326" t="s">
        <v>490</v>
      </c>
      <c r="AJ433" s="192"/>
      <c r="AK433" s="192"/>
      <c r="AL433" s="192"/>
      <c r="AM433" s="326" t="s">
        <v>490</v>
      </c>
      <c r="AN433" s="192"/>
      <c r="AO433" s="192"/>
      <c r="AP433" s="327"/>
      <c r="AQ433" s="326" t="s">
        <v>499</v>
      </c>
      <c r="AR433" s="192"/>
      <c r="AS433" s="192"/>
      <c r="AT433" s="327"/>
      <c r="AU433" s="192" t="s">
        <v>490</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490</v>
      </c>
      <c r="AC434" s="190"/>
      <c r="AD434" s="190"/>
      <c r="AE434" s="326" t="s">
        <v>490</v>
      </c>
      <c r="AF434" s="192"/>
      <c r="AG434" s="192"/>
      <c r="AH434" s="327"/>
      <c r="AI434" s="326" t="s">
        <v>490</v>
      </c>
      <c r="AJ434" s="192"/>
      <c r="AK434" s="192"/>
      <c r="AL434" s="192"/>
      <c r="AM434" s="326" t="s">
        <v>499</v>
      </c>
      <c r="AN434" s="192"/>
      <c r="AO434" s="192"/>
      <c r="AP434" s="327"/>
      <c r="AQ434" s="326" t="s">
        <v>490</v>
      </c>
      <c r="AR434" s="192"/>
      <c r="AS434" s="192"/>
      <c r="AT434" s="327"/>
      <c r="AU434" s="192" t="s">
        <v>490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490</v>
      </c>
      <c r="AF435" s="192"/>
      <c r="AG435" s="192"/>
      <c r="AH435" s="327"/>
      <c r="AI435" s="326" t="s">
        <v>490</v>
      </c>
      <c r="AJ435" s="192"/>
      <c r="AK435" s="192"/>
      <c r="AL435" s="192"/>
      <c r="AM435" s="326" t="s">
        <v>490</v>
      </c>
      <c r="AN435" s="192"/>
      <c r="AO435" s="192"/>
      <c r="AP435" s="327"/>
      <c r="AQ435" s="326" t="s">
        <v>490</v>
      </c>
      <c r="AR435" s="192"/>
      <c r="AS435" s="192"/>
      <c r="AT435" s="327"/>
      <c r="AU435" s="192" t="s">
        <v>499</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546</v>
      </c>
      <c r="AF457" s="185"/>
      <c r="AG457" s="118" t="s">
        <v>188</v>
      </c>
      <c r="AH457" s="119"/>
      <c r="AI457" s="141"/>
      <c r="AJ457" s="141"/>
      <c r="AK457" s="141"/>
      <c r="AL457" s="139"/>
      <c r="AM457" s="141"/>
      <c r="AN457" s="141"/>
      <c r="AO457" s="141"/>
      <c r="AP457" s="139"/>
      <c r="AQ457" s="576" t="s">
        <v>546</v>
      </c>
      <c r="AR457" s="185"/>
      <c r="AS457" s="118" t="s">
        <v>188</v>
      </c>
      <c r="AT457" s="119"/>
      <c r="AU457" s="185" t="s">
        <v>546</v>
      </c>
      <c r="AV457" s="185"/>
      <c r="AW457" s="118" t="s">
        <v>177</v>
      </c>
      <c r="AX457" s="180"/>
    </row>
    <row r="458" spans="1:50" ht="23.25" customHeight="1" x14ac:dyDescent="0.15">
      <c r="A458" s="174"/>
      <c r="B458" s="171"/>
      <c r="C458" s="165"/>
      <c r="D458" s="171"/>
      <c r="E458" s="328"/>
      <c r="F458" s="329"/>
      <c r="G458" s="89" t="s">
        <v>507</v>
      </c>
      <c r="H458" s="90"/>
      <c r="I458" s="90"/>
      <c r="J458" s="90"/>
      <c r="K458" s="90"/>
      <c r="L458" s="90"/>
      <c r="M458" s="90"/>
      <c r="N458" s="90"/>
      <c r="O458" s="90"/>
      <c r="P458" s="90"/>
      <c r="Q458" s="90"/>
      <c r="R458" s="90"/>
      <c r="S458" s="90"/>
      <c r="T458" s="90"/>
      <c r="U458" s="90"/>
      <c r="V458" s="90"/>
      <c r="W458" s="90"/>
      <c r="X458" s="91"/>
      <c r="Y458" s="186" t="s">
        <v>12</v>
      </c>
      <c r="Z458" s="187"/>
      <c r="AA458" s="188"/>
      <c r="AB458" s="198" t="s">
        <v>490</v>
      </c>
      <c r="AC458" s="198"/>
      <c r="AD458" s="198"/>
      <c r="AE458" s="326" t="s">
        <v>490</v>
      </c>
      <c r="AF458" s="192"/>
      <c r="AG458" s="192"/>
      <c r="AH458" s="192"/>
      <c r="AI458" s="326" t="s">
        <v>490</v>
      </c>
      <c r="AJ458" s="192"/>
      <c r="AK458" s="192"/>
      <c r="AL458" s="192"/>
      <c r="AM458" s="326" t="s">
        <v>490</v>
      </c>
      <c r="AN458" s="192"/>
      <c r="AO458" s="192"/>
      <c r="AP458" s="327"/>
      <c r="AQ458" s="326" t="s">
        <v>512</v>
      </c>
      <c r="AR458" s="192"/>
      <c r="AS458" s="192"/>
      <c r="AT458" s="327"/>
      <c r="AU458" s="192" t="s">
        <v>490</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490</v>
      </c>
      <c r="AC459" s="190"/>
      <c r="AD459" s="190"/>
      <c r="AE459" s="326" t="s">
        <v>490</v>
      </c>
      <c r="AF459" s="192"/>
      <c r="AG459" s="192"/>
      <c r="AH459" s="327"/>
      <c r="AI459" s="326" t="s">
        <v>490</v>
      </c>
      <c r="AJ459" s="192"/>
      <c r="AK459" s="192"/>
      <c r="AL459" s="192"/>
      <c r="AM459" s="326" t="s">
        <v>490</v>
      </c>
      <c r="AN459" s="192"/>
      <c r="AO459" s="192"/>
      <c r="AP459" s="327"/>
      <c r="AQ459" s="326" t="s">
        <v>499</v>
      </c>
      <c r="AR459" s="192"/>
      <c r="AS459" s="192"/>
      <c r="AT459" s="327"/>
      <c r="AU459" s="192" t="s">
        <v>490</v>
      </c>
      <c r="AV459" s="192"/>
      <c r="AW459" s="192"/>
      <c r="AX459" s="193"/>
    </row>
    <row r="460" spans="1:50" ht="23.25" customHeight="1" thickBo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490</v>
      </c>
      <c r="AF460" s="192"/>
      <c r="AG460" s="192"/>
      <c r="AH460" s="327"/>
      <c r="AI460" s="326" t="s">
        <v>490</v>
      </c>
      <c r="AJ460" s="192"/>
      <c r="AK460" s="192"/>
      <c r="AL460" s="192"/>
      <c r="AM460" s="326" t="s">
        <v>490</v>
      </c>
      <c r="AN460" s="192"/>
      <c r="AO460" s="192"/>
      <c r="AP460" s="327"/>
      <c r="AQ460" s="326" t="s">
        <v>490</v>
      </c>
      <c r="AR460" s="192"/>
      <c r="AS460" s="192"/>
      <c r="AT460" s="327"/>
      <c r="AU460" s="192" t="s">
        <v>490</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9" t="s">
        <v>207</v>
      </c>
      <c r="H484" s="108"/>
      <c r="I484" s="108"/>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9" t="s">
        <v>207</v>
      </c>
      <c r="H538" s="108"/>
      <c r="I538" s="108"/>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9" t="s">
        <v>207</v>
      </c>
      <c r="H592" s="108"/>
      <c r="I592" s="108"/>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9" t="s">
        <v>207</v>
      </c>
      <c r="H646" s="108"/>
      <c r="I646" s="108"/>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02" customHeight="1" x14ac:dyDescent="0.15">
      <c r="A702" s="860" t="s">
        <v>139</v>
      </c>
      <c r="B702" s="861"/>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487</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112.5" customHeight="1" x14ac:dyDescent="0.15">
      <c r="A703" s="862"/>
      <c r="B703" s="863"/>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487</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118.5" customHeight="1" x14ac:dyDescent="0.15">
      <c r="A704" s="864"/>
      <c r="B704" s="865"/>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487</v>
      </c>
      <c r="AE705" s="701"/>
      <c r="AF705" s="701"/>
      <c r="AG705" s="110" t="s">
        <v>518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516</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517</v>
      </c>
      <c r="AE708" s="591"/>
      <c r="AF708" s="591"/>
      <c r="AG708" s="728" t="s">
        <v>489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487</v>
      </c>
      <c r="AE709" s="313"/>
      <c r="AF709" s="313"/>
      <c r="AG709" s="86" t="s">
        <v>519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487</v>
      </c>
      <c r="AE710" s="313"/>
      <c r="AF710" s="313"/>
      <c r="AG710" s="86" t="s">
        <v>520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487</v>
      </c>
      <c r="AE711" s="313"/>
      <c r="AF711" s="313"/>
      <c r="AG711" s="86" t="s">
        <v>521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t="s">
        <v>489</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517</v>
      </c>
      <c r="AE713" s="313"/>
      <c r="AF713" s="649"/>
      <c r="AG713" s="86" t="s">
        <v>489</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487</v>
      </c>
      <c r="AE714" s="794"/>
      <c r="AF714" s="795"/>
      <c r="AG714" s="722" t="s">
        <v>545</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517</v>
      </c>
      <c r="AE715" s="591"/>
      <c r="AF715" s="642"/>
      <c r="AG715" s="728" t="s">
        <v>522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6" t="s">
        <v>489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487</v>
      </c>
      <c r="AE717" s="313"/>
      <c r="AF717" s="313"/>
      <c r="AG717" s="86" t="s">
        <v>523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487</v>
      </c>
      <c r="AE718" s="313"/>
      <c r="AF718" s="313"/>
      <c r="AG718" s="112" t="s">
        <v>524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7"/>
      <c r="E726" s="827"/>
      <c r="F726" s="828"/>
      <c r="G726" s="563" t="s">
        <v>541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542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8" t="s">
        <v>326</v>
      </c>
      <c r="B737" s="195"/>
      <c r="C737" s="195"/>
      <c r="D737" s="196"/>
      <c r="E737" s="979" t="s">
        <v>543</v>
      </c>
      <c r="F737" s="979"/>
      <c r="G737" s="979"/>
      <c r="H737" s="979"/>
      <c r="I737" s="979"/>
      <c r="J737" s="979"/>
      <c r="K737" s="979"/>
      <c r="L737" s="979"/>
      <c r="M737" s="979"/>
      <c r="N737" s="351" t="s">
        <v>321</v>
      </c>
      <c r="O737" s="351"/>
      <c r="P737" s="351"/>
      <c r="Q737" s="351"/>
      <c r="R737" s="979" t="s">
        <v>543</v>
      </c>
      <c r="S737" s="979"/>
      <c r="T737" s="979"/>
      <c r="U737" s="979"/>
      <c r="V737" s="979"/>
      <c r="W737" s="979"/>
      <c r="X737" s="979"/>
      <c r="Y737" s="979"/>
      <c r="Z737" s="979"/>
      <c r="AA737" s="351" t="s">
        <v>320</v>
      </c>
      <c r="AB737" s="351"/>
      <c r="AC737" s="351"/>
      <c r="AD737" s="351"/>
      <c r="AE737" s="979" t="s">
        <v>543</v>
      </c>
      <c r="AF737" s="979"/>
      <c r="AG737" s="979"/>
      <c r="AH737" s="979"/>
      <c r="AI737" s="979"/>
      <c r="AJ737" s="979"/>
      <c r="AK737" s="979"/>
      <c r="AL737" s="979"/>
      <c r="AM737" s="979"/>
      <c r="AN737" s="351" t="s">
        <v>319</v>
      </c>
      <c r="AO737" s="351"/>
      <c r="AP737" s="351"/>
      <c r="AQ737" s="351"/>
      <c r="AR737" s="985" t="s">
        <v>543</v>
      </c>
      <c r="AS737" s="986"/>
      <c r="AT737" s="986"/>
      <c r="AU737" s="986"/>
      <c r="AV737" s="986"/>
      <c r="AW737" s="986"/>
      <c r="AX737" s="987"/>
      <c r="AY737" s="74"/>
      <c r="AZ737" s="74"/>
    </row>
    <row r="738" spans="1:52" ht="24.75" customHeight="1" x14ac:dyDescent="0.15">
      <c r="A738" s="978" t="s">
        <v>318</v>
      </c>
      <c r="B738" s="195"/>
      <c r="C738" s="195"/>
      <c r="D738" s="196"/>
      <c r="E738" s="979" t="s">
        <v>543</v>
      </c>
      <c r="F738" s="979"/>
      <c r="G738" s="979"/>
      <c r="H738" s="979"/>
      <c r="I738" s="979"/>
      <c r="J738" s="979"/>
      <c r="K738" s="979"/>
      <c r="L738" s="979"/>
      <c r="M738" s="979"/>
      <c r="N738" s="351" t="s">
        <v>317</v>
      </c>
      <c r="O738" s="351"/>
      <c r="P738" s="351"/>
      <c r="Q738" s="351"/>
      <c r="R738" s="979" t="s">
        <v>543</v>
      </c>
      <c r="S738" s="979"/>
      <c r="T738" s="979"/>
      <c r="U738" s="979"/>
      <c r="V738" s="979"/>
      <c r="W738" s="979"/>
      <c r="X738" s="979"/>
      <c r="Y738" s="979"/>
      <c r="Z738" s="979"/>
      <c r="AA738" s="351" t="s">
        <v>316</v>
      </c>
      <c r="AB738" s="351"/>
      <c r="AC738" s="351"/>
      <c r="AD738" s="351"/>
      <c r="AE738" s="979" t="s">
        <v>543</v>
      </c>
      <c r="AF738" s="979"/>
      <c r="AG738" s="979"/>
      <c r="AH738" s="979"/>
      <c r="AI738" s="979"/>
      <c r="AJ738" s="979"/>
      <c r="AK738" s="979"/>
      <c r="AL738" s="979"/>
      <c r="AM738" s="979"/>
      <c r="AN738" s="351" t="s">
        <v>315</v>
      </c>
      <c r="AO738" s="351"/>
      <c r="AP738" s="351"/>
      <c r="AQ738" s="351"/>
      <c r="AR738" s="985" t="s">
        <v>525</v>
      </c>
      <c r="AS738" s="986"/>
      <c r="AT738" s="986"/>
      <c r="AU738" s="986"/>
      <c r="AV738" s="986"/>
      <c r="AW738" s="986"/>
      <c r="AX738" s="987"/>
    </row>
    <row r="739" spans="1:52" ht="24.75" customHeight="1" x14ac:dyDescent="0.15">
      <c r="A739" s="978" t="s">
        <v>314</v>
      </c>
      <c r="B739" s="195"/>
      <c r="C739" s="195"/>
      <c r="D739" s="196"/>
      <c r="E739" s="979" t="s">
        <v>526</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338</v>
      </c>
      <c r="B740" s="961"/>
      <c r="C740" s="961"/>
      <c r="D740" s="962"/>
      <c r="E740" s="963" t="s">
        <v>482</v>
      </c>
      <c r="F740" s="964"/>
      <c r="G740" s="964"/>
      <c r="H740" s="78" t="str">
        <f>IF(E740="", "", "(")</f>
        <v>(</v>
      </c>
      <c r="I740" s="964"/>
      <c r="J740" s="964"/>
      <c r="K740" s="78" t="str">
        <f>IF(OR(I740="　", I740=""), "", "-")</f>
        <v/>
      </c>
      <c r="L740" s="965">
        <v>135</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t="s">
        <v>527</v>
      </c>
      <c r="X750" s="37"/>
      <c r="Y750" s="37"/>
      <c r="Z750" s="37"/>
      <c r="AA750" s="37"/>
      <c r="AB750" s="37"/>
      <c r="AC750" s="37"/>
      <c r="AD750" s="37"/>
      <c r="AE750" s="37"/>
      <c r="AF750" s="37"/>
      <c r="AG750" s="37"/>
      <c r="AH750" s="37"/>
      <c r="AI750" s="37" t="s">
        <v>528</v>
      </c>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530</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54.75" customHeight="1" x14ac:dyDescent="0.15">
      <c r="A782" s="617"/>
      <c r="B782" s="618"/>
      <c r="C782" s="618"/>
      <c r="D782" s="618"/>
      <c r="E782" s="618"/>
      <c r="F782" s="619"/>
      <c r="G782" s="656" t="s">
        <v>531</v>
      </c>
      <c r="H782" s="657"/>
      <c r="I782" s="657"/>
      <c r="J782" s="657"/>
      <c r="K782" s="658"/>
      <c r="L782" s="650" t="s">
        <v>532</v>
      </c>
      <c r="M782" s="651"/>
      <c r="N782" s="651"/>
      <c r="O782" s="651"/>
      <c r="P782" s="651"/>
      <c r="Q782" s="651"/>
      <c r="R782" s="651"/>
      <c r="S782" s="651"/>
      <c r="T782" s="651"/>
      <c r="U782" s="651"/>
      <c r="V782" s="651"/>
      <c r="W782" s="651"/>
      <c r="X782" s="652"/>
      <c r="Y782" s="374">
        <v>10.9</v>
      </c>
      <c r="Z782" s="375"/>
      <c r="AA782" s="375"/>
      <c r="AB782" s="791"/>
      <c r="AC782" s="656" t="s">
        <v>531</v>
      </c>
      <c r="AD782" s="657"/>
      <c r="AE782" s="657"/>
      <c r="AF782" s="657"/>
      <c r="AG782" s="658"/>
      <c r="AH782" s="650" t="s">
        <v>533</v>
      </c>
      <c r="AI782" s="651"/>
      <c r="AJ782" s="651"/>
      <c r="AK782" s="651"/>
      <c r="AL782" s="651"/>
      <c r="AM782" s="651"/>
      <c r="AN782" s="651"/>
      <c r="AO782" s="651"/>
      <c r="AP782" s="651"/>
      <c r="AQ782" s="651"/>
      <c r="AR782" s="651"/>
      <c r="AS782" s="651"/>
      <c r="AT782" s="652"/>
      <c r="AU782" s="374">
        <v>11</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10.9</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11</v>
      </c>
      <c r="AV792" s="818"/>
      <c r="AW792" s="818"/>
      <c r="AX792" s="820"/>
    </row>
    <row r="793" spans="1:50" ht="24.75" hidden="1" customHeight="1" x14ac:dyDescent="0.15">
      <c r="A793" s="617"/>
      <c r="B793" s="618"/>
      <c r="C793" s="618"/>
      <c r="D793" s="618"/>
      <c r="E793" s="618"/>
      <c r="F793" s="619"/>
      <c r="G793" s="823" t="s">
        <v>245</v>
      </c>
      <c r="H793" s="824"/>
      <c r="I793" s="824"/>
      <c r="J793" s="824"/>
      <c r="K793" s="824"/>
      <c r="L793" s="824"/>
      <c r="M793" s="824"/>
      <c r="N793" s="824"/>
      <c r="O793" s="824"/>
      <c r="P793" s="824"/>
      <c r="Q793" s="824"/>
      <c r="R793" s="824"/>
      <c r="S793" s="824"/>
      <c r="T793" s="824"/>
      <c r="U793" s="824"/>
      <c r="V793" s="824"/>
      <c r="W793" s="824"/>
      <c r="X793" s="824"/>
      <c r="Y793" s="824"/>
      <c r="Z793" s="824"/>
      <c r="AA793" s="824"/>
      <c r="AB793" s="825"/>
      <c r="AC793" s="823" t="s">
        <v>244</v>
      </c>
      <c r="AD793" s="824"/>
      <c r="AE793" s="824"/>
      <c r="AF793" s="824"/>
      <c r="AG793" s="824"/>
      <c r="AH793" s="824"/>
      <c r="AI793" s="824"/>
      <c r="AJ793" s="824"/>
      <c r="AK793" s="824"/>
      <c r="AL793" s="824"/>
      <c r="AM793" s="824"/>
      <c r="AN793" s="824"/>
      <c r="AO793" s="824"/>
      <c r="AP793" s="824"/>
      <c r="AQ793" s="824"/>
      <c r="AR793" s="824"/>
      <c r="AS793" s="824"/>
      <c r="AT793" s="824"/>
      <c r="AU793" s="824"/>
      <c r="AV793" s="824"/>
      <c r="AW793" s="824"/>
      <c r="AX793" s="826"/>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823" t="s">
        <v>246</v>
      </c>
      <c r="H806" s="824"/>
      <c r="I806" s="824"/>
      <c r="J806" s="824"/>
      <c r="K806" s="824"/>
      <c r="L806" s="824"/>
      <c r="M806" s="824"/>
      <c r="N806" s="824"/>
      <c r="O806" s="824"/>
      <c r="P806" s="824"/>
      <c r="Q806" s="824"/>
      <c r="R806" s="824"/>
      <c r="S806" s="824"/>
      <c r="T806" s="824"/>
      <c r="U806" s="824"/>
      <c r="V806" s="824"/>
      <c r="W806" s="824"/>
      <c r="X806" s="824"/>
      <c r="Y806" s="824"/>
      <c r="Z806" s="824"/>
      <c r="AA806" s="824"/>
      <c r="AB806" s="825"/>
      <c r="AC806" s="823" t="s">
        <v>247</v>
      </c>
      <c r="AD806" s="824"/>
      <c r="AE806" s="824"/>
      <c r="AF806" s="824"/>
      <c r="AG806" s="824"/>
      <c r="AH806" s="824"/>
      <c r="AI806" s="824"/>
      <c r="AJ806" s="824"/>
      <c r="AK806" s="824"/>
      <c r="AL806" s="824"/>
      <c r="AM806" s="824"/>
      <c r="AN806" s="824"/>
      <c r="AO806" s="824"/>
      <c r="AP806" s="824"/>
      <c r="AQ806" s="824"/>
      <c r="AR806" s="824"/>
      <c r="AS806" s="824"/>
      <c r="AT806" s="824"/>
      <c r="AU806" s="824"/>
      <c r="AV806" s="824"/>
      <c r="AW806" s="824"/>
      <c r="AX806" s="826"/>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823" t="s">
        <v>221</v>
      </c>
      <c r="H819" s="824"/>
      <c r="I819" s="824"/>
      <c r="J819" s="824"/>
      <c r="K819" s="824"/>
      <c r="L819" s="824"/>
      <c r="M819" s="824"/>
      <c r="N819" s="824"/>
      <c r="O819" s="824"/>
      <c r="P819" s="824"/>
      <c r="Q819" s="824"/>
      <c r="R819" s="824"/>
      <c r="S819" s="824"/>
      <c r="T819" s="824"/>
      <c r="U819" s="824"/>
      <c r="V819" s="824"/>
      <c r="W819" s="824"/>
      <c r="X819" s="824"/>
      <c r="Y819" s="824"/>
      <c r="Z819" s="824"/>
      <c r="AA819" s="824"/>
      <c r="AB819" s="825"/>
      <c r="AC819" s="823" t="s">
        <v>179</v>
      </c>
      <c r="AD819" s="824"/>
      <c r="AE819" s="824"/>
      <c r="AF819" s="824"/>
      <c r="AG819" s="824"/>
      <c r="AH819" s="824"/>
      <c r="AI819" s="824"/>
      <c r="AJ819" s="824"/>
      <c r="AK819" s="824"/>
      <c r="AL819" s="824"/>
      <c r="AM819" s="824"/>
      <c r="AN819" s="824"/>
      <c r="AO819" s="824"/>
      <c r="AP819" s="824"/>
      <c r="AQ819" s="824"/>
      <c r="AR819" s="824"/>
      <c r="AS819" s="824"/>
      <c r="AT819" s="824"/>
      <c r="AU819" s="824"/>
      <c r="AV819" s="824"/>
      <c r="AW819" s="824"/>
      <c r="AX819" s="826"/>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52.5" customHeight="1" x14ac:dyDescent="0.15">
      <c r="A838" s="362">
        <v>1</v>
      </c>
      <c r="B838" s="362">
        <v>1</v>
      </c>
      <c r="C838" s="347" t="s">
        <v>534</v>
      </c>
      <c r="D838" s="333"/>
      <c r="E838" s="333"/>
      <c r="F838" s="333"/>
      <c r="G838" s="333"/>
      <c r="H838" s="333"/>
      <c r="I838" s="333"/>
      <c r="J838" s="334">
        <v>2000012100001</v>
      </c>
      <c r="K838" s="335"/>
      <c r="L838" s="335"/>
      <c r="M838" s="335"/>
      <c r="N838" s="335"/>
      <c r="O838" s="335"/>
      <c r="P838" s="348" t="s">
        <v>535</v>
      </c>
      <c r="Q838" s="336"/>
      <c r="R838" s="336"/>
      <c r="S838" s="336"/>
      <c r="T838" s="336"/>
      <c r="U838" s="336"/>
      <c r="V838" s="336"/>
      <c r="W838" s="336"/>
      <c r="X838" s="336"/>
      <c r="Y838" s="337">
        <v>10.9</v>
      </c>
      <c r="Z838" s="338"/>
      <c r="AA838" s="338"/>
      <c r="AB838" s="339"/>
      <c r="AC838" s="349" t="s">
        <v>299</v>
      </c>
      <c r="AD838" s="357"/>
      <c r="AE838" s="357"/>
      <c r="AF838" s="357"/>
      <c r="AG838" s="357"/>
      <c r="AH838" s="358">
        <v>2</v>
      </c>
      <c r="AI838" s="359"/>
      <c r="AJ838" s="359"/>
      <c r="AK838" s="359"/>
      <c r="AL838" s="343">
        <v>100</v>
      </c>
      <c r="AM838" s="344"/>
      <c r="AN838" s="344"/>
      <c r="AO838" s="345"/>
      <c r="AP838" s="346" t="s">
        <v>536</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53.25" customHeight="1" x14ac:dyDescent="0.15">
      <c r="A871" s="362">
        <v>1</v>
      </c>
      <c r="B871" s="362">
        <v>1</v>
      </c>
      <c r="C871" s="347" t="s">
        <v>537</v>
      </c>
      <c r="D871" s="333"/>
      <c r="E871" s="333"/>
      <c r="F871" s="333"/>
      <c r="G871" s="333"/>
      <c r="H871" s="333"/>
      <c r="I871" s="333"/>
      <c r="J871" s="334">
        <v>3010005018579</v>
      </c>
      <c r="K871" s="335"/>
      <c r="L871" s="335"/>
      <c r="M871" s="335"/>
      <c r="N871" s="335"/>
      <c r="O871" s="335"/>
      <c r="P871" s="348" t="s">
        <v>538</v>
      </c>
      <c r="Q871" s="336"/>
      <c r="R871" s="336"/>
      <c r="S871" s="336"/>
      <c r="T871" s="336"/>
      <c r="U871" s="336"/>
      <c r="V871" s="336"/>
      <c r="W871" s="336"/>
      <c r="X871" s="336"/>
      <c r="Y871" s="337">
        <v>11</v>
      </c>
      <c r="Z871" s="338"/>
      <c r="AA871" s="338"/>
      <c r="AB871" s="339"/>
      <c r="AC871" s="349" t="s">
        <v>299</v>
      </c>
      <c r="AD871" s="357"/>
      <c r="AE871" s="357"/>
      <c r="AF871" s="357"/>
      <c r="AG871" s="357"/>
      <c r="AH871" s="358">
        <v>2</v>
      </c>
      <c r="AI871" s="359"/>
      <c r="AJ871" s="359"/>
      <c r="AK871" s="359"/>
      <c r="AL871" s="343">
        <v>100</v>
      </c>
      <c r="AM871" s="344"/>
      <c r="AN871" s="344"/>
      <c r="AO871" s="345"/>
      <c r="AP871" s="346" t="s">
        <v>536</v>
      </c>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row r="1133" spans="1:50" ht="24.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83">
    <cfRule type="expression" dxfId="2107" priority="13891">
      <formula>IF(RIGHT(TEXT(Y783,"0.#"),1)=".",FALSE,TRUE)</formula>
    </cfRule>
    <cfRule type="expression" dxfId="2106" priority="13892">
      <formula>IF(RIGHT(TEXT(Y783,"0.#"),1)=".",TRUE,FALSE)</formula>
    </cfRule>
  </conditionalFormatting>
  <conditionalFormatting sqref="Y792">
    <cfRule type="expression" dxfId="2105" priority="13887">
      <formula>IF(RIGHT(TEXT(Y792,"0.#"),1)=".",FALSE,TRUE)</formula>
    </cfRule>
    <cfRule type="expression" dxfId="2104" priority="13888">
      <formula>IF(RIGHT(TEXT(Y792,"0.#"),1)=".",TRUE,FALSE)</formula>
    </cfRule>
  </conditionalFormatting>
  <conditionalFormatting sqref="Y823:Y830 Y821 Y810:Y817 Y808 Y797:Y804 Y795">
    <cfRule type="expression" dxfId="2103" priority="13669">
      <formula>IF(RIGHT(TEXT(Y795,"0.#"),1)=".",FALSE,TRUE)</formula>
    </cfRule>
    <cfRule type="expression" dxfId="2102" priority="13670">
      <formula>IF(RIGHT(TEXT(Y795,"0.#"),1)=".",TRUE,FALSE)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84:Y791">
    <cfRule type="expression" dxfId="2095" priority="13693">
      <formula>IF(RIGHT(TEXT(Y784,"0.#"),1)=".",FALSE,TRUE)</formula>
    </cfRule>
    <cfRule type="expression" dxfId="2094" priority="13694">
      <formula>IF(RIGHT(TEXT(Y784,"0.#"),1)=".",TRUE,FALSE)</formula>
    </cfRule>
  </conditionalFormatting>
  <conditionalFormatting sqref="AU783">
    <cfRule type="expression" dxfId="2093" priority="13691">
      <formula>IF(RIGHT(TEXT(AU783,"0.#"),1)=".",FALSE,TRUE)</formula>
    </cfRule>
    <cfRule type="expression" dxfId="2092" priority="13692">
      <formula>IF(RIGHT(TEXT(AU783,"0.#"),1)=".",TRUE,FALSE)</formula>
    </cfRule>
  </conditionalFormatting>
  <conditionalFormatting sqref="AU792">
    <cfRule type="expression" dxfId="2091" priority="13689">
      <formula>IF(RIGHT(TEXT(AU792,"0.#"),1)=".",FALSE,TRUE)</formula>
    </cfRule>
    <cfRule type="expression" dxfId="2090" priority="13690">
      <formula>IF(RIGHT(TEXT(AU792,"0.#"),1)=".",TRUE,FALSE)</formula>
    </cfRule>
  </conditionalFormatting>
  <conditionalFormatting sqref="AU784:AU791">
    <cfRule type="expression" dxfId="2089" priority="13687">
      <formula>IF(RIGHT(TEXT(AU784,"0.#"),1)=".",FALSE,TRUE)</formula>
    </cfRule>
    <cfRule type="expression" dxfId="2088" priority="13688">
      <formula>IF(RIGHT(TEXT(AU784,"0.#"),1)=".",TRUE,FALSE)</formula>
    </cfRule>
  </conditionalFormatting>
  <conditionalFormatting sqref="Y822 Y809 Y796">
    <cfRule type="expression" dxfId="2087" priority="13673">
      <formula>IF(RIGHT(TEXT(Y796,"0.#"),1)=".",FALSE,TRUE)</formula>
    </cfRule>
    <cfRule type="expression" dxfId="2086" priority="13674">
      <formula>IF(RIGHT(TEXT(Y796,"0.#"),1)=".",TRUE,FALSE)</formula>
    </cfRule>
  </conditionalFormatting>
  <conditionalFormatting sqref="Y831 Y818 Y805">
    <cfRule type="expression" dxfId="2085" priority="13671">
      <formula>IF(RIGHT(TEXT(Y805,"0.#"),1)=".",FALSE,TRUE)</formula>
    </cfRule>
    <cfRule type="expression" dxfId="2084" priority="13672">
      <formula>IF(RIGHT(TEXT(Y805,"0.#"),1)=".",TRUE,FALSE)</formula>
    </cfRule>
  </conditionalFormatting>
  <conditionalFormatting sqref="AU822 AU809 AU796">
    <cfRule type="expression" dxfId="2083" priority="13667">
      <formula>IF(RIGHT(TEXT(AU796,"0.#"),1)=".",FALSE,TRUE)</formula>
    </cfRule>
    <cfRule type="expression" dxfId="2082" priority="13668">
      <formula>IF(RIGHT(TEXT(AU796,"0.#"),1)=".",TRUE,FALSE)</formula>
    </cfRule>
  </conditionalFormatting>
  <conditionalFormatting sqref="AU831 AU818 AU805">
    <cfRule type="expression" dxfId="2081" priority="13665">
      <formula>IF(RIGHT(TEXT(AU805,"0.#"),1)=".",FALSE,TRUE)</formula>
    </cfRule>
    <cfRule type="expression" dxfId="2080" priority="13666">
      <formula>IF(RIGHT(TEXT(AU805,"0.#"),1)=".",TRUE,FALSE)</formula>
    </cfRule>
  </conditionalFormatting>
  <conditionalFormatting sqref="AU823:AU830 AU821 AU810:AU817 AU808 AU797:AU804 AU795">
    <cfRule type="expression" dxfId="2079" priority="13663">
      <formula>IF(RIGHT(TEXT(AU795,"0.#"),1)=".",FALSE,TRUE)</formula>
    </cfRule>
    <cfRule type="expression" dxfId="2078" priority="13664">
      <formula>IF(RIGHT(TEXT(AU795,"0.#"),1)=".",TRUE,FALSE)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0:AO867">
    <cfRule type="expression" dxfId="1813" priority="6641">
      <formula>IF(AND(AL840&gt;=0, RIGHT(TEXT(AL840,"0.#"),1)&lt;&gt;"."),TRUE,FALSE)</formula>
    </cfRule>
    <cfRule type="expression" dxfId="1812" priority="6642">
      <formula>IF(AND(AL840&gt;=0, RIGHT(TEXT(AL840,"0.#"),1)="."),TRUE,FALSE)</formula>
    </cfRule>
    <cfRule type="expression" dxfId="1811" priority="6643">
      <formula>IF(AND(AL840&lt;0, RIGHT(TEXT(AL840,"0.#"),1)&lt;&gt;"."),TRUE,FALSE)</formula>
    </cfRule>
    <cfRule type="expression" dxfId="1810" priority="6644">
      <formula>IF(AND(AL840&lt;0, RIGHT(TEXT(AL840,"0.#"),1)="."),TRUE,FALSE)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0:Y867">
    <cfRule type="expression" dxfId="1739" priority="2969">
      <formula>IF(RIGHT(TEXT(Y840,"0.#"),1)=".",FALSE,TRUE)</formula>
    </cfRule>
    <cfRule type="expression" dxfId="1738" priority="2970">
      <formula>IF(RIGHT(TEXT(Y840,"0.#"),1)=".",TRUE,FALSE)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3:AO1132">
    <cfRule type="expression" dxfId="1709" priority="2875">
      <formula>IF(AND(AL1103&gt;=0, RIGHT(TEXT(AL1103,"0.#"),1)&lt;&gt;"."),TRUE,FALSE)</formula>
    </cfRule>
    <cfRule type="expression" dxfId="1708" priority="2876">
      <formula>IF(AND(AL1103&gt;=0, RIGHT(TEXT(AL1103,"0.#"),1)="."),TRUE,FALSE)</formula>
    </cfRule>
    <cfRule type="expression" dxfId="1707" priority="2877">
      <formula>IF(AND(AL1103&lt;0, RIGHT(TEXT(AL1103,"0.#"),1)&lt;&gt;"."),TRUE,FALSE)</formula>
    </cfRule>
    <cfRule type="expression" dxfId="1706" priority="2878">
      <formula>IF(AND(AL1103&lt;0, RIGHT(TEXT(AL1103,"0.#"),1)="."),TRUE,FALSE)</formula>
    </cfRule>
  </conditionalFormatting>
  <conditionalFormatting sqref="Y1103:Y1132">
    <cfRule type="expression" dxfId="1705" priority="2873">
      <formula>IF(RIGHT(TEXT(Y1103,"0.#"),1)=".",FALSE,TRUE)</formula>
    </cfRule>
    <cfRule type="expression" dxfId="1704" priority="2874">
      <formula>IF(RIGHT(TEXT(Y1103,"0.#"),1)=".",TRUE,FALSE)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9:AO839">
    <cfRule type="expression" dxfId="1695" priority="2827">
      <formula>IF(AND(AL839&gt;=0, RIGHT(TEXT(AL839,"0.#"),1)&lt;&gt;"."),TRUE,FALSE)</formula>
    </cfRule>
    <cfRule type="expression" dxfId="1694" priority="2828">
      <formula>IF(AND(AL839&gt;=0, RIGHT(TEXT(AL839,"0.#"),1)="."),TRUE,FALSE)</formula>
    </cfRule>
    <cfRule type="expression" dxfId="1693" priority="2829">
      <formula>IF(AND(AL839&lt;0, RIGHT(TEXT(AL839,"0.#"),1)&lt;&gt;"."),TRUE,FALSE)</formula>
    </cfRule>
    <cfRule type="expression" dxfId="1692" priority="2830">
      <formula>IF(AND(AL839&lt;0, RIGHT(TEXT(AL839,"0.#"),1)="."),TRUE,FALSE)</formula>
    </cfRule>
  </conditionalFormatting>
  <conditionalFormatting sqref="Y839">
    <cfRule type="expression" dxfId="1691" priority="2825">
      <formula>IF(RIGHT(TEXT(Y839,"0.#"),1)=".",FALSE,TRUE)</formula>
    </cfRule>
    <cfRule type="expression" dxfId="1690" priority="2826">
      <formula>IF(RIGHT(TEXT(Y839,"0.#"),1)=".",TRUE,FALSE)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3:Y900">
    <cfRule type="expression" dxfId="1373" priority="2085">
      <formula>IF(RIGHT(TEXT(Y873,"0.#"),1)=".",FALSE,TRUE)</formula>
    </cfRule>
    <cfRule type="expression" dxfId="1372" priority="2086">
      <formula>IF(RIGHT(TEXT(Y873,"0.#"),1)=".",TRUE,FALSE)</formula>
    </cfRule>
  </conditionalFormatting>
  <conditionalFormatting sqref="Y872">
    <cfRule type="expression" dxfId="1371" priority="2079">
      <formula>IF(RIGHT(TEXT(Y872,"0.#"),1)=".",FALSE,TRUE)</formula>
    </cfRule>
    <cfRule type="expression" dxfId="1370" priority="2080">
      <formula>IF(RIGHT(TEXT(Y872,"0.#"),1)=".",TRUE,FALSE)</formula>
    </cfRule>
  </conditionalFormatting>
  <conditionalFormatting sqref="Y906:Y933">
    <cfRule type="expression" dxfId="1369" priority="2073">
      <formula>IF(RIGHT(TEXT(Y906,"0.#"),1)=".",FALSE,TRUE)</formula>
    </cfRule>
    <cfRule type="expression" dxfId="1368" priority="2074">
      <formula>IF(RIGHT(TEXT(Y906,"0.#"),1)=".",TRUE,FALSE)</formula>
    </cfRule>
  </conditionalFormatting>
  <conditionalFormatting sqref="Y904:Y905">
    <cfRule type="expression" dxfId="1367" priority="2067">
      <formula>IF(RIGHT(TEXT(Y904,"0.#"),1)=".",FALSE,TRUE)</formula>
    </cfRule>
    <cfRule type="expression" dxfId="1366" priority="2068">
      <formula>IF(RIGHT(TEXT(Y904,"0.#"),1)=".",TRUE,FALSE)</formula>
    </cfRule>
  </conditionalFormatting>
  <conditionalFormatting sqref="Y939:Y966">
    <cfRule type="expression" dxfId="1365" priority="2061">
      <formula>IF(RIGHT(TEXT(Y939,"0.#"),1)=".",FALSE,TRUE)</formula>
    </cfRule>
    <cfRule type="expression" dxfId="1364" priority="2062">
      <formula>IF(RIGHT(TEXT(Y939,"0.#"),1)=".",TRUE,FALSE)</formula>
    </cfRule>
  </conditionalFormatting>
  <conditionalFormatting sqref="Y937:Y938">
    <cfRule type="expression" dxfId="1363" priority="2055">
      <formula>IF(RIGHT(TEXT(Y937,"0.#"),1)=".",FALSE,TRUE)</formula>
    </cfRule>
    <cfRule type="expression" dxfId="1362" priority="2056">
      <formula>IF(RIGHT(TEXT(Y937,"0.#"),1)=".",TRUE,FALSE)</formula>
    </cfRule>
  </conditionalFormatting>
  <conditionalFormatting sqref="Y972:Y999">
    <cfRule type="expression" dxfId="1361" priority="2049">
      <formula>IF(RIGHT(TEXT(Y972,"0.#"),1)=".",FALSE,TRUE)</formula>
    </cfRule>
    <cfRule type="expression" dxfId="1360" priority="2050">
      <formula>IF(RIGHT(TEXT(Y972,"0.#"),1)=".",TRUE,FALSE)</formula>
    </cfRule>
  </conditionalFormatting>
  <conditionalFormatting sqref="Y970:Y971">
    <cfRule type="expression" dxfId="1359" priority="2043">
      <formula>IF(RIGHT(TEXT(Y970,"0.#"),1)=".",FALSE,TRUE)</formula>
    </cfRule>
    <cfRule type="expression" dxfId="1358" priority="2044">
      <formula>IF(RIGHT(TEXT(Y970,"0.#"),1)=".",TRUE,FALSE)</formula>
    </cfRule>
  </conditionalFormatting>
  <conditionalFormatting sqref="Y1005:Y1032">
    <cfRule type="expression" dxfId="1357" priority="2037">
      <formula>IF(RIGHT(TEXT(Y1005,"0.#"),1)=".",FALSE,TRUE)</formula>
    </cfRule>
    <cfRule type="expression" dxfId="1356" priority="2038">
      <formula>IF(RIGHT(TEXT(Y1005,"0.#"),1)=".",TRUE,FALSE)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2:AO872">
    <cfRule type="expression" dxfId="1271" priority="2081">
      <formula>IF(AND(AL872&gt;=0, RIGHT(TEXT(AL872,"0.#"),1)&lt;&gt;"."),TRUE,FALSE)</formula>
    </cfRule>
    <cfRule type="expression" dxfId="1270" priority="2082">
      <formula>IF(AND(AL872&gt;=0, RIGHT(TEXT(AL872,"0.#"),1)="."),TRUE,FALSE)</formula>
    </cfRule>
    <cfRule type="expression" dxfId="1269" priority="2083">
      <formula>IF(AND(AL872&lt;0, RIGHT(TEXT(AL872,"0.#"),1)&lt;&gt;"."),TRUE,FALSE)</formula>
    </cfRule>
    <cfRule type="expression" dxfId="1268" priority="2084">
      <formula>IF(AND(AL872&lt;0, RIGHT(TEXT(AL872,"0.#"),1)="."),TRUE,FALSE)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871">
    <cfRule type="expression" dxfId="5" priority="5">
      <formula>IF(RIGHT(TEXT(Y871,"0.#"),1)=".",FALSE,TRUE)</formula>
    </cfRule>
    <cfRule type="expression" dxfId="4" priority="6">
      <formula>IF(RIGHT(TEXT(Y871,"0.#"),1)=".",TRUE,FALSE)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487</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487</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2020-06-25T02:45:38Z</dcterms:modified>
</cp:coreProperties>
</file>