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923【行政事業レビュー】R3レビューシート最終公表\03_事業単位整理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I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<sst xmlns="http://schemas.openxmlformats.org/spreadsheetml/2006/main" count="2132" uniqueCount="517">
  <si>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</si>
  <si>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</si>
  <si>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</si>
  <si>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</si>
  <si>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</si>
  <si>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</si>
  <si>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</si>
  <si>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</si>
  <si>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</si>
  <si>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</si>
  <si>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液状化被害ハザードマップの作成手法の確立であり、宅地耐震化を促進するため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</si>
  <si>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</si>
  <si>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</si>
  <si>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</si>
  <si>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</si>
  <si>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</si>
  <si>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</si>
  <si>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</si>
  <si>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</si>
  <si>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</si>
  <si>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</si>
  <si>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</si>
  <si>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</si>
  <si>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</si>
  <si>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</si>
  <si>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</si>
  <si>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</si>
  <si>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</si>
  <si>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</si>
  <si>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</si>
  <si>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</si>
  <si>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</si>
  <si>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</si>
  <si>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</si>
  <si>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</si>
  <si>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</si>
  <si>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</si>
  <si>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</si>
  <si>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</si>
  <si>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</si>
  <si>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</si>
  <si>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</si>
  <si>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</si>
  <si>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</si>
  <si>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</si>
  <si>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</si>
  <si>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</si>
  <si>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</si>
  <si>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</si>
  <si>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</si>
  <si>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</si>
  <si>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</si>
  <si>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</si>
  <si>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</si>
  <si>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</si>
  <si>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</si>
  <si>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</si>
  <si>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</si>
  <si>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</si>
  <si>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</si>
  <si>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</si>
  <si>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</si>
  <si>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</si>
  <si>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国土交通省</t>
    <rPh sb="0" eb="5">
      <t>コクドコウツウショウ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</si>
  <si>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</si>
  <si>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</si>
  <si>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</si>
  <si>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</si>
  <si>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</si>
  <si>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</si>
  <si>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</si>
  <si>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</si>
  <si>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</si>
  <si>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</si>
  <si>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</si>
  <si>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</si>
  <si>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</si>
  <si>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</si>
  <si>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</si>
  <si>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</si>
  <si>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</si>
  <si>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</si>
  <si>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</si>
  <si>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</si>
  <si>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</si>
  <si>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</si>
  <si>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</si>
  <si>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</si>
  <si>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</si>
  <si>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</si>
  <si>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</si>
  <si>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</si>
  <si>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</si>
  <si>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</si>
  <si>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</si>
  <si>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</si>
  <si>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</si>
  <si>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</si>
  <si>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</si>
  <si>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</si>
  <si>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</si>
  <si>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</si>
  <si>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</si>
  <si>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</si>
  <si>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</si>
  <si>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</si>
  <si>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</si>
  <si>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</si>
  <si>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</si>
  <si>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</si>
  <si>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</si>
  <si>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</si>
  <si>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</si>
  <si>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</si>
  <si>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</si>
  <si>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</si>
  <si>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</si>
  <si>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地方公共団体で統一された評価の手法を作成するため</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</si>
  <si>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</si>
  <si>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</si>
  <si>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</si>
  <si>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</si>
  <si>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</si>
  <si>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</si>
  <si>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</si>
  <si>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</si>
  <si>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</si>
  <si>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</si>
  <si>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</si>
  <si>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</si>
  <si>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</si>
  <si>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</si>
  <si>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</si>
  <si>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</si>
  <si>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</si>
  <si>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</si>
  <si>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</si>
  <si>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</si>
  <si>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</si>
  <si>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</si>
  <si>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</si>
  <si>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</si>
  <si>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</si>
  <si>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</si>
  <si>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</si>
  <si>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</si>
  <si>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</si>
  <si>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</si>
  <si>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</si>
  <si>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</si>
  <si>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</si>
  <si>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</si>
  <si>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</si>
  <si>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</si>
  <si>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</si>
  <si>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</si>
  <si>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</si>
  <si>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</si>
  <si>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</si>
  <si>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</si>
  <si>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</si>
  <si>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</si>
  <si>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</si>
  <si>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</si>
  <si>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</si>
  <si>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</si>
  <si>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</si>
  <si>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</si>
  <si>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</si>
  <si>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</si>
  <si>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</si>
  <si>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</si>
  <si>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</si>
  <si>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</si>
  <si>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</si>
  <si>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</si>
  <si>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</si>
  <si>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</si>
  <si>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</si>
  <si>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</si>
  <si>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</si>
  <si>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</si>
  <si>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</si>
  <si>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</si>
  <si>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</si>
  <si>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</si>
  <si>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</si>
  <si>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</si>
  <si>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</si>
  <si>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</si>
  <si>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</si>
  <si>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</si>
  <si>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</si>
  <si>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</si>
  <si>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</si>
  <si>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</si>
  <si>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</si>
  <si>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</si>
  <si>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</si>
  <si>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</si>
  <si>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</si>
  <si>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</si>
  <si>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</si>
  <si>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</si>
  <si>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</si>
  <si>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</si>
  <si>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</si>
  <si>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</si>
  <si>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</si>
  <si>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</si>
  <si>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</si>
  <si>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</si>
  <si>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</si>
  <si>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</si>
  <si>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</si>
  <si>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</si>
  <si>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</si>
  <si>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</si>
  <si>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</si>
  <si>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</si>
  <si>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</si>
  <si>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</si>
  <si>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</si>
  <si>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</si>
  <si>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</si>
  <si>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</si>
  <si>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</si>
  <si>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</si>
  <si>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</si>
  <si>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</si>
  <si>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</si>
  <si>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</si>
  <si>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</si>
  <si>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</si>
  <si>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</si>
  <si>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</si>
  <si>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</si>
  <si>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</si>
  <si>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</si>
  <si>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</si>
  <si>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</si>
  <si>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</si>
  <si>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</si>
  <si>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</si>
  <si>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</si>
  <si>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</si>
  <si>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</si>
  <si>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</si>
  <si>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139 目標を達成した技術研究開発の割合</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</si>
  <si>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</si>
  <si>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</si>
  <si>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</si>
  <si>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</si>
  <si>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</si>
  <si>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</si>
  <si>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</si>
  <si>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</si>
  <si>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</si>
  <si>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</si>
  <si>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</si>
  <si>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事前の収集をした被害データの活用により、効率的に分析・解析をすることができた</t>
    <rPh sb="0" eb="2">
      <t>ジゼン</t>
    </rPh>
    <rPh sb="3" eb="5">
      <t>シュウシュウ</t>
    </rPh>
    <rPh sb="8" eb="10">
      <t>ヒガイ</t>
    </rPh>
    <rPh sb="14" eb="16">
      <t>カツヨウ</t>
    </rPh>
    <rPh sb="20" eb="23">
      <t>コウリツテキ</t>
    </rPh>
    <rPh sb="24" eb="26">
      <t>ブンセキ</t>
    </rPh>
    <rPh sb="27" eb="29">
      <t>カイセキ</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</si>
  <si>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</si>
  <si>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</si>
  <si>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</si>
  <si>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</si>
  <si>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</si>
  <si>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</si>
  <si>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</si>
  <si>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</si>
  <si>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</si>
  <si>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</si>
  <si>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</si>
  <si>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</si>
  <si>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</si>
  <si>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</si>
  <si>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</si>
  <si>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</si>
  <si>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</si>
  <si>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</si>
  <si>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</si>
  <si>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</si>
  <si>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</si>
  <si>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</si>
  <si>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</si>
  <si>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</si>
  <si>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</si>
  <si>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</si>
  <si>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</si>
  <si>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</si>
  <si>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</si>
  <si>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</si>
  <si>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</si>
  <si>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</si>
  <si>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</si>
  <si>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</si>
  <si>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</si>
  <si>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</si>
  <si>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</si>
  <si>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</si>
  <si>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</si>
  <si>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</si>
  <si>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</si>
  <si>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</si>
  <si>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</si>
  <si>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</si>
  <si>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</si>
  <si>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</si>
  <si>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</si>
  <si>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</si>
  <si>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</si>
  <si>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</si>
  <si>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</si>
  <si>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</si>
  <si>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</si>
  <si>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</si>
  <si>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</si>
  <si>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</si>
  <si>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</si>
  <si>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</si>
  <si>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</si>
  <si>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</si>
  <si>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</si>
  <si>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リスクコミュニケーションを取るための液状化ハザードマップ作成手法</t>
    <rPh sb="13" eb="14">
      <t>ト</t>
    </rPh>
    <rPh sb="18" eb="21">
      <t>エキジョウカ</t>
    </rPh>
    <rPh sb="28" eb="30">
      <t>サクセイ</t>
    </rPh>
    <rPh sb="30" eb="32">
      <t>シュホウ</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</si>
  <si>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</si>
  <si>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</si>
  <si>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</si>
  <si>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</si>
  <si>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</si>
  <si>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</si>
  <si>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</si>
  <si>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</si>
  <si>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</si>
  <si>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</si>
  <si>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</si>
  <si>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</si>
  <si>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</si>
  <si>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</si>
  <si>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</si>
  <si>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</si>
  <si>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</si>
  <si>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</si>
  <si>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</si>
  <si>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</si>
  <si>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</si>
  <si>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</si>
  <si>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</si>
  <si>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</si>
  <si>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国土交通省　新30-044</t>
    <rPh sb="0" eb="5">
      <t>コクドコウツウショウ</t>
    </rPh>
    <rPh sb="6" eb="7">
      <t>シン</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</si>
  <si>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</si>
  <si>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</si>
  <si>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</si>
  <si>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</si>
  <si>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</si>
  <si>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</si>
  <si>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</si>
  <si>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</si>
  <si>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</si>
  <si>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</si>
  <si>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</si>
  <si>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</si>
  <si>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</si>
  <si>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</si>
  <si>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</si>
  <si>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</si>
  <si>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</si>
  <si>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</si>
  <si>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</si>
  <si>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</si>
  <si>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</si>
  <si>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</si>
  <si>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</si>
  <si>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</si>
  <si>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</si>
  <si>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</si>
  <si>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</si>
  <si>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</si>
  <si>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</si>
  <si>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</si>
  <si>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</si>
  <si>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</si>
  <si>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</si>
  <si>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</si>
  <si>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</si>
  <si>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</si>
  <si>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</si>
  <si>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</si>
  <si>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</si>
  <si>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</si>
  <si>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</si>
  <si>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</si>
  <si>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</si>
  <si>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</si>
  <si>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</si>
  <si>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</si>
  <si>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</si>
  <si>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</si>
  <si>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</si>
  <si>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</si>
  <si>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</si>
  <si>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</si>
  <si>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</si>
  <si>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</si>
  <si>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</si>
  <si>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</si>
  <si>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</si>
  <si>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</si>
  <si>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</si>
  <si>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</si>
  <si>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</si>
  <si>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</si>
  <si>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</si>
  <si>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</si>
  <si>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</si>
  <si>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</si>
  <si>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</si>
  <si>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</si>
  <si>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</si>
  <si>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</si>
  <si>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</si>
  <si>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</si>
  <si>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</si>
  <si>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</si>
  <si>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</si>
  <si>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</si>
  <si>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</si>
  <si>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</si>
  <si>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</si>
  <si>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</si>
  <si>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</si>
  <si>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</si>
  <si>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</si>
  <si>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</si>
  <si>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</si>
  <si>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</si>
  <si>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</si>
  <si>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</si>
  <si>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HP等で公表された技術資料・ガイダンス等</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</si>
  <si>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</si>
  <si>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</si>
  <si>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</si>
  <si>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</si>
  <si>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</si>
  <si>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</si>
  <si>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</si>
  <si>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</si>
  <si>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</si>
  <si>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計画に従って進めており、概ね順調に進捗している</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</si>
  <si>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</si>
  <si>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</si>
  <si>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</si>
  <si>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</si>
  <si>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</si>
  <si>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</si>
  <si>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</si>
  <si>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</si>
  <si>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</si>
  <si>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</si>
  <si>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</si>
  <si>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</si>
  <si>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</si>
  <si>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</si>
  <si>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</si>
  <si>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</si>
  <si>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</si>
  <si>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</si>
  <si>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</si>
  <si>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</si>
  <si>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</si>
  <si>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</si>
  <si>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</si>
  <si>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</si>
  <si>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</si>
  <si>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</si>
  <si>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</si>
  <si>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</si>
  <si>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</si>
  <si>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</si>
  <si>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</si>
  <si>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</si>
  <si>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リスクコミュニケーションを取るための液状化ハザードマップ作成手法の開発</t>
    <rPh sb="13" eb="14">
      <t>ト</t>
    </rPh>
    <rPh sb="18" eb="21">
      <t>エキジョウカ</t>
    </rPh>
    <rPh sb="28" eb="30">
      <t>サクセイ</t>
    </rPh>
    <rPh sb="30" eb="32">
      <t>シュホウ</t>
    </rPh>
    <rPh sb="33" eb="35">
      <t>カイハツ</t>
    </rPh>
    <phoneticPr fontId="4"/>
  </si>
  <si>
    <t>大臣官房</t>
    <rPh sb="0" eb="2">
      <t>ダイジン</t>
    </rPh>
    <rPh sb="2" eb="4">
      <t>カンボウ</t>
    </rPh>
    <phoneticPr fontId="4"/>
  </si>
  <si>
    <t>技術調査課</t>
    <rPh sb="0" eb="2">
      <t>ギジュツ</t>
    </rPh>
    <rPh sb="2" eb="4">
      <t>チョウサ</t>
    </rPh>
    <rPh sb="4" eb="5">
      <t>カ</t>
    </rPh>
    <phoneticPr fontId="4"/>
  </si>
  <si>
    <t>第5期科学技術基本計画（H28.1閣議決定）、経済財政運営と改革の基本方針2017（H29.6閣議決定）、国土強靱化アクションプラン（H29.6国土強靱化推進本部決定）</t>
  </si>
  <si>
    <t>○</t>
  </si>
  <si>
    <t>件</t>
    <rPh sb="0" eb="1">
      <t>ケン</t>
    </rPh>
    <phoneticPr fontId="4"/>
  </si>
  <si>
    <t>諸謝金</t>
    <rPh sb="0" eb="1">
      <t>モロ</t>
    </rPh>
    <phoneticPr fontId="4"/>
  </si>
  <si>
    <t>委員等旅費</t>
    <rPh sb="0" eb="2">
      <t>イイン</t>
    </rPh>
    <rPh sb="2" eb="3">
      <t>トウ</t>
    </rPh>
    <rPh sb="3" eb="5">
      <t>リョヒ</t>
    </rPh>
    <phoneticPr fontId="4"/>
  </si>
  <si>
    <t>技術研究開発調査費</t>
    <rPh sb="0" eb="2">
      <t>ギジュツ</t>
    </rPh>
    <rPh sb="2" eb="4">
      <t>ケンキュウ</t>
    </rPh>
    <rPh sb="4" eb="6">
      <t>カイハツ</t>
    </rPh>
    <rPh sb="6" eb="8">
      <t>チョウサ</t>
    </rPh>
    <rPh sb="8" eb="9">
      <t>ヒ</t>
    </rPh>
    <phoneticPr fontId="4"/>
  </si>
  <si>
    <t>11　ICTの利活用及び技術開発の推進</t>
    <rPh sb="7" eb="10">
      <t>リカツヨウ</t>
    </rPh>
    <rPh sb="10" eb="11">
      <t>オヨ</t>
    </rPh>
    <rPh sb="12" eb="14">
      <t>ギジュツ</t>
    </rPh>
    <rPh sb="14" eb="16">
      <t>カイハツ</t>
    </rPh>
    <rPh sb="17" eb="19">
      <t>スイシン</t>
    </rPh>
    <phoneticPr fontId="4"/>
  </si>
  <si>
    <t>41　技術研究開発を推進する</t>
    <rPh sb="3" eb="5">
      <t>ギジュツ</t>
    </rPh>
    <rPh sb="5" eb="7">
      <t>ケンキュウ</t>
    </rPh>
    <rPh sb="7" eb="9">
      <t>カイハツ</t>
    </rPh>
    <rPh sb="10" eb="12">
      <t>スイシン</t>
    </rPh>
    <phoneticPr fontId="4"/>
  </si>
  <si>
    <t>国土交通省が実施している技術研究開発課題を効果的・効率的に推進することに資する。</t>
  </si>
  <si>
    <t>%</t>
  </si>
  <si>
    <t>復建調査設計株式会社</t>
    <rPh sb="0" eb="2">
      <t>フッケン</t>
    </rPh>
    <rPh sb="2" eb="4">
      <t>チョウサ</t>
    </rPh>
    <rPh sb="4" eb="6">
      <t>セッケイ</t>
    </rPh>
    <rPh sb="6" eb="10">
      <t>カブシキガイシャ</t>
    </rPh>
    <phoneticPr fontId="4"/>
  </si>
  <si>
    <t>リスクコミュニケーションを取るための液状化ハザードマップ作成手法に関する研究項目の実施件数</t>
    <rPh sb="13" eb="14">
      <t>ト</t>
    </rPh>
    <rPh sb="18" eb="21">
      <t>エキジョウカ</t>
    </rPh>
    <rPh sb="28" eb="30">
      <t>サクセイ</t>
    </rPh>
    <rPh sb="30" eb="32">
      <t>シュホウ</t>
    </rPh>
    <rPh sb="33" eb="34">
      <t>カン</t>
    </rPh>
    <rPh sb="36" eb="38">
      <t>ケンキュウ</t>
    </rPh>
    <rPh sb="38" eb="40">
      <t>コウモク</t>
    </rPh>
    <rPh sb="41" eb="43">
      <t>ジッシ</t>
    </rPh>
    <rPh sb="43" eb="45">
      <t>ケンスウ</t>
    </rPh>
    <phoneticPr fontId="4"/>
  </si>
  <si>
    <t>令和2年度までに、リスクコミニュケーションを取るための液状化ハザードマップ作成手法に関するマニュアル案を１本作成する</t>
    <rPh sb="0" eb="2">
      <t>レイワ</t>
    </rPh>
    <rPh sb="3" eb="5">
      <t>ネンド</t>
    </rPh>
    <phoneticPr fontId="4"/>
  </si>
  <si>
    <t>リスクコミュニケーションを取るための液状化ハザードマップ作成マニュアル案の作成数</t>
    <rPh sb="13" eb="14">
      <t>ト</t>
    </rPh>
    <rPh sb="18" eb="21">
      <t>エキジョウカ</t>
    </rPh>
    <rPh sb="28" eb="30">
      <t>サクセイ</t>
    </rPh>
    <rPh sb="35" eb="36">
      <t>アン</t>
    </rPh>
    <rPh sb="37" eb="39">
      <t>サクセイ</t>
    </rPh>
    <rPh sb="39" eb="40">
      <t>スウ</t>
    </rPh>
    <phoneticPr fontId="4"/>
  </si>
  <si>
    <t>単位当たりコスト＝X／Y
X：執行額（単位：百万円）
Y：リスクコミュニケーションを取るための液状化ハザードマップ作成手法に関する研究項目の終了件数</t>
    <rPh sb="0" eb="2">
      <t>タンイ</t>
    </rPh>
    <rPh sb="2" eb="3">
      <t>ア</t>
    </rPh>
    <rPh sb="15" eb="17">
      <t>シッコウ</t>
    </rPh>
    <rPh sb="17" eb="18">
      <t>ガク</t>
    </rPh>
    <rPh sb="19" eb="21">
      <t>タンイ</t>
    </rPh>
    <rPh sb="22" eb="25">
      <t>ヒャクマンエン</t>
    </rPh>
    <rPh sb="42" eb="43">
      <t>ト</t>
    </rPh>
    <rPh sb="47" eb="50">
      <t>エキジョウカ</t>
    </rPh>
    <rPh sb="57" eb="59">
      <t>サクセイ</t>
    </rPh>
    <rPh sb="59" eb="61">
      <t>シュホウ</t>
    </rPh>
    <rPh sb="62" eb="63">
      <t>カン</t>
    </rPh>
    <rPh sb="65" eb="67">
      <t>ケンキュウ</t>
    </rPh>
    <rPh sb="67" eb="69">
      <t>コウモク</t>
    </rPh>
    <rPh sb="70" eb="72">
      <t>シュウリョウ</t>
    </rPh>
    <rPh sb="72" eb="74">
      <t>ケンスウ</t>
    </rPh>
    <phoneticPr fontId="4"/>
  </si>
  <si>
    <t>百万円</t>
    <rPh sb="0" eb="2">
      <t>ヒャクマン</t>
    </rPh>
    <rPh sb="2" eb="3">
      <t>エン</t>
    </rPh>
    <phoneticPr fontId="4"/>
  </si>
  <si>
    <t>　　X/Y</t>
  </si>
  <si>
    <t>16/3</t>
  </si>
  <si>
    <t>産官民でリスクコミュニケーションを取り、液状化リスクの気づきを得るための基図の作成であるため</t>
  </si>
  <si>
    <t>無</t>
  </si>
  <si>
    <t>業務発注を計画するにあたっては、あらかじめ検討項目、調査内容等について十分検討を行い、効率的な執行に努めている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ナイヨウ</t>
    </rPh>
    <rPh sb="30" eb="31">
      <t>トウ</t>
    </rPh>
    <rPh sb="35" eb="37">
      <t>ジュウブン</t>
    </rPh>
    <rPh sb="37" eb="39">
      <t>ケントウ</t>
    </rPh>
    <rPh sb="40" eb="41">
      <t>オコナ</t>
    </rPh>
    <rPh sb="43" eb="46">
      <t>コウリツテキ</t>
    </rPh>
    <rPh sb="47" eb="49">
      <t>シッコウ</t>
    </rPh>
    <rPh sb="50" eb="51">
      <t>ツト</t>
    </rPh>
    <phoneticPr fontId="4"/>
  </si>
  <si>
    <t>業務発注を計画するにあたっては、あらかじめ必要事項について十分検討を行い、効率的な執行に努めている</t>
    <rPh sb="0" eb="2">
      <t>ギョウム</t>
    </rPh>
    <rPh sb="2" eb="4">
      <t>ハッチュウ</t>
    </rPh>
    <rPh sb="21" eb="23">
      <t>ヒツヨウ</t>
    </rPh>
    <rPh sb="23" eb="25">
      <t>ジコウ</t>
    </rPh>
    <rPh sb="29" eb="31">
      <t>ジュウブン</t>
    </rPh>
    <rPh sb="31" eb="33">
      <t>ケントウ</t>
    </rPh>
    <rPh sb="34" eb="35">
      <t>オコナ</t>
    </rPh>
    <rPh sb="37" eb="40">
      <t>コウリツテキ</t>
    </rPh>
    <rPh sb="41" eb="43">
      <t>シッコウ</t>
    </rPh>
    <rPh sb="44" eb="45">
      <t>ツト</t>
    </rPh>
    <phoneticPr fontId="4"/>
  </si>
  <si>
    <t>検査を行い、成果を確認している</t>
  </si>
  <si>
    <t>業務計画書の作成を義務づけ、適切な実施を確認している</t>
  </si>
  <si>
    <t>人件費</t>
    <rPh sb="0" eb="3">
      <t>ジンケンヒ</t>
    </rPh>
    <phoneticPr fontId="4"/>
  </si>
  <si>
    <t>液状化指標の分析</t>
    <rPh sb="0" eb="3">
      <t>エキジョウカ</t>
    </rPh>
    <rPh sb="3" eb="5">
      <t>シヒョウ</t>
    </rPh>
    <rPh sb="6" eb="8">
      <t>ブンセキ</t>
    </rPh>
    <phoneticPr fontId="4"/>
  </si>
  <si>
    <t>A.復建調査設計株式会社</t>
    <rPh sb="2" eb="12">
      <t>フッケンチョウサセッケイカブシキガイシャ</t>
    </rPh>
    <phoneticPr fontId="4"/>
  </si>
  <si>
    <t>企画競争により競争性の確保に努めており、資格要件の設定に当たっては、テクリス登録等により複数社の応募が可能であることを確認した上で手続きを行っているため</t>
    <rPh sb="0" eb="2">
      <t>キカク</t>
    </rPh>
    <rPh sb="2" eb="4">
      <t>キョウソウ</t>
    </rPh>
    <rPh sb="7" eb="10">
      <t>キョウソウセイ</t>
    </rPh>
    <rPh sb="11" eb="13">
      <t>カクホ</t>
    </rPh>
    <rPh sb="14" eb="15">
      <t>ツト</t>
    </rPh>
    <rPh sb="20" eb="22">
      <t>シカク</t>
    </rPh>
    <rPh sb="22" eb="24">
      <t>ヨウケン</t>
    </rPh>
    <rPh sb="25" eb="27">
      <t>セッテイ</t>
    </rPh>
    <rPh sb="28" eb="29">
      <t>ア</t>
    </rPh>
    <rPh sb="38" eb="40">
      <t>トウロク</t>
    </rPh>
    <rPh sb="40" eb="41">
      <t>トウ</t>
    </rPh>
    <rPh sb="44" eb="47">
      <t>フクスウシャ</t>
    </rPh>
    <rPh sb="48" eb="50">
      <t>オウボ</t>
    </rPh>
    <rPh sb="51" eb="53">
      <t>カノウ</t>
    </rPh>
    <rPh sb="59" eb="61">
      <t>カクニン</t>
    </rPh>
    <rPh sb="63" eb="64">
      <t>ウエ</t>
    </rPh>
    <rPh sb="65" eb="67">
      <t>テツヅ</t>
    </rPh>
    <rPh sb="69" eb="70">
      <t>オコナ</t>
    </rPh>
    <phoneticPr fontId="4"/>
  </si>
  <si>
    <t>・「国費投入の必要性」、「事業の効率性」、「事業の有効性」の各項目については、それぞれ妥当であると判断できる。
・液状化被害リスク評価の検討について、東日本大震災や熊本地震における液状化の実被害と液状化被害評価の分析・解析について関係
  省庁等と連携し、効率的に行えた。
・ハザードマップの試作について、地方自治体と連携し作成方法及び活用方法の検討等を図った。
・業者及び関係省庁等と検討を行った項目について、有識者からなる検討委員会で審議を行った上で結果の反映を行い適切な内容か確認
  した。</t>
    <rPh sb="146" eb="148">
      <t>シサク</t>
    </rPh>
    <rPh sb="153" eb="155">
      <t>チホウ</t>
    </rPh>
    <rPh sb="155" eb="158">
      <t>ジチタイ</t>
    </rPh>
    <rPh sb="159" eb="161">
      <t>レンケイ</t>
    </rPh>
    <rPh sb="183" eb="185">
      <t>ギョウシャ</t>
    </rPh>
    <rPh sb="185" eb="186">
      <t>オヨ</t>
    </rPh>
    <rPh sb="187" eb="189">
      <t>カンケイ</t>
    </rPh>
    <rPh sb="189" eb="191">
      <t>ショウチョウ</t>
    </rPh>
    <rPh sb="191" eb="192">
      <t>トウ</t>
    </rPh>
    <rPh sb="193" eb="195">
      <t>ケントウ</t>
    </rPh>
    <rPh sb="196" eb="197">
      <t>オコナ</t>
    </rPh>
    <rPh sb="199" eb="201">
      <t>コウモク</t>
    </rPh>
    <rPh sb="206" eb="209">
      <t>ユウシキシャ</t>
    </rPh>
    <rPh sb="213" eb="215">
      <t>ケントウ</t>
    </rPh>
    <rPh sb="215" eb="218">
      <t>イインカイ</t>
    </rPh>
    <rPh sb="219" eb="221">
      <t>シンギ</t>
    </rPh>
    <rPh sb="222" eb="223">
      <t>オコナ</t>
    </rPh>
    <rPh sb="225" eb="226">
      <t>ウエ</t>
    </rPh>
    <rPh sb="227" eb="229">
      <t>ケッカ</t>
    </rPh>
    <rPh sb="230" eb="232">
      <t>ハンエイ</t>
    </rPh>
    <rPh sb="233" eb="234">
      <t>オコナ</t>
    </rPh>
    <rPh sb="235" eb="237">
      <t>テキセツ</t>
    </rPh>
    <rPh sb="238" eb="240">
      <t>ナイヨウ</t>
    </rPh>
    <rPh sb="241" eb="243">
      <t>カクニン</t>
    </rPh>
    <phoneticPr fontId="4"/>
  </si>
  <si>
    <t>課長　森戸 義貴</t>
    <phoneticPr fontId="4"/>
  </si>
  <si>
    <t xml:space="preserve">本事業は、事前防災としての液状化対策を推進していくという観点から、液状化リスクについての明確な認識（気づき）を可能とするための大縮尺の液状化ハザードマップの利用を可能とすべく、リスクコミュニケーションの確保に向けた液状化ハザードマップの作成手法について技術開発を行い、地方公共団体が液状化ハザードマップを作成するためのマニュアルを策定することを目的としている。本事業の契約方式は随意契約（企画競争）となっており、入札者数（応募者数）は２となっているが、業務委託における適切な競争性を確保していくために、引き続き発注方法の工夫などをしていくことが求められる。   </t>
    <phoneticPr fontId="4"/>
  </si>
  <si>
    <t>外部有識者の所見も踏まえ、効果的・効率的な事業の執行に努め、着実な成果が上げられるよう取り組まれたい。なお、本事業は令和２年度で事業完了に伴い終了予定。事業の成果が有効活用されるよう努められたい。</t>
    <rPh sb="0" eb="5">
      <t>ガイブユウシキシャ</t>
    </rPh>
    <rPh sb="6" eb="8">
      <t>ショケン</t>
    </rPh>
    <rPh sb="9" eb="10">
      <t>フ</t>
    </rPh>
    <rPh sb="58" eb="60">
      <t>レイワ</t>
    </rPh>
    <rPh sb="61" eb="63">
      <t>ネンド</t>
    </rPh>
    <rPh sb="73" eb="75">
      <t>ヨテイ</t>
    </rPh>
    <phoneticPr fontId="4"/>
  </si>
  <si>
    <t>リスクコミニュケーションを取るための液状化ハザードマップ作成手法の開発のため、以下の技術開発を行う。
　①地域の液状化発生傾向の検討
　②宅地の液状化被害リスク評価の検討
　③リスクコミュニケーションを取るための液状化ハザードマップの表現方法の検討</t>
    <rPh sb="53" eb="55">
      <t>チイキ</t>
    </rPh>
    <rPh sb="59" eb="61">
      <t>ハッセイ</t>
    </rPh>
    <rPh sb="61" eb="63">
      <t>ケイコウ</t>
    </rPh>
    <rPh sb="69" eb="71">
      <t>タクチ</t>
    </rPh>
    <phoneticPr fontId="4"/>
  </si>
  <si>
    <t>令和元年度は被災地においてワークショップを開催し、リスクコミュニケーションの確保に向け検討を行った。今後、モデル地区においてハザードマップの試作をし、ハザードマップ作成者、利用者の意見を踏まえ、リスクコミュニケーションを図れるよう検討を進める。リスクコミュニケーションを取るための液状化ハザードマップ作成マニュアルの作成について、当初の予定通り進めており、今年度末に成果を達成見込みのため、令和3年度予算概算要求において予算要求を行わない。</t>
    <rPh sb="0" eb="2">
      <t>レイワ</t>
    </rPh>
    <rPh sb="2" eb="5">
      <t>ガンネンド</t>
    </rPh>
    <rPh sb="6" eb="9">
      <t>ヒサイチ</t>
    </rPh>
    <rPh sb="21" eb="23">
      <t>カイサイ</t>
    </rPh>
    <rPh sb="38" eb="40">
      <t>カクホ</t>
    </rPh>
    <rPh sb="41" eb="42">
      <t>ム</t>
    </rPh>
    <rPh sb="43" eb="45">
      <t>ケントウ</t>
    </rPh>
    <rPh sb="46" eb="47">
      <t>オコナ</t>
    </rPh>
    <rPh sb="50" eb="52">
      <t>コンゴ</t>
    </rPh>
    <rPh sb="56" eb="58">
      <t>チク</t>
    </rPh>
    <rPh sb="70" eb="72">
      <t>シサク</t>
    </rPh>
    <rPh sb="82" eb="85">
      <t>サクセイシャ</t>
    </rPh>
    <rPh sb="86" eb="89">
      <t>リヨウシャ</t>
    </rPh>
    <rPh sb="90" eb="92">
      <t>イケン</t>
    </rPh>
    <rPh sb="93" eb="94">
      <t>フ</t>
    </rPh>
    <rPh sb="110" eb="111">
      <t>ハカ</t>
    </rPh>
    <rPh sb="115" eb="117">
      <t>ケントウ</t>
    </rPh>
    <rPh sb="118" eb="119">
      <t>スス</t>
    </rPh>
    <rPh sb="140" eb="143">
      <t>エキジョウカ</t>
    </rPh>
    <rPh sb="150" eb="152">
      <t>サクセイ</t>
    </rPh>
    <rPh sb="158" eb="160">
      <t>サクセイ</t>
    </rPh>
    <phoneticPr fontId="4"/>
  </si>
  <si>
    <t>・業者の選定にあたっては、引き続き、企画競争入札により発注を行い、競争性の確保に努める。
・関係省庁等と連携し、技術開発の進展など民間の動向等を踏まえ、より効果的・効率的な事業内容の検討を図る。
・地方自治体と連携し、ハザードマップの試作を進め、実用性の高いものとなるように掲載に必要な情報の検討・決定を行う。
・引き続き、検討委員会を行い内容を精査し最終的なとりまとめを行う。</t>
    <rPh sb="137" eb="139">
      <t>ケイサイ</t>
    </rPh>
    <rPh sb="140" eb="142">
      <t>ヒツヨウ</t>
    </rPh>
    <rPh sb="143" eb="145">
      <t>ジョウホウ</t>
    </rPh>
    <rPh sb="146" eb="148">
      <t>ケントウ</t>
    </rPh>
    <rPh sb="149" eb="151">
      <t>ケッテイ</t>
    </rPh>
    <rPh sb="152" eb="153">
      <t>オコナ</t>
    </rPh>
    <rPh sb="157" eb="158">
      <t>ヒ</t>
    </rPh>
    <rPh sb="159" eb="160">
      <t>ツヅ</t>
    </rPh>
    <rPh sb="162" eb="164">
      <t>ケントウ</t>
    </rPh>
    <rPh sb="164" eb="167">
      <t>イインカイ</t>
    </rPh>
    <rPh sb="168" eb="169">
      <t>オコナ</t>
    </rPh>
    <rPh sb="170" eb="172">
      <t>ナイヨウ</t>
    </rPh>
    <rPh sb="173" eb="175">
      <t>セイサ</t>
    </rPh>
    <rPh sb="176" eb="179">
      <t>サイシュウテキ</t>
    </rPh>
    <rPh sb="186" eb="187">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</si>
</sst>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168275</xdr:colOff>
      <xdr:row>757</xdr:row>
      <xdr:rowOff>460375</xdr:rowOff>
    </xdr:from>
    <xdr:to>
      <xdr:col>37</xdr:col>
      <xdr:colOff>156883</xdr:colOff>
      <xdr:row>758</xdr:row>
      <xdr:rowOff>575310</xdr:rowOff>
    </xdr:to>
    <xdr:sp macro="" textlink="">
      <xdr:nvSpPr>
        <xdr:cNvPr id="12" name="テキスト ボックス 11"/>
        <xdr:cNvSpPr txBox="1"/>
      </xdr:nvSpPr>
      <xdr:spPr>
        <a:xfrm>
          <a:off x="3193863" y="44297787"/>
          <a:ext cx="4426138" cy="787288"/>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①</a:t>
          </a:r>
          <a:r>
            <a:rPr lang="ja-JP" altLang="ja-JP" sz="1100">
              <a:solidFill>
                <a:schemeClr val="dk1"/>
              </a:solidFill>
              <a:effectLst/>
              <a:latin typeface="+mn-lt"/>
              <a:ea typeface="+mn-ea"/>
              <a:cs typeface="+mn-cs"/>
            </a:rPr>
            <a:t>地域の液状化発生傾向の</a:t>
          </a:r>
          <a:r>
            <a:rPr kumimoji="1" lang="ja-JP" altLang="en-US" sz="1100"/>
            <a:t>評価に関する検討補助等、</a:t>
          </a:r>
          <a:endParaRPr kumimoji="1" lang="en-US" altLang="ja-JP" sz="1100"/>
        </a:p>
        <a:p>
          <a:pPr marL="0" marR="0" lvl="0" indent="0" algn="l"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20</xdr:col>
      <xdr:colOff>193039</xdr:colOff>
      <xdr:row>750</xdr:row>
      <xdr:rowOff>20955</xdr:rowOff>
    </xdr:from>
    <xdr:to>
      <xdr:col>41</xdr:col>
      <xdr:colOff>56029</xdr:colOff>
      <xdr:row>752</xdr:row>
      <xdr:rowOff>330200</xdr:rowOff>
    </xdr:to>
    <xdr:sp macro="" textlink="">
      <xdr:nvSpPr>
        <xdr:cNvPr id="16" name="テキスト ボックス 15"/>
        <xdr:cNvSpPr txBox="1"/>
      </xdr:nvSpPr>
      <xdr:spPr>
        <a:xfrm>
          <a:off x="4227157" y="41426690"/>
          <a:ext cx="4098813" cy="100401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①</a:t>
          </a:r>
          <a:r>
            <a:rPr lang="ja-JP" altLang="ja-JP" sz="1100">
              <a:solidFill>
                <a:schemeClr val="dk1"/>
              </a:solidFill>
              <a:effectLst/>
              <a:latin typeface="+mn-lt"/>
              <a:ea typeface="+mn-ea"/>
              <a:cs typeface="+mn-cs"/>
            </a:rPr>
            <a:t>地域の液状化発生傾向の評価</a:t>
          </a:r>
          <a:r>
            <a:rPr lang="ja-JP" altLang="en-US" sz="1100">
              <a:solidFill>
                <a:schemeClr val="dk1"/>
              </a:solidFill>
              <a:effectLst/>
              <a:latin typeface="+mn-lt"/>
              <a:ea typeface="+mn-ea"/>
              <a:cs typeface="+mn-cs"/>
            </a:rPr>
            <a:t>、②</a:t>
          </a:r>
          <a:r>
            <a:rPr lang="ja-JP" altLang="ja-JP" sz="1100">
              <a:solidFill>
                <a:schemeClr val="dk1"/>
              </a:solidFill>
              <a:effectLst/>
              <a:latin typeface="+mn-lt"/>
              <a:ea typeface="+mn-ea"/>
              <a:cs typeface="+mn-cs"/>
            </a:rPr>
            <a:t>宅地の液状化被害</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リスク評価</a:t>
          </a:r>
          <a:r>
            <a:rPr lang="ja-JP" altLang="en-US" sz="1100">
              <a:solidFill>
                <a:schemeClr val="dk1"/>
              </a:solidFill>
              <a:effectLst/>
              <a:latin typeface="+mn-lt"/>
              <a:ea typeface="+mn-ea"/>
              <a:cs typeface="+mn-cs"/>
            </a:rPr>
            <a:t>、③リスクコミュニケーションを取るための</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液状化ハザードマップの表現</a:t>
          </a:r>
          <a:r>
            <a:rPr kumimoji="1" lang="ja-JP" altLang="en-US" sz="1100">
              <a:solidFill>
                <a:schemeClr val="dk1"/>
              </a:solidFill>
              <a:effectLst/>
              <a:latin typeface="+mn-lt"/>
              <a:ea typeface="+mn-ea"/>
              <a:cs typeface="+mn-cs"/>
            </a:rPr>
            <a:t>に関する調査・整理、資料</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作成等委員会運営補助等</a:t>
          </a:r>
          <a:endParaRPr lang="ja-JP" altLang="ja-JP">
            <a:effectLst/>
          </a:endParaRPr>
        </a:p>
      </xdr:txBody>
    </xdr:sp>
    <xdr:clientData/>
  </xdr:twoCellAnchor>
  <xdr:twoCellAnchor>
    <xdr:from>
      <xdr:col>15</xdr:col>
      <xdr:colOff>168275</xdr:colOff>
      <xdr:row>755</xdr:row>
      <xdr:rowOff>42545</xdr:rowOff>
    </xdr:from>
    <xdr:to>
      <xdr:col>35</xdr:col>
      <xdr:colOff>89647</xdr:colOff>
      <xdr:row>756</xdr:row>
      <xdr:rowOff>310515</xdr:rowOff>
    </xdr:to>
    <xdr:sp macro="" textlink="">
      <xdr:nvSpPr>
        <xdr:cNvPr id="10" name="テキスト ボックス 9"/>
        <xdr:cNvSpPr txBox="1"/>
      </xdr:nvSpPr>
      <xdr:spPr>
        <a:xfrm>
          <a:off x="3193863" y="43185192"/>
          <a:ext cx="3955490" cy="615352"/>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②宅地の液状化被害リスク評価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7</xdr:col>
      <xdr:colOff>160655</xdr:colOff>
      <xdr:row>743</xdr:row>
      <xdr:rowOff>184785</xdr:rowOff>
    </xdr:from>
    <xdr:to>
      <xdr:col>30</xdr:col>
      <xdr:colOff>190500</xdr:colOff>
      <xdr:row>748</xdr:row>
      <xdr:rowOff>79375</xdr:rowOff>
    </xdr:to>
    <xdr:sp macro="" textlink="">
      <xdr:nvSpPr>
        <xdr:cNvPr id="8" name="正方形/長方形 7"/>
        <xdr:cNvSpPr/>
      </xdr:nvSpPr>
      <xdr:spPr>
        <a:xfrm>
          <a:off x="1572596" y="39158844"/>
          <a:ext cx="4669080" cy="16315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・研究項目①～③の総括、及び、①地域の液状化発生傾向の評価、</a:t>
          </a:r>
          <a:endParaRPr lang="en-US" altLang="ja-JP">
            <a:solidFill>
              <a:sysClr val="windowText" lastClr="000000"/>
            </a:solidFill>
            <a:effectLst/>
          </a:endParaRPr>
        </a:p>
        <a:p>
          <a:pPr rtl="0"/>
          <a:r>
            <a:rPr lang="ja-JP" altLang="en-US">
              <a:solidFill>
                <a:sysClr val="windowText" lastClr="000000"/>
              </a:solidFill>
              <a:effectLst/>
            </a:rPr>
            <a:t>　②宅地の液状化被害リスク評価、③リスクコミュニケーションを</a:t>
          </a:r>
          <a:endParaRPr lang="en-US" altLang="ja-JP">
            <a:solidFill>
              <a:sysClr val="windowText" lastClr="000000"/>
            </a:solidFill>
            <a:effectLst/>
          </a:endParaRPr>
        </a:p>
        <a:p>
          <a:pPr rtl="0"/>
          <a:r>
            <a:rPr lang="ja-JP" altLang="en-US">
              <a:solidFill>
                <a:sysClr val="windowText" lastClr="000000"/>
              </a:solidFill>
              <a:effectLst/>
            </a:rPr>
            <a:t>　　 取るための液状化ハザードマップの表現に関する検討・調査、</a:t>
          </a:r>
          <a:endParaRPr lang="en-US" altLang="ja-JP">
            <a:solidFill>
              <a:sysClr val="windowText" lastClr="000000"/>
            </a:solidFill>
            <a:effectLst/>
          </a:endParaRPr>
        </a:p>
        <a:p>
          <a:pPr rtl="0"/>
          <a:r>
            <a:rPr lang="ja-JP" altLang="en-US">
              <a:solidFill>
                <a:sysClr val="windowText" lastClr="000000"/>
              </a:solidFill>
              <a:effectLst/>
            </a:rPr>
            <a:t>　　 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　（都市局）</a:t>
          </a:r>
          <a:endParaRPr lang="ja-JP" altLang="ja-JP">
            <a:solidFill>
              <a:sysClr val="windowText" lastClr="000000"/>
            </a:solidFill>
            <a:effectLst/>
          </a:endParaRPr>
        </a:p>
      </xdr:txBody>
    </xdr:sp>
    <xdr:clientData/>
  </xdr:twoCellAnchor>
  <xdr:twoCellAnchor>
    <xdr:from>
      <xdr:col>12</xdr:col>
      <xdr:colOff>9525</xdr:colOff>
      <xdr:row>742</xdr:row>
      <xdr:rowOff>11430</xdr:rowOff>
    </xdr:from>
    <xdr:to>
      <xdr:col>23</xdr:col>
      <xdr:colOff>1905</xdr:colOff>
      <xdr:row>743</xdr:row>
      <xdr:rowOff>177800</xdr:rowOff>
    </xdr:to>
    <xdr:sp macro="" textlink="">
      <xdr:nvSpPr>
        <xdr:cNvPr id="2" name="テキスト ボックス 1"/>
        <xdr:cNvSpPr txBox="1"/>
      </xdr:nvSpPr>
      <xdr:spPr>
        <a:xfrm>
          <a:off x="2409825" y="39841805"/>
          <a:ext cx="2192655" cy="5264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１６百万円</a:t>
          </a:r>
          <a:endParaRPr kumimoji="1" lang="en-US" altLang="ja-JP" sz="1100"/>
        </a:p>
      </xdr:txBody>
    </xdr:sp>
    <xdr:clientData/>
  </xdr:twoCellAnchor>
  <xdr:twoCellAnchor>
    <xdr:from>
      <xdr:col>7</xdr:col>
      <xdr:colOff>120014</xdr:colOff>
      <xdr:row>743</xdr:row>
      <xdr:rowOff>184785</xdr:rowOff>
    </xdr:from>
    <xdr:to>
      <xdr:col>30</xdr:col>
      <xdr:colOff>100852</xdr:colOff>
      <xdr:row>747</xdr:row>
      <xdr:rowOff>218440</xdr:rowOff>
    </xdr:to>
    <xdr:sp macro="" textlink="">
      <xdr:nvSpPr>
        <xdr:cNvPr id="3" name="大かっこ 2"/>
        <xdr:cNvSpPr/>
      </xdr:nvSpPr>
      <xdr:spPr>
        <a:xfrm>
          <a:off x="1531955" y="39158844"/>
          <a:ext cx="4620073" cy="1423184"/>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xdr:colOff>
      <xdr:row>748</xdr:row>
      <xdr:rowOff>1270</xdr:rowOff>
    </xdr:from>
    <xdr:to>
      <xdr:col>12</xdr:col>
      <xdr:colOff>9525</xdr:colOff>
      <xdr:row>757</xdr:row>
      <xdr:rowOff>191135</xdr:rowOff>
    </xdr:to>
    <xdr:cxnSp macro="">
      <xdr:nvCxnSpPr>
        <xdr:cNvPr id="5" name="直線コネクタ 4"/>
        <xdr:cNvCxnSpPr/>
      </xdr:nvCxnSpPr>
      <xdr:spPr>
        <a:xfrm>
          <a:off x="2409825" y="41976675"/>
          <a:ext cx="0" cy="342265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89534</xdr:colOff>
      <xdr:row>755</xdr:row>
      <xdr:rowOff>42545</xdr:rowOff>
    </xdr:from>
    <xdr:to>
      <xdr:col>33</xdr:col>
      <xdr:colOff>190499</xdr:colOff>
      <xdr:row>755</xdr:row>
      <xdr:rowOff>326390</xdr:rowOff>
    </xdr:to>
    <xdr:sp macro="" textlink="">
      <xdr:nvSpPr>
        <xdr:cNvPr id="6" name="大かっこ 5"/>
        <xdr:cNvSpPr/>
      </xdr:nvSpPr>
      <xdr:spPr>
        <a:xfrm>
          <a:off x="3115122" y="43185192"/>
          <a:ext cx="3731671" cy="2838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12</xdr:col>
      <xdr:colOff>9525</xdr:colOff>
      <xdr:row>754</xdr:row>
      <xdr:rowOff>120015</xdr:rowOff>
    </xdr:from>
    <xdr:to>
      <xdr:col>17</xdr:col>
      <xdr:colOff>13970</xdr:colOff>
      <xdr:row>754</xdr:row>
      <xdr:rowOff>120015</xdr:rowOff>
    </xdr:to>
    <xdr:cxnSp macro="">
      <xdr:nvCxnSpPr>
        <xdr:cNvPr id="4" name="直線矢印コネクタ 3"/>
        <xdr:cNvCxnSpPr/>
      </xdr:nvCxnSpPr>
      <xdr:spPr>
        <a:xfrm flipV="1">
          <a:off x="2409825" y="44248070"/>
          <a:ext cx="100457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18415</xdr:colOff>
      <xdr:row>753</xdr:row>
      <xdr:rowOff>205740</xdr:rowOff>
    </xdr:from>
    <xdr:to>
      <xdr:col>28</xdr:col>
      <xdr:colOff>191135</xdr:colOff>
      <xdr:row>755</xdr:row>
      <xdr:rowOff>26670</xdr:rowOff>
    </xdr:to>
    <xdr:sp macro="" textlink="">
      <xdr:nvSpPr>
        <xdr:cNvPr id="7" name="テキスト ボックス 6"/>
        <xdr:cNvSpPr txBox="1"/>
      </xdr:nvSpPr>
      <xdr:spPr>
        <a:xfrm>
          <a:off x="3418840" y="43981370"/>
          <a:ext cx="2372995" cy="53340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０．２百万円</a:t>
          </a:r>
          <a:endParaRPr kumimoji="1" lang="en-US" altLang="ja-JP" sz="1100"/>
        </a:p>
      </xdr:txBody>
    </xdr:sp>
    <xdr:clientData/>
  </xdr:twoCellAnchor>
  <xdr:twoCellAnchor>
    <xdr:from>
      <xdr:col>30</xdr:col>
      <xdr:colOff>196215</xdr:colOff>
      <xdr:row>742</xdr:row>
      <xdr:rowOff>10160</xdr:rowOff>
    </xdr:from>
    <xdr:to>
      <xdr:col>42</xdr:col>
      <xdr:colOff>43180</xdr:colOff>
      <xdr:row>744</xdr:row>
      <xdr:rowOff>6985</xdr:rowOff>
    </xdr:to>
    <xdr:sp macro="" textlink="">
      <xdr:nvSpPr>
        <xdr:cNvPr id="9" name="大かっこ 8"/>
        <xdr:cNvSpPr/>
      </xdr:nvSpPr>
      <xdr:spPr>
        <a:xfrm>
          <a:off x="6196965" y="39840535"/>
          <a:ext cx="2247265" cy="716915"/>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xdr:colOff>
      <xdr:row>756</xdr:row>
      <xdr:rowOff>283845</xdr:rowOff>
    </xdr:from>
    <xdr:to>
      <xdr:col>28</xdr:col>
      <xdr:colOff>191135</xdr:colOff>
      <xdr:row>757</xdr:row>
      <xdr:rowOff>449580</xdr:rowOff>
    </xdr:to>
    <xdr:sp macro="" textlink="">
      <xdr:nvSpPr>
        <xdr:cNvPr id="11" name="テキスト ボックス 10"/>
        <xdr:cNvSpPr txBox="1"/>
      </xdr:nvSpPr>
      <xdr:spPr>
        <a:xfrm>
          <a:off x="3419475" y="45131990"/>
          <a:ext cx="2372360" cy="52578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０．２百万円</a:t>
          </a:r>
          <a:endParaRPr kumimoji="1" lang="en-US" altLang="ja-JP" sz="1100"/>
        </a:p>
      </xdr:txBody>
    </xdr:sp>
    <xdr:clientData/>
  </xdr:twoCellAnchor>
  <xdr:twoCellAnchor>
    <xdr:from>
      <xdr:col>12</xdr:col>
      <xdr:colOff>9525</xdr:colOff>
      <xdr:row>757</xdr:row>
      <xdr:rowOff>191135</xdr:rowOff>
    </xdr:from>
    <xdr:to>
      <xdr:col>17</xdr:col>
      <xdr:colOff>15240</xdr:colOff>
      <xdr:row>757</xdr:row>
      <xdr:rowOff>191135</xdr:rowOff>
    </xdr:to>
    <xdr:cxnSp macro="">
      <xdr:nvCxnSpPr>
        <xdr:cNvPr id="13" name="直線矢印コネクタ 12"/>
        <xdr:cNvCxnSpPr/>
      </xdr:nvCxnSpPr>
      <xdr:spPr>
        <a:xfrm>
          <a:off x="2409825" y="45399325"/>
          <a:ext cx="100584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18415</xdr:colOff>
      <xdr:row>748</xdr:row>
      <xdr:rowOff>201930</xdr:rowOff>
    </xdr:from>
    <xdr:to>
      <xdr:col>35</xdr:col>
      <xdr:colOff>192405</xdr:colOff>
      <xdr:row>750</xdr:row>
      <xdr:rowOff>20955</xdr:rowOff>
    </xdr:to>
    <xdr:sp macro="" textlink="">
      <xdr:nvSpPr>
        <xdr:cNvPr id="14" name="テキスト ボックス 13"/>
        <xdr:cNvSpPr txBox="1"/>
      </xdr:nvSpPr>
      <xdr:spPr>
        <a:xfrm>
          <a:off x="4418965" y="42177335"/>
          <a:ext cx="2774315" cy="5391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en-US" sz="1100" b="0" i="0" baseline="0">
              <a:solidFill>
                <a:schemeClr val="dk1"/>
              </a:solidFill>
              <a:effectLst/>
              <a:latin typeface="+mn-lt"/>
              <a:ea typeface="+mn-ea"/>
              <a:cs typeface="+mn-cs"/>
            </a:rPr>
            <a:t>復建調査設計株式会社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kumimoji="1" lang="ja-JP" altLang="en-US" sz="1100"/>
            <a:t>１５百万円</a:t>
          </a:r>
        </a:p>
      </xdr:txBody>
    </xdr:sp>
    <xdr:clientData/>
  </xdr:twoCellAnchor>
  <xdr:twoCellAnchor>
    <xdr:from>
      <xdr:col>20</xdr:col>
      <xdr:colOff>128905</xdr:colOff>
      <xdr:row>750</xdr:row>
      <xdr:rowOff>20955</xdr:rowOff>
    </xdr:from>
    <xdr:to>
      <xdr:col>40</xdr:col>
      <xdr:colOff>100853</xdr:colOff>
      <xdr:row>752</xdr:row>
      <xdr:rowOff>340360</xdr:rowOff>
    </xdr:to>
    <xdr:sp macro="" textlink="">
      <xdr:nvSpPr>
        <xdr:cNvPr id="15" name="大かっこ 14"/>
        <xdr:cNvSpPr/>
      </xdr:nvSpPr>
      <xdr:spPr>
        <a:xfrm>
          <a:off x="4163023" y="41426690"/>
          <a:ext cx="4006065" cy="1014170"/>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120015</xdr:colOff>
      <xdr:row>741</xdr:row>
      <xdr:rowOff>49530</xdr:rowOff>
    </xdr:from>
    <xdr:to>
      <xdr:col>42</xdr:col>
      <xdr:colOff>184150</xdr:colOff>
      <xdr:row>743</xdr:row>
      <xdr:rowOff>324485</xdr:rowOff>
    </xdr:to>
    <xdr:sp macro="" textlink="">
      <xdr:nvSpPr>
        <xdr:cNvPr id="17" name="正方形/長方形 16"/>
        <xdr:cNvSpPr>
          <a:spLocks noChangeArrowheads="1"/>
        </xdr:cNvSpPr>
      </xdr:nvSpPr>
      <xdr:spPr>
        <a:xfrm>
          <a:off x="6320790" y="39519860"/>
          <a:ext cx="2264410" cy="995045"/>
        </a:xfrm>
        <a:prstGeom prst="rect">
          <a:avLst/>
        </a:prstGeom>
        <a:no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０．１百万円</a:t>
          </a:r>
        </a:p>
      </xdr:txBody>
    </xdr:sp>
    <xdr:clientData/>
  </xdr:twoCellAnchor>
  <xdr:twoCellAnchor>
    <xdr:from>
      <xdr:col>15</xdr:col>
      <xdr:colOff>89535</xdr:colOff>
      <xdr:row>757</xdr:row>
      <xdr:rowOff>460375</xdr:rowOff>
    </xdr:from>
    <xdr:to>
      <xdr:col>35</xdr:col>
      <xdr:colOff>100853</xdr:colOff>
      <xdr:row>758</xdr:row>
      <xdr:rowOff>549275</xdr:rowOff>
    </xdr:to>
    <xdr:sp macro="" textlink="">
      <xdr:nvSpPr>
        <xdr:cNvPr id="18" name="大かっこ 17"/>
        <xdr:cNvSpPr/>
      </xdr:nvSpPr>
      <xdr:spPr>
        <a:xfrm>
          <a:off x="3115123" y="44297787"/>
          <a:ext cx="4045436" cy="761253"/>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196850</xdr:colOff>
      <xdr:row>748</xdr:row>
      <xdr:rowOff>6985</xdr:rowOff>
    </xdr:from>
    <xdr:to>
      <xdr:col>22</xdr:col>
      <xdr:colOff>4445</xdr:colOff>
      <xdr:row>749</xdr:row>
      <xdr:rowOff>114300</xdr:rowOff>
    </xdr:to>
    <xdr:grpSp>
      <xdr:nvGrpSpPr>
        <xdr:cNvPr id="24" name="グループ化 23"/>
        <xdr:cNvGrpSpPr/>
      </xdr:nvGrpSpPr>
      <xdr:grpSpPr>
        <a:xfrm>
          <a:off x="3424144" y="40717956"/>
          <a:ext cx="1017830" cy="454697"/>
          <a:chOff x="3343228" y="41785194"/>
          <a:chExt cx="990000" cy="462220"/>
        </a:xfrm>
      </xdr:grpSpPr>
      <xdr:cxnSp macro="">
        <xdr:nvCxnSpPr>
          <xdr:cNvPr id="19" name="直線コネクタ 18"/>
          <xdr:cNvCxnSpPr/>
        </xdr:nvCxnSpPr>
        <xdr:spPr>
          <a:xfrm>
            <a:off x="3343228" y="41785194"/>
            <a:ext cx="0" cy="46222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43228" y="42247414"/>
            <a:ext cx="99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25</xdr:col>
      <xdr:colOff>13970</xdr:colOff>
      <xdr:row>747</xdr:row>
      <xdr:rowOff>269240</xdr:rowOff>
    </xdr:from>
    <xdr:ext cx="1594485" cy="274955"/>
    <xdr:sp macro="" textlink="">
      <xdr:nvSpPr>
        <xdr:cNvPr id="21" name="テキスト ボックス 20"/>
        <xdr:cNvSpPr txBox="1"/>
      </xdr:nvSpPr>
      <xdr:spPr>
        <a:xfrm>
          <a:off x="5014595" y="41892220"/>
          <a:ext cx="1594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1" zoomScale="85" zoomScaleNormal="75" zoomScaleSheetLayoutView="85" workbookViewId="0">
      <selection activeCell="BG727" sqref="BG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463</v>
      </c>
      <c r="AT2" s="877"/>
      <c r="AU2" s="877"/>
      <c r="AV2" s="1" t="str">
        <f>IF(AW2="","","-")</f>
        <v/>
      </c>
      <c r="AW2" s="878"/>
      <c r="AX2" s="878"/>
    </row>
    <row r="3" spans="1:50" ht="21" customHeight="1" x14ac:dyDescent="0.15">
      <c r="A3" s="879" t="s">
        <v>146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63</v>
      </c>
      <c r="AK3" s="881"/>
      <c r="AL3" s="881"/>
      <c r="AM3" s="881"/>
      <c r="AN3" s="881"/>
      <c r="AO3" s="881"/>
      <c r="AP3" s="881"/>
      <c r="AQ3" s="881"/>
      <c r="AR3" s="881"/>
      <c r="AS3" s="881"/>
      <c r="AT3" s="881"/>
      <c r="AU3" s="881"/>
      <c r="AV3" s="881"/>
      <c r="AW3" s="881"/>
      <c r="AX3" s="43" t="s">
        <v>109</v>
      </c>
    </row>
    <row r="4" spans="1:50" ht="24.75" customHeight="1" x14ac:dyDescent="0.15">
      <c r="A4" s="882" t="s">
        <v>38</v>
      </c>
      <c r="B4" s="883"/>
      <c r="C4" s="883"/>
      <c r="D4" s="883"/>
      <c r="E4" s="883"/>
      <c r="F4" s="883"/>
      <c r="G4" s="884" t="s">
        <v>479</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480</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114</v>
      </c>
      <c r="B5" s="894"/>
      <c r="C5" s="894"/>
      <c r="D5" s="894"/>
      <c r="E5" s="894"/>
      <c r="F5" s="895"/>
      <c r="G5" s="896" t="s">
        <v>341</v>
      </c>
      <c r="H5" s="897"/>
      <c r="I5" s="897"/>
      <c r="J5" s="897"/>
      <c r="K5" s="897"/>
      <c r="L5" s="897"/>
      <c r="M5" s="898" t="s">
        <v>111</v>
      </c>
      <c r="N5" s="899"/>
      <c r="O5" s="899"/>
      <c r="P5" s="899"/>
      <c r="Q5" s="899"/>
      <c r="R5" s="900"/>
      <c r="S5" s="901" t="s">
        <v>460</v>
      </c>
      <c r="T5" s="897"/>
      <c r="U5" s="897"/>
      <c r="V5" s="897"/>
      <c r="W5" s="897"/>
      <c r="X5" s="902"/>
      <c r="Y5" s="903" t="s">
        <v>21</v>
      </c>
      <c r="Z5" s="720"/>
      <c r="AA5" s="720"/>
      <c r="AB5" s="720"/>
      <c r="AC5" s="720"/>
      <c r="AD5" s="721"/>
      <c r="AE5" s="904" t="s">
        <v>481</v>
      </c>
      <c r="AF5" s="904"/>
      <c r="AG5" s="904"/>
      <c r="AH5" s="904"/>
      <c r="AI5" s="904"/>
      <c r="AJ5" s="904"/>
      <c r="AK5" s="904"/>
      <c r="AL5" s="904"/>
      <c r="AM5" s="904"/>
      <c r="AN5" s="904"/>
      <c r="AO5" s="904"/>
      <c r="AP5" s="905"/>
      <c r="AQ5" s="906" t="s">
        <v>511</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394</v>
      </c>
      <c r="H7" s="757"/>
      <c r="I7" s="757"/>
      <c r="J7" s="757"/>
      <c r="K7" s="757"/>
      <c r="L7" s="757"/>
      <c r="M7" s="757"/>
      <c r="N7" s="757"/>
      <c r="O7" s="757"/>
      <c r="P7" s="757"/>
      <c r="Q7" s="757"/>
      <c r="R7" s="757"/>
      <c r="S7" s="757"/>
      <c r="T7" s="757"/>
      <c r="U7" s="757"/>
      <c r="V7" s="757"/>
      <c r="W7" s="757"/>
      <c r="X7" s="758"/>
      <c r="Y7" s="847" t="s">
        <v>216</v>
      </c>
      <c r="Z7" s="260"/>
      <c r="AA7" s="260"/>
      <c r="AB7" s="260"/>
      <c r="AC7" s="260"/>
      <c r="AD7" s="848"/>
      <c r="AE7" s="849" t="s">
        <v>482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301</v>
      </c>
      <c r="B8" s="844"/>
      <c r="C8" s="844"/>
      <c r="D8" s="844"/>
      <c r="E8" s="844"/>
      <c r="F8" s="845"/>
      <c r="G8" s="852" t="str">
        <f>入力規則等!A27</f>
        <v>科学技術・イノベーション、国土強靱化施策</v>
      </c>
      <c r="H8" s="853"/>
      <c r="I8" s="853"/>
      <c r="J8" s="853"/>
      <c r="K8" s="853"/>
      <c r="L8" s="853"/>
      <c r="M8" s="853"/>
      <c r="N8" s="853"/>
      <c r="O8" s="853"/>
      <c r="P8" s="853"/>
      <c r="Q8" s="853"/>
      <c r="R8" s="853"/>
      <c r="S8" s="853"/>
      <c r="T8" s="853"/>
      <c r="U8" s="853"/>
      <c r="V8" s="853"/>
      <c r="W8" s="853"/>
      <c r="X8" s="854"/>
      <c r="Y8" s="855" t="s">
        <v>303</v>
      </c>
      <c r="Z8" s="856"/>
      <c r="AA8" s="856"/>
      <c r="AB8" s="856"/>
      <c r="AC8" s="856"/>
      <c r="AD8" s="857"/>
      <c r="AE8" s="858" t="str">
        <f>入力規則等!K13</f>
        <v>文教及び科学振興</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90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73</v>
      </c>
      <c r="B10" s="864"/>
      <c r="C10" s="864"/>
      <c r="D10" s="864"/>
      <c r="E10" s="864"/>
      <c r="F10" s="864"/>
      <c r="G10" s="865" t="s">
        <v>514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384</v>
      </c>
      <c r="X12" s="271"/>
      <c r="Y12" s="271"/>
      <c r="Z12" s="271"/>
      <c r="AA12" s="271"/>
      <c r="AB12" s="271"/>
      <c r="AC12" s="272"/>
      <c r="AD12" s="270" t="s">
        <v>62</v>
      </c>
      <c r="AE12" s="271"/>
      <c r="AF12" s="271"/>
      <c r="AG12" s="271"/>
      <c r="AH12" s="271"/>
      <c r="AI12" s="271"/>
      <c r="AJ12" s="272"/>
      <c r="AK12" s="270" t="s">
        <v>337</v>
      </c>
      <c r="AL12" s="271"/>
      <c r="AM12" s="271"/>
      <c r="AN12" s="271"/>
      <c r="AO12" s="271"/>
      <c r="AP12" s="271"/>
      <c r="AQ12" s="272"/>
      <c r="AR12" s="270" t="s">
        <v>398</v>
      </c>
      <c r="AS12" s="271"/>
      <c r="AT12" s="271"/>
      <c r="AU12" s="271"/>
      <c r="AV12" s="271"/>
      <c r="AW12" s="271"/>
      <c r="AX12" s="874"/>
    </row>
    <row r="13" spans="1:50" ht="21" customHeight="1" x14ac:dyDescent="0.15">
      <c r="A13" s="76"/>
      <c r="B13" s="77"/>
      <c r="C13" s="77"/>
      <c r="D13" s="77"/>
      <c r="E13" s="77"/>
      <c r="F13" s="78"/>
      <c r="G13" s="429" t="s">
        <v>3</v>
      </c>
      <c r="H13" s="430"/>
      <c r="I13" s="831" t="s">
        <v>13</v>
      </c>
      <c r="J13" s="832"/>
      <c r="K13" s="832"/>
      <c r="L13" s="832"/>
      <c r="M13" s="832"/>
      <c r="N13" s="832"/>
      <c r="O13" s="833"/>
      <c r="P13" s="788" t="s">
        <v>394</v>
      </c>
      <c r="Q13" s="789"/>
      <c r="R13" s="789"/>
      <c r="S13" s="789"/>
      <c r="T13" s="789"/>
      <c r="U13" s="789"/>
      <c r="V13" s="790"/>
      <c r="W13" s="788">
        <v>39</v>
      </c>
      <c r="X13" s="789"/>
      <c r="Y13" s="789"/>
      <c r="Z13" s="789"/>
      <c r="AA13" s="789"/>
      <c r="AB13" s="789"/>
      <c r="AC13" s="790"/>
      <c r="AD13" s="788">
        <v>16</v>
      </c>
      <c r="AE13" s="789"/>
      <c r="AF13" s="789"/>
      <c r="AG13" s="789"/>
      <c r="AH13" s="789"/>
      <c r="AI13" s="789"/>
      <c r="AJ13" s="790"/>
      <c r="AK13" s="788">
        <v>16</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5</v>
      </c>
      <c r="J14" s="823"/>
      <c r="K14" s="823"/>
      <c r="L14" s="823"/>
      <c r="M14" s="823"/>
      <c r="N14" s="823"/>
      <c r="O14" s="824"/>
      <c r="P14" s="788" t="s">
        <v>394</v>
      </c>
      <c r="Q14" s="789"/>
      <c r="R14" s="789"/>
      <c r="S14" s="789"/>
      <c r="T14" s="789"/>
      <c r="U14" s="789"/>
      <c r="V14" s="790"/>
      <c r="W14" s="788" t="s">
        <v>394</v>
      </c>
      <c r="X14" s="789"/>
      <c r="Y14" s="789"/>
      <c r="Z14" s="789"/>
      <c r="AA14" s="789"/>
      <c r="AB14" s="789"/>
      <c r="AC14" s="790"/>
      <c r="AD14" s="788" t="s">
        <v>394</v>
      </c>
      <c r="AE14" s="789"/>
      <c r="AF14" s="789"/>
      <c r="AG14" s="789"/>
      <c r="AH14" s="789"/>
      <c r="AI14" s="789"/>
      <c r="AJ14" s="790"/>
      <c r="AK14" s="788" t="s">
        <v>394</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93</v>
      </c>
      <c r="J15" s="818"/>
      <c r="K15" s="818"/>
      <c r="L15" s="818"/>
      <c r="M15" s="818"/>
      <c r="N15" s="818"/>
      <c r="O15" s="819"/>
      <c r="P15" s="788" t="s">
        <v>394</v>
      </c>
      <c r="Q15" s="789"/>
      <c r="R15" s="789"/>
      <c r="S15" s="789"/>
      <c r="T15" s="789"/>
      <c r="U15" s="789"/>
      <c r="V15" s="790"/>
      <c r="W15" s="788" t="s">
        <v>394</v>
      </c>
      <c r="X15" s="789"/>
      <c r="Y15" s="789"/>
      <c r="Z15" s="789"/>
      <c r="AA15" s="789"/>
      <c r="AB15" s="789"/>
      <c r="AC15" s="790"/>
      <c r="AD15" s="788" t="s">
        <v>394</v>
      </c>
      <c r="AE15" s="789"/>
      <c r="AF15" s="789"/>
      <c r="AG15" s="789"/>
      <c r="AH15" s="789"/>
      <c r="AI15" s="789"/>
      <c r="AJ15" s="790"/>
      <c r="AK15" s="788" t="s">
        <v>394</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t="s">
        <v>394</v>
      </c>
      <c r="Q16" s="789"/>
      <c r="R16" s="789"/>
      <c r="S16" s="789"/>
      <c r="T16" s="789"/>
      <c r="U16" s="789"/>
      <c r="V16" s="790"/>
      <c r="W16" s="788" t="s">
        <v>394</v>
      </c>
      <c r="X16" s="789"/>
      <c r="Y16" s="789"/>
      <c r="Z16" s="789"/>
      <c r="AA16" s="789"/>
      <c r="AB16" s="789"/>
      <c r="AC16" s="790"/>
      <c r="AD16" s="788" t="s">
        <v>394</v>
      </c>
      <c r="AE16" s="789"/>
      <c r="AF16" s="789"/>
      <c r="AG16" s="789"/>
      <c r="AH16" s="789"/>
      <c r="AI16" s="789"/>
      <c r="AJ16" s="790"/>
      <c r="AK16" s="788" t="s">
        <v>394</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103</v>
      </c>
      <c r="J17" s="823"/>
      <c r="K17" s="823"/>
      <c r="L17" s="823"/>
      <c r="M17" s="823"/>
      <c r="N17" s="823"/>
      <c r="O17" s="824"/>
      <c r="P17" s="788" t="s">
        <v>394</v>
      </c>
      <c r="Q17" s="789"/>
      <c r="R17" s="789"/>
      <c r="S17" s="789"/>
      <c r="T17" s="789"/>
      <c r="U17" s="789"/>
      <c r="V17" s="790"/>
      <c r="W17" s="788" t="s">
        <v>394</v>
      </c>
      <c r="X17" s="789"/>
      <c r="Y17" s="789"/>
      <c r="Z17" s="789"/>
      <c r="AA17" s="789"/>
      <c r="AB17" s="789"/>
      <c r="AC17" s="790"/>
      <c r="AD17" s="788" t="s">
        <v>394</v>
      </c>
      <c r="AE17" s="789"/>
      <c r="AF17" s="789"/>
      <c r="AG17" s="789"/>
      <c r="AH17" s="789"/>
      <c r="AI17" s="789"/>
      <c r="AJ17" s="790"/>
      <c r="AK17" s="788" t="s">
        <v>394</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59</v>
      </c>
      <c r="J18" s="828"/>
      <c r="K18" s="828"/>
      <c r="L18" s="828"/>
      <c r="M18" s="828"/>
      <c r="N18" s="828"/>
      <c r="O18" s="829"/>
      <c r="P18" s="784">
        <f>SUM(P13:V17)</f>
        <v>0</v>
      </c>
      <c r="Q18" s="785"/>
      <c r="R18" s="785"/>
      <c r="S18" s="785"/>
      <c r="T18" s="785"/>
      <c r="U18" s="785"/>
      <c r="V18" s="786"/>
      <c r="W18" s="784">
        <f>SUM(W13:AC17)</f>
        <v>39</v>
      </c>
      <c r="X18" s="785"/>
      <c r="Y18" s="785"/>
      <c r="Z18" s="785"/>
      <c r="AA18" s="785"/>
      <c r="AB18" s="785"/>
      <c r="AC18" s="786"/>
      <c r="AD18" s="784">
        <f>SUM(AD13:AJ17)</f>
        <v>16</v>
      </c>
      <c r="AE18" s="785"/>
      <c r="AF18" s="785"/>
      <c r="AG18" s="785"/>
      <c r="AH18" s="785"/>
      <c r="AI18" s="785"/>
      <c r="AJ18" s="786"/>
      <c r="AK18" s="784">
        <f>SUM(AK13:AQ17)</f>
        <v>16</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c r="Q19" s="789"/>
      <c r="R19" s="789"/>
      <c r="S19" s="789"/>
      <c r="T19" s="789"/>
      <c r="U19" s="789"/>
      <c r="V19" s="790"/>
      <c r="W19" s="788">
        <v>38</v>
      </c>
      <c r="X19" s="789"/>
      <c r="Y19" s="789"/>
      <c r="Z19" s="789"/>
      <c r="AA19" s="789"/>
      <c r="AB19" s="789"/>
      <c r="AC19" s="790"/>
      <c r="AD19" s="788">
        <v>16</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t="str">
        <f>IF(P18=0,"-",SUM(P19)/P18)</f>
        <v>-</v>
      </c>
      <c r="Q20" s="813"/>
      <c r="R20" s="813"/>
      <c r="S20" s="813"/>
      <c r="T20" s="813"/>
      <c r="U20" s="813"/>
      <c r="V20" s="813"/>
      <c r="W20" s="813">
        <f>IF(W18=0,"-",SUM(W19)/W18)</f>
        <v>0.97435897435897445</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364</v>
      </c>
      <c r="H21" s="816"/>
      <c r="I21" s="816"/>
      <c r="J21" s="816"/>
      <c r="K21" s="816"/>
      <c r="L21" s="816"/>
      <c r="M21" s="816"/>
      <c r="N21" s="816"/>
      <c r="O21" s="816"/>
      <c r="P21" s="813" t="str">
        <f>IF(P19=0,"-",SUM(P19)/SUM(P13,P14))</f>
        <v>-</v>
      </c>
      <c r="Q21" s="813"/>
      <c r="R21" s="813"/>
      <c r="S21" s="813"/>
      <c r="T21" s="813"/>
      <c r="U21" s="813"/>
      <c r="V21" s="813"/>
      <c r="W21" s="813">
        <f>IF(W19=0,"-",SUM(W19)/SUM(W13,W14))</f>
        <v>0.97435897435897445</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401</v>
      </c>
      <c r="B22" s="120"/>
      <c r="C22" s="120"/>
      <c r="D22" s="120"/>
      <c r="E22" s="120"/>
      <c r="F22" s="121"/>
      <c r="G22" s="798" t="s">
        <v>202</v>
      </c>
      <c r="H22" s="188"/>
      <c r="I22" s="188"/>
      <c r="J22" s="188"/>
      <c r="K22" s="188"/>
      <c r="L22" s="188"/>
      <c r="M22" s="188"/>
      <c r="N22" s="188"/>
      <c r="O22" s="189"/>
      <c r="P22" s="187" t="s">
        <v>381</v>
      </c>
      <c r="Q22" s="188"/>
      <c r="R22" s="188"/>
      <c r="S22" s="188"/>
      <c r="T22" s="188"/>
      <c r="U22" s="188"/>
      <c r="V22" s="189"/>
      <c r="W22" s="187" t="s">
        <v>273</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487</v>
      </c>
      <c r="H23" s="801"/>
      <c r="I23" s="801"/>
      <c r="J23" s="801"/>
      <c r="K23" s="801"/>
      <c r="L23" s="801"/>
      <c r="M23" s="801"/>
      <c r="N23" s="801"/>
      <c r="O23" s="802"/>
      <c r="P23" s="803">
        <v>15</v>
      </c>
      <c r="Q23" s="804"/>
      <c r="R23" s="804"/>
      <c r="S23" s="804"/>
      <c r="T23" s="804"/>
      <c r="U23" s="804"/>
      <c r="V23" s="805"/>
      <c r="W23" s="803"/>
      <c r="X23" s="804"/>
      <c r="Y23" s="804"/>
      <c r="Z23" s="804"/>
      <c r="AA23" s="804"/>
      <c r="AB23" s="804"/>
      <c r="AC23" s="805"/>
      <c r="AD23" s="128" t="s">
        <v>394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261</v>
      </c>
      <c r="H24" s="807"/>
      <c r="I24" s="807"/>
      <c r="J24" s="807"/>
      <c r="K24" s="807"/>
      <c r="L24" s="807"/>
      <c r="M24" s="807"/>
      <c r="N24" s="807"/>
      <c r="O24" s="808"/>
      <c r="P24" s="788">
        <v>0.8</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485</v>
      </c>
      <c r="H25" s="807"/>
      <c r="I25" s="807"/>
      <c r="J25" s="807"/>
      <c r="K25" s="807"/>
      <c r="L25" s="807"/>
      <c r="M25" s="807"/>
      <c r="N25" s="807"/>
      <c r="O25" s="808"/>
      <c r="P25" s="788">
        <v>0.1</v>
      </c>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486</v>
      </c>
      <c r="H26" s="807"/>
      <c r="I26" s="807"/>
      <c r="J26" s="807"/>
      <c r="K26" s="807"/>
      <c r="L26" s="807"/>
      <c r="M26" s="807"/>
      <c r="N26" s="807"/>
      <c r="O26" s="808"/>
      <c r="P26" s="788">
        <v>0.1</v>
      </c>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131</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59</v>
      </c>
      <c r="H29" s="728"/>
      <c r="I29" s="728"/>
      <c r="J29" s="728"/>
      <c r="K29" s="728"/>
      <c r="L29" s="728"/>
      <c r="M29" s="728"/>
      <c r="N29" s="728"/>
      <c r="O29" s="729"/>
      <c r="P29" s="788">
        <f>AK13</f>
        <v>16</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360</v>
      </c>
      <c r="B30" s="436"/>
      <c r="C30" s="436"/>
      <c r="D30" s="436"/>
      <c r="E30" s="436"/>
      <c r="F30" s="437"/>
      <c r="G30" s="438" t="s">
        <v>173</v>
      </c>
      <c r="H30" s="439"/>
      <c r="I30" s="439"/>
      <c r="J30" s="439"/>
      <c r="K30" s="439"/>
      <c r="L30" s="439"/>
      <c r="M30" s="439"/>
      <c r="N30" s="439"/>
      <c r="O30" s="440"/>
      <c r="P30" s="441" t="s">
        <v>72</v>
      </c>
      <c r="Q30" s="439"/>
      <c r="R30" s="439"/>
      <c r="S30" s="439"/>
      <c r="T30" s="439"/>
      <c r="U30" s="439"/>
      <c r="V30" s="439"/>
      <c r="W30" s="439"/>
      <c r="X30" s="440"/>
      <c r="Y30" s="442"/>
      <c r="Z30" s="443"/>
      <c r="AA30" s="444"/>
      <c r="AB30" s="445" t="s">
        <v>36</v>
      </c>
      <c r="AC30" s="446"/>
      <c r="AD30" s="447"/>
      <c r="AE30" s="445" t="s">
        <v>151</v>
      </c>
      <c r="AF30" s="446"/>
      <c r="AG30" s="446"/>
      <c r="AH30" s="447"/>
      <c r="AI30" s="445" t="s">
        <v>384</v>
      </c>
      <c r="AJ30" s="446"/>
      <c r="AK30" s="446"/>
      <c r="AL30" s="447"/>
      <c r="AM30" s="448" t="s">
        <v>62</v>
      </c>
      <c r="AN30" s="448"/>
      <c r="AO30" s="448"/>
      <c r="AP30" s="445"/>
      <c r="AQ30" s="794" t="s">
        <v>274</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275</v>
      </c>
      <c r="AT31" s="173"/>
      <c r="AU31" s="249">
        <v>2</v>
      </c>
      <c r="AV31" s="249"/>
      <c r="AW31" s="313" t="s">
        <v>251</v>
      </c>
      <c r="AX31" s="741"/>
    </row>
    <row r="32" spans="1:50" ht="23.25" customHeight="1" x14ac:dyDescent="0.15">
      <c r="A32" s="367"/>
      <c r="B32" s="365"/>
      <c r="C32" s="365"/>
      <c r="D32" s="365"/>
      <c r="E32" s="365"/>
      <c r="F32" s="366"/>
      <c r="G32" s="358" t="s">
        <v>494</v>
      </c>
      <c r="H32" s="359"/>
      <c r="I32" s="359"/>
      <c r="J32" s="359"/>
      <c r="K32" s="359"/>
      <c r="L32" s="359"/>
      <c r="M32" s="359"/>
      <c r="N32" s="359"/>
      <c r="O32" s="384"/>
      <c r="P32" s="95" t="s">
        <v>495</v>
      </c>
      <c r="Q32" s="95"/>
      <c r="R32" s="95"/>
      <c r="S32" s="95"/>
      <c r="T32" s="95"/>
      <c r="U32" s="95"/>
      <c r="V32" s="95"/>
      <c r="W32" s="95"/>
      <c r="X32" s="182"/>
      <c r="Y32" s="684" t="s">
        <v>42</v>
      </c>
      <c r="Z32" s="776"/>
      <c r="AA32" s="777"/>
      <c r="AB32" s="722" t="s">
        <v>484</v>
      </c>
      <c r="AC32" s="722"/>
      <c r="AD32" s="722"/>
      <c r="AE32" s="329" t="s">
        <v>394</v>
      </c>
      <c r="AF32" s="330"/>
      <c r="AG32" s="330"/>
      <c r="AH32" s="330"/>
      <c r="AI32" s="329" t="s">
        <v>394</v>
      </c>
      <c r="AJ32" s="330"/>
      <c r="AK32" s="330"/>
      <c r="AL32" s="330"/>
      <c r="AM32" s="329" t="s">
        <v>394</v>
      </c>
      <c r="AN32" s="330"/>
      <c r="AO32" s="330"/>
      <c r="AP32" s="330"/>
      <c r="AQ32" s="191" t="s">
        <v>394</v>
      </c>
      <c r="AR32" s="192"/>
      <c r="AS32" s="192"/>
      <c r="AT32" s="193"/>
      <c r="AU32" s="330" t="s">
        <v>394</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7" t="s">
        <v>484</v>
      </c>
      <c r="AC33" s="737"/>
      <c r="AD33" s="737"/>
      <c r="AE33" s="329" t="s">
        <v>394</v>
      </c>
      <c r="AF33" s="330"/>
      <c r="AG33" s="330"/>
      <c r="AH33" s="330"/>
      <c r="AI33" s="329" t="s">
        <v>394</v>
      </c>
      <c r="AJ33" s="330"/>
      <c r="AK33" s="330"/>
      <c r="AL33" s="330"/>
      <c r="AM33" s="329" t="s">
        <v>394</v>
      </c>
      <c r="AN33" s="330"/>
      <c r="AO33" s="330"/>
      <c r="AP33" s="330"/>
      <c r="AQ33" s="191" t="s">
        <v>394</v>
      </c>
      <c r="AR33" s="192"/>
      <c r="AS33" s="192"/>
      <c r="AT33" s="193"/>
      <c r="AU33" s="330">
        <v>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t="s">
        <v>394</v>
      </c>
      <c r="AF34" s="330"/>
      <c r="AG34" s="330"/>
      <c r="AH34" s="330"/>
      <c r="AI34" s="329" t="s">
        <v>394</v>
      </c>
      <c r="AJ34" s="330"/>
      <c r="AK34" s="330"/>
      <c r="AL34" s="330"/>
      <c r="AM34" s="329" t="s">
        <v>394</v>
      </c>
      <c r="AN34" s="330"/>
      <c r="AO34" s="330"/>
      <c r="AP34" s="330"/>
      <c r="AQ34" s="191" t="s">
        <v>394</v>
      </c>
      <c r="AR34" s="192"/>
      <c r="AS34" s="192"/>
      <c r="AT34" s="193"/>
      <c r="AU34" s="330">
        <v>100</v>
      </c>
      <c r="AV34" s="330"/>
      <c r="AW34" s="330"/>
      <c r="AX34" s="416"/>
    </row>
    <row r="35" spans="1:50" ht="23.25" customHeight="1" x14ac:dyDescent="0.15">
      <c r="A35" s="282" t="s">
        <v>220</v>
      </c>
      <c r="B35" s="283"/>
      <c r="C35" s="283"/>
      <c r="D35" s="283"/>
      <c r="E35" s="283"/>
      <c r="F35" s="284"/>
      <c r="G35" s="358" t="s">
        <v>436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360</v>
      </c>
      <c r="B37" s="410"/>
      <c r="C37" s="410"/>
      <c r="D37" s="410"/>
      <c r="E37" s="410"/>
      <c r="F37" s="411"/>
      <c r="G37" s="371" t="s">
        <v>173</v>
      </c>
      <c r="H37" s="372"/>
      <c r="I37" s="372"/>
      <c r="J37" s="372"/>
      <c r="K37" s="372"/>
      <c r="L37" s="372"/>
      <c r="M37" s="372"/>
      <c r="N37" s="372"/>
      <c r="O37" s="373"/>
      <c r="P37" s="374" t="s">
        <v>72</v>
      </c>
      <c r="Q37" s="372"/>
      <c r="R37" s="372"/>
      <c r="S37" s="372"/>
      <c r="T37" s="372"/>
      <c r="U37" s="372"/>
      <c r="V37" s="372"/>
      <c r="W37" s="372"/>
      <c r="X37" s="373"/>
      <c r="Y37" s="375"/>
      <c r="Z37" s="376"/>
      <c r="AA37" s="377"/>
      <c r="AB37" s="381" t="s">
        <v>36</v>
      </c>
      <c r="AC37" s="382"/>
      <c r="AD37" s="383"/>
      <c r="AE37" s="294" t="s">
        <v>151</v>
      </c>
      <c r="AF37" s="295"/>
      <c r="AG37" s="295"/>
      <c r="AH37" s="296"/>
      <c r="AI37" s="294" t="s">
        <v>384</v>
      </c>
      <c r="AJ37" s="295"/>
      <c r="AK37" s="295"/>
      <c r="AL37" s="296"/>
      <c r="AM37" s="297" t="s">
        <v>62</v>
      </c>
      <c r="AN37" s="297"/>
      <c r="AO37" s="297"/>
      <c r="AP37" s="297"/>
      <c r="AQ37" s="214" t="s">
        <v>274</v>
      </c>
      <c r="AR37" s="209"/>
      <c r="AS37" s="209"/>
      <c r="AT37" s="210"/>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251</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360</v>
      </c>
      <c r="B44" s="410"/>
      <c r="C44" s="410"/>
      <c r="D44" s="410"/>
      <c r="E44" s="410"/>
      <c r="F44" s="411"/>
      <c r="G44" s="371" t="s">
        <v>173</v>
      </c>
      <c r="H44" s="372"/>
      <c r="I44" s="372"/>
      <c r="J44" s="372"/>
      <c r="K44" s="372"/>
      <c r="L44" s="372"/>
      <c r="M44" s="372"/>
      <c r="N44" s="372"/>
      <c r="O44" s="373"/>
      <c r="P44" s="374" t="s">
        <v>72</v>
      </c>
      <c r="Q44" s="372"/>
      <c r="R44" s="372"/>
      <c r="S44" s="372"/>
      <c r="T44" s="372"/>
      <c r="U44" s="372"/>
      <c r="V44" s="372"/>
      <c r="W44" s="372"/>
      <c r="X44" s="373"/>
      <c r="Y44" s="375"/>
      <c r="Z44" s="376"/>
      <c r="AA44" s="377"/>
      <c r="AB44" s="381" t="s">
        <v>36</v>
      </c>
      <c r="AC44" s="382"/>
      <c r="AD44" s="383"/>
      <c r="AE44" s="294" t="s">
        <v>151</v>
      </c>
      <c r="AF44" s="295"/>
      <c r="AG44" s="295"/>
      <c r="AH44" s="296"/>
      <c r="AI44" s="294" t="s">
        <v>384</v>
      </c>
      <c r="AJ44" s="295"/>
      <c r="AK44" s="295"/>
      <c r="AL44" s="296"/>
      <c r="AM44" s="297" t="s">
        <v>62</v>
      </c>
      <c r="AN44" s="297"/>
      <c r="AO44" s="297"/>
      <c r="AP44" s="297"/>
      <c r="AQ44" s="214" t="s">
        <v>274</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251</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360</v>
      </c>
      <c r="B51" s="365"/>
      <c r="C51" s="365"/>
      <c r="D51" s="365"/>
      <c r="E51" s="365"/>
      <c r="F51" s="366"/>
      <c r="G51" s="371" t="s">
        <v>173</v>
      </c>
      <c r="H51" s="372"/>
      <c r="I51" s="372"/>
      <c r="J51" s="372"/>
      <c r="K51" s="372"/>
      <c r="L51" s="372"/>
      <c r="M51" s="372"/>
      <c r="N51" s="372"/>
      <c r="O51" s="373"/>
      <c r="P51" s="374" t="s">
        <v>72</v>
      </c>
      <c r="Q51" s="372"/>
      <c r="R51" s="372"/>
      <c r="S51" s="372"/>
      <c r="T51" s="372"/>
      <c r="U51" s="372"/>
      <c r="V51" s="372"/>
      <c r="W51" s="372"/>
      <c r="X51" s="373"/>
      <c r="Y51" s="375"/>
      <c r="Z51" s="376"/>
      <c r="AA51" s="377"/>
      <c r="AB51" s="381" t="s">
        <v>36</v>
      </c>
      <c r="AC51" s="382"/>
      <c r="AD51" s="383"/>
      <c r="AE51" s="294" t="s">
        <v>151</v>
      </c>
      <c r="AF51" s="295"/>
      <c r="AG51" s="295"/>
      <c r="AH51" s="296"/>
      <c r="AI51" s="294" t="s">
        <v>384</v>
      </c>
      <c r="AJ51" s="295"/>
      <c r="AK51" s="295"/>
      <c r="AL51" s="296"/>
      <c r="AM51" s="297" t="s">
        <v>62</v>
      </c>
      <c r="AN51" s="297"/>
      <c r="AO51" s="297"/>
      <c r="AP51" s="297"/>
      <c r="AQ51" s="214" t="s">
        <v>274</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251</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39</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360</v>
      </c>
      <c r="B58" s="365"/>
      <c r="C58" s="365"/>
      <c r="D58" s="365"/>
      <c r="E58" s="365"/>
      <c r="F58" s="366"/>
      <c r="G58" s="371" t="s">
        <v>173</v>
      </c>
      <c r="H58" s="372"/>
      <c r="I58" s="372"/>
      <c r="J58" s="372"/>
      <c r="K58" s="372"/>
      <c r="L58" s="372"/>
      <c r="M58" s="372"/>
      <c r="N58" s="372"/>
      <c r="O58" s="373"/>
      <c r="P58" s="374" t="s">
        <v>72</v>
      </c>
      <c r="Q58" s="372"/>
      <c r="R58" s="372"/>
      <c r="S58" s="372"/>
      <c r="T58" s="372"/>
      <c r="U58" s="372"/>
      <c r="V58" s="372"/>
      <c r="W58" s="372"/>
      <c r="X58" s="373"/>
      <c r="Y58" s="375"/>
      <c r="Z58" s="376"/>
      <c r="AA58" s="377"/>
      <c r="AB58" s="381" t="s">
        <v>36</v>
      </c>
      <c r="AC58" s="382"/>
      <c r="AD58" s="383"/>
      <c r="AE58" s="294" t="s">
        <v>151</v>
      </c>
      <c r="AF58" s="295"/>
      <c r="AG58" s="295"/>
      <c r="AH58" s="296"/>
      <c r="AI58" s="294" t="s">
        <v>384</v>
      </c>
      <c r="AJ58" s="295"/>
      <c r="AK58" s="295"/>
      <c r="AL58" s="296"/>
      <c r="AM58" s="297" t="s">
        <v>62</v>
      </c>
      <c r="AN58" s="297"/>
      <c r="AO58" s="297"/>
      <c r="AP58" s="297"/>
      <c r="AQ58" s="214" t="s">
        <v>274</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251</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232</v>
      </c>
      <c r="B65" s="349"/>
      <c r="C65" s="349"/>
      <c r="D65" s="349"/>
      <c r="E65" s="349"/>
      <c r="F65" s="350"/>
      <c r="G65" s="389"/>
      <c r="H65" s="169" t="s">
        <v>173</v>
      </c>
      <c r="I65" s="169"/>
      <c r="J65" s="169"/>
      <c r="K65" s="169"/>
      <c r="L65" s="169"/>
      <c r="M65" s="169"/>
      <c r="N65" s="169"/>
      <c r="O65" s="170"/>
      <c r="P65" s="177" t="s">
        <v>72</v>
      </c>
      <c r="Q65" s="169"/>
      <c r="R65" s="169"/>
      <c r="S65" s="169"/>
      <c r="T65" s="169"/>
      <c r="U65" s="169"/>
      <c r="V65" s="170"/>
      <c r="W65" s="391" t="s">
        <v>98</v>
      </c>
      <c r="X65" s="392"/>
      <c r="Y65" s="395"/>
      <c r="Z65" s="395"/>
      <c r="AA65" s="396"/>
      <c r="AB65" s="177" t="s">
        <v>36</v>
      </c>
      <c r="AC65" s="169"/>
      <c r="AD65" s="170"/>
      <c r="AE65" s="294" t="s">
        <v>151</v>
      </c>
      <c r="AF65" s="295"/>
      <c r="AG65" s="295"/>
      <c r="AH65" s="296"/>
      <c r="AI65" s="294" t="s">
        <v>384</v>
      </c>
      <c r="AJ65" s="295"/>
      <c r="AK65" s="295"/>
      <c r="AL65" s="296"/>
      <c r="AM65" s="297" t="s">
        <v>62</v>
      </c>
      <c r="AN65" s="297"/>
      <c r="AO65" s="297"/>
      <c r="AP65" s="297"/>
      <c r="AQ65" s="177" t="s">
        <v>274</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251</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42</v>
      </c>
      <c r="Z67" s="204"/>
      <c r="AA67" s="205"/>
      <c r="AB67" s="774" t="s">
        <v>75</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5" t="s">
        <v>75</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39</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365</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376</v>
      </c>
      <c r="X70" s="343"/>
      <c r="Y70" s="204" t="s">
        <v>42</v>
      </c>
      <c r="Z70" s="204"/>
      <c r="AA70" s="205"/>
      <c r="AB70" s="774" t="s">
        <v>75</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5" t="s">
        <v>75</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39</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232</v>
      </c>
      <c r="B73" s="349"/>
      <c r="C73" s="349"/>
      <c r="D73" s="349"/>
      <c r="E73" s="349"/>
      <c r="F73" s="350"/>
      <c r="G73" s="351"/>
      <c r="H73" s="169" t="s">
        <v>173</v>
      </c>
      <c r="I73" s="169"/>
      <c r="J73" s="169"/>
      <c r="K73" s="169"/>
      <c r="L73" s="169"/>
      <c r="M73" s="169"/>
      <c r="N73" s="169"/>
      <c r="O73" s="170"/>
      <c r="P73" s="177" t="s">
        <v>72</v>
      </c>
      <c r="Q73" s="169"/>
      <c r="R73" s="169"/>
      <c r="S73" s="169"/>
      <c r="T73" s="169"/>
      <c r="U73" s="169"/>
      <c r="V73" s="169"/>
      <c r="W73" s="169"/>
      <c r="X73" s="170"/>
      <c r="Y73" s="353"/>
      <c r="Z73" s="354"/>
      <c r="AA73" s="355"/>
      <c r="AB73" s="177" t="s">
        <v>36</v>
      </c>
      <c r="AC73" s="169"/>
      <c r="AD73" s="170"/>
      <c r="AE73" s="294" t="s">
        <v>151</v>
      </c>
      <c r="AF73" s="295"/>
      <c r="AG73" s="295"/>
      <c r="AH73" s="296"/>
      <c r="AI73" s="294" t="s">
        <v>384</v>
      </c>
      <c r="AJ73" s="295"/>
      <c r="AK73" s="295"/>
      <c r="AL73" s="296"/>
      <c r="AM73" s="297" t="s">
        <v>62</v>
      </c>
      <c r="AN73" s="297"/>
      <c r="AO73" s="297"/>
      <c r="AP73" s="297"/>
      <c r="AQ73" s="177" t="s">
        <v>274</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251</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258</v>
      </c>
      <c r="B78" s="768"/>
      <c r="C78" s="768"/>
      <c r="D78" s="768"/>
      <c r="E78" s="336" t="s">
        <v>35</v>
      </c>
      <c r="F78" s="337"/>
      <c r="G78" s="15" t="s">
        <v>271</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359</v>
      </c>
      <c r="AP79" s="745"/>
      <c r="AQ79" s="745"/>
      <c r="AR79" s="41" t="s">
        <v>240</v>
      </c>
      <c r="AS79" s="744"/>
      <c r="AT79" s="745"/>
      <c r="AU79" s="745"/>
      <c r="AV79" s="745"/>
      <c r="AW79" s="745"/>
      <c r="AX79" s="746"/>
    </row>
    <row r="80" spans="1:50" ht="18.75" hidden="1" customHeight="1" x14ac:dyDescent="0.15">
      <c r="A80" s="136" t="s">
        <v>169</v>
      </c>
      <c r="B80" s="747" t="s">
        <v>293</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25</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151</v>
      </c>
      <c r="AF85" s="295"/>
      <c r="AG85" s="295"/>
      <c r="AH85" s="296"/>
      <c r="AI85" s="294" t="s">
        <v>384</v>
      </c>
      <c r="AJ85" s="295"/>
      <c r="AK85" s="295"/>
      <c r="AL85" s="296"/>
      <c r="AM85" s="297" t="s">
        <v>62</v>
      </c>
      <c r="AN85" s="297"/>
      <c r="AO85" s="297"/>
      <c r="AP85" s="297"/>
      <c r="AQ85" s="177" t="s">
        <v>274</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251</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78</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39</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25</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151</v>
      </c>
      <c r="AF90" s="295"/>
      <c r="AG90" s="295"/>
      <c r="AH90" s="296"/>
      <c r="AI90" s="294" t="s">
        <v>384</v>
      </c>
      <c r="AJ90" s="295"/>
      <c r="AK90" s="295"/>
      <c r="AL90" s="296"/>
      <c r="AM90" s="297" t="s">
        <v>62</v>
      </c>
      <c r="AN90" s="297"/>
      <c r="AO90" s="297"/>
      <c r="AP90" s="297"/>
      <c r="AQ90" s="177" t="s">
        <v>274</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251</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78</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39</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25</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151</v>
      </c>
      <c r="AF95" s="295"/>
      <c r="AG95" s="295"/>
      <c r="AH95" s="296"/>
      <c r="AI95" s="294" t="s">
        <v>384</v>
      </c>
      <c r="AJ95" s="295"/>
      <c r="AK95" s="295"/>
      <c r="AL95" s="296"/>
      <c r="AM95" s="297" t="s">
        <v>62</v>
      </c>
      <c r="AN95" s="297"/>
      <c r="AO95" s="297"/>
      <c r="AP95" s="297"/>
      <c r="AQ95" s="177" t="s">
        <v>274</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251</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39</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361</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151</v>
      </c>
      <c r="AF100" s="713"/>
      <c r="AG100" s="713"/>
      <c r="AH100" s="714"/>
      <c r="AI100" s="712" t="s">
        <v>384</v>
      </c>
      <c r="AJ100" s="713"/>
      <c r="AK100" s="713"/>
      <c r="AL100" s="714"/>
      <c r="AM100" s="712" t="s">
        <v>62</v>
      </c>
      <c r="AN100" s="713"/>
      <c r="AO100" s="713"/>
      <c r="AP100" s="714"/>
      <c r="AQ100" s="715" t="s">
        <v>402</v>
      </c>
      <c r="AR100" s="716"/>
      <c r="AS100" s="716"/>
      <c r="AT100" s="717"/>
      <c r="AU100" s="715" t="s">
        <v>140</v>
      </c>
      <c r="AV100" s="716"/>
      <c r="AW100" s="716"/>
      <c r="AX100" s="718"/>
    </row>
    <row r="101" spans="1:50" ht="23.25" customHeight="1" x14ac:dyDescent="0.15">
      <c r="A101" s="276"/>
      <c r="B101" s="277"/>
      <c r="C101" s="277"/>
      <c r="D101" s="277"/>
      <c r="E101" s="277"/>
      <c r="F101" s="278"/>
      <c r="G101" s="95" t="s">
        <v>493</v>
      </c>
      <c r="H101" s="95"/>
      <c r="I101" s="95"/>
      <c r="J101" s="95"/>
      <c r="K101" s="95"/>
      <c r="L101" s="95"/>
      <c r="M101" s="95"/>
      <c r="N101" s="95"/>
      <c r="O101" s="95"/>
      <c r="P101" s="95"/>
      <c r="Q101" s="95"/>
      <c r="R101" s="95"/>
      <c r="S101" s="95"/>
      <c r="T101" s="95"/>
      <c r="U101" s="95"/>
      <c r="V101" s="95"/>
      <c r="W101" s="95"/>
      <c r="X101" s="182"/>
      <c r="Y101" s="719" t="s">
        <v>46</v>
      </c>
      <c r="Z101" s="720"/>
      <c r="AA101" s="721"/>
      <c r="AB101" s="722" t="s">
        <v>484</v>
      </c>
      <c r="AC101" s="722"/>
      <c r="AD101" s="722"/>
      <c r="AE101" s="329" t="s">
        <v>394</v>
      </c>
      <c r="AF101" s="330"/>
      <c r="AG101" s="330"/>
      <c r="AH101" s="331"/>
      <c r="AI101" s="329">
        <v>3</v>
      </c>
      <c r="AJ101" s="330"/>
      <c r="AK101" s="330"/>
      <c r="AL101" s="331"/>
      <c r="AM101" s="329">
        <v>3</v>
      </c>
      <c r="AN101" s="330"/>
      <c r="AO101" s="330"/>
      <c r="AP101" s="331"/>
      <c r="AQ101" s="329" t="s">
        <v>394</v>
      </c>
      <c r="AR101" s="330"/>
      <c r="AS101" s="330"/>
      <c r="AT101" s="331"/>
      <c r="AU101" s="329" t="s">
        <v>394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484</v>
      </c>
      <c r="AC102" s="722"/>
      <c r="AD102" s="722"/>
      <c r="AE102" s="682" t="s">
        <v>394</v>
      </c>
      <c r="AF102" s="682"/>
      <c r="AG102" s="682"/>
      <c r="AH102" s="682"/>
      <c r="AI102" s="682">
        <v>3</v>
      </c>
      <c r="AJ102" s="682"/>
      <c r="AK102" s="682"/>
      <c r="AL102" s="682"/>
      <c r="AM102" s="682">
        <v>3</v>
      </c>
      <c r="AN102" s="682"/>
      <c r="AO102" s="682"/>
      <c r="AP102" s="682"/>
      <c r="AQ102" s="708">
        <v>3</v>
      </c>
      <c r="AR102" s="709"/>
      <c r="AS102" s="709"/>
      <c r="AT102" s="710"/>
      <c r="AU102" s="708" t="s">
        <v>394</v>
      </c>
      <c r="AV102" s="709"/>
      <c r="AW102" s="709"/>
      <c r="AX102" s="710"/>
    </row>
    <row r="103" spans="1:50" ht="31.5" hidden="1" customHeight="1" x14ac:dyDescent="0.15">
      <c r="A103" s="282" t="s">
        <v>361</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384</v>
      </c>
      <c r="AJ103" s="271"/>
      <c r="AK103" s="271"/>
      <c r="AL103" s="272"/>
      <c r="AM103" s="270" t="s">
        <v>62</v>
      </c>
      <c r="AN103" s="271"/>
      <c r="AO103" s="271"/>
      <c r="AP103" s="272"/>
      <c r="AQ103" s="695" t="s">
        <v>402</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46</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361</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384</v>
      </c>
      <c r="AJ106" s="271"/>
      <c r="AK106" s="271"/>
      <c r="AL106" s="272"/>
      <c r="AM106" s="270" t="s">
        <v>62</v>
      </c>
      <c r="AN106" s="271"/>
      <c r="AO106" s="271"/>
      <c r="AP106" s="272"/>
      <c r="AQ106" s="695" t="s">
        <v>402</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46</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361</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384</v>
      </c>
      <c r="AJ109" s="271"/>
      <c r="AK109" s="271"/>
      <c r="AL109" s="272"/>
      <c r="AM109" s="270" t="s">
        <v>62</v>
      </c>
      <c r="AN109" s="271"/>
      <c r="AO109" s="271"/>
      <c r="AP109" s="272"/>
      <c r="AQ109" s="695" t="s">
        <v>402</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46</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361</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384</v>
      </c>
      <c r="AJ112" s="271"/>
      <c r="AK112" s="271"/>
      <c r="AL112" s="272"/>
      <c r="AM112" s="270" t="s">
        <v>62</v>
      </c>
      <c r="AN112" s="271"/>
      <c r="AO112" s="271"/>
      <c r="AP112" s="272"/>
      <c r="AQ112" s="695" t="s">
        <v>402</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46</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151</v>
      </c>
      <c r="AF115" s="271"/>
      <c r="AG115" s="271"/>
      <c r="AH115" s="272"/>
      <c r="AI115" s="270" t="s">
        <v>384</v>
      </c>
      <c r="AJ115" s="271"/>
      <c r="AK115" s="271"/>
      <c r="AL115" s="272"/>
      <c r="AM115" s="270" t="s">
        <v>62</v>
      </c>
      <c r="AN115" s="271"/>
      <c r="AO115" s="271"/>
      <c r="AP115" s="272"/>
      <c r="AQ115" s="676" t="s">
        <v>403</v>
      </c>
      <c r="AR115" s="677"/>
      <c r="AS115" s="677"/>
      <c r="AT115" s="677"/>
      <c r="AU115" s="677"/>
      <c r="AV115" s="677"/>
      <c r="AW115" s="677"/>
      <c r="AX115" s="678"/>
    </row>
    <row r="116" spans="1:50" ht="23.25" customHeight="1" x14ac:dyDescent="0.15">
      <c r="A116" s="258"/>
      <c r="B116" s="256"/>
      <c r="C116" s="256"/>
      <c r="D116" s="256"/>
      <c r="E116" s="256"/>
      <c r="F116" s="257"/>
      <c r="G116" s="262" t="s">
        <v>496</v>
      </c>
      <c r="H116" s="262"/>
      <c r="I116" s="262"/>
      <c r="J116" s="262"/>
      <c r="K116" s="262"/>
      <c r="L116" s="262"/>
      <c r="M116" s="262"/>
      <c r="N116" s="262"/>
      <c r="O116" s="262"/>
      <c r="P116" s="262"/>
      <c r="Q116" s="262"/>
      <c r="R116" s="262"/>
      <c r="S116" s="262"/>
      <c r="T116" s="262"/>
      <c r="U116" s="262"/>
      <c r="V116" s="262"/>
      <c r="W116" s="262"/>
      <c r="X116" s="262"/>
      <c r="Y116" s="679" t="s">
        <v>34</v>
      </c>
      <c r="Z116" s="680"/>
      <c r="AA116" s="681"/>
      <c r="AB116" s="326" t="s">
        <v>497</v>
      </c>
      <c r="AC116" s="327"/>
      <c r="AD116" s="328"/>
      <c r="AE116" s="682" t="s">
        <v>394</v>
      </c>
      <c r="AF116" s="682"/>
      <c r="AG116" s="682"/>
      <c r="AH116" s="682"/>
      <c r="AI116" s="682">
        <f>38/3</f>
        <v>12.666666666666666</v>
      </c>
      <c r="AJ116" s="682"/>
      <c r="AK116" s="682"/>
      <c r="AL116" s="682"/>
      <c r="AM116" s="682">
        <f>16/3</f>
        <v>5.333333333333333</v>
      </c>
      <c r="AN116" s="682"/>
      <c r="AO116" s="682"/>
      <c r="AP116" s="682"/>
      <c r="AQ116" s="329">
        <f>16/3</f>
        <v>5.333333333333333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498</v>
      </c>
      <c r="AC117" s="688"/>
      <c r="AD117" s="689"/>
      <c r="AE117" s="690" t="s">
        <v>394</v>
      </c>
      <c r="AF117" s="690"/>
      <c r="AG117" s="690"/>
      <c r="AH117" s="690"/>
      <c r="AI117" s="690" t="s">
        <v>244</v>
      </c>
      <c r="AJ117" s="690"/>
      <c r="AK117" s="690"/>
      <c r="AL117" s="690"/>
      <c r="AM117" s="690" t="s">
        <v>499</v>
      </c>
      <c r="AN117" s="690"/>
      <c r="AO117" s="690"/>
      <c r="AP117" s="690"/>
      <c r="AQ117" s="690" t="s">
        <v>499</v>
      </c>
      <c r="AR117" s="690"/>
      <c r="AS117" s="690"/>
      <c r="AT117" s="690"/>
      <c r="AU117" s="690"/>
      <c r="AV117" s="690"/>
      <c r="AW117" s="690"/>
      <c r="AX117" s="691"/>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151</v>
      </c>
      <c r="AF118" s="271"/>
      <c r="AG118" s="271"/>
      <c r="AH118" s="272"/>
      <c r="AI118" s="270" t="s">
        <v>384</v>
      </c>
      <c r="AJ118" s="271"/>
      <c r="AK118" s="271"/>
      <c r="AL118" s="272"/>
      <c r="AM118" s="270" t="s">
        <v>62</v>
      </c>
      <c r="AN118" s="271"/>
      <c r="AO118" s="271"/>
      <c r="AP118" s="272"/>
      <c r="AQ118" s="676" t="s">
        <v>403</v>
      </c>
      <c r="AR118" s="677"/>
      <c r="AS118" s="677"/>
      <c r="AT118" s="677"/>
      <c r="AU118" s="677"/>
      <c r="AV118" s="677"/>
      <c r="AW118" s="677"/>
      <c r="AX118" s="678"/>
    </row>
    <row r="119" spans="1:50" ht="23.25" hidden="1" customHeight="1" x14ac:dyDescent="0.15">
      <c r="A119" s="258"/>
      <c r="B119" s="256"/>
      <c r="C119" s="256"/>
      <c r="D119" s="256"/>
      <c r="E119" s="256"/>
      <c r="F119" s="257"/>
      <c r="G119" s="262" t="s">
        <v>368</v>
      </c>
      <c r="H119" s="262"/>
      <c r="I119" s="262"/>
      <c r="J119" s="262"/>
      <c r="K119" s="262"/>
      <c r="L119" s="262"/>
      <c r="M119" s="262"/>
      <c r="N119" s="262"/>
      <c r="O119" s="262"/>
      <c r="P119" s="262"/>
      <c r="Q119" s="262"/>
      <c r="R119" s="262"/>
      <c r="S119" s="262"/>
      <c r="T119" s="262"/>
      <c r="U119" s="262"/>
      <c r="V119" s="262"/>
      <c r="W119" s="262"/>
      <c r="X119" s="262"/>
      <c r="Y119" s="679" t="s">
        <v>34</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151</v>
      </c>
      <c r="AF121" s="271"/>
      <c r="AG121" s="271"/>
      <c r="AH121" s="272"/>
      <c r="AI121" s="270" t="s">
        <v>384</v>
      </c>
      <c r="AJ121" s="271"/>
      <c r="AK121" s="271"/>
      <c r="AL121" s="272"/>
      <c r="AM121" s="270" t="s">
        <v>62</v>
      </c>
      <c r="AN121" s="271"/>
      <c r="AO121" s="271"/>
      <c r="AP121" s="272"/>
      <c r="AQ121" s="676" t="s">
        <v>403</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34</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151</v>
      </c>
      <c r="AF124" s="271"/>
      <c r="AG124" s="271"/>
      <c r="AH124" s="272"/>
      <c r="AI124" s="270" t="s">
        <v>384</v>
      </c>
      <c r="AJ124" s="271"/>
      <c r="AK124" s="271"/>
      <c r="AL124" s="272"/>
      <c r="AM124" s="270" t="s">
        <v>62</v>
      </c>
      <c r="AN124" s="271"/>
      <c r="AO124" s="271"/>
      <c r="AP124" s="272"/>
      <c r="AQ124" s="676" t="s">
        <v>403</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34</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384</v>
      </c>
      <c r="AJ127" s="271"/>
      <c r="AK127" s="271"/>
      <c r="AL127" s="272"/>
      <c r="AM127" s="270" t="s">
        <v>62</v>
      </c>
      <c r="AN127" s="271"/>
      <c r="AO127" s="271"/>
      <c r="AP127" s="272"/>
      <c r="AQ127" s="676" t="s">
        <v>403</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34</v>
      </c>
      <c r="Z128" s="680"/>
      <c r="AA128" s="681"/>
      <c r="AB128" s="326"/>
      <c r="AC128" s="327"/>
      <c r="AD128" s="328"/>
      <c r="AE128" s="682"/>
      <c r="AF128" s="682"/>
      <c r="AG128" s="682"/>
      <c r="AH128" s="682"/>
      <c r="AI128" s="682">
        <v>37.799999999999997</v>
      </c>
      <c r="AJ128" s="682"/>
      <c r="AK128" s="682"/>
      <c r="AL128" s="682"/>
      <c r="AM128" s="682"/>
      <c r="AN128" s="682"/>
      <c r="AO128" s="682"/>
      <c r="AP128" s="682"/>
      <c r="AQ128" s="682">
        <v>15.5</v>
      </c>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278</v>
      </c>
      <c r="D130" s="140"/>
      <c r="E130" s="670" t="s">
        <v>310</v>
      </c>
      <c r="F130" s="671"/>
      <c r="G130" s="672" t="s">
        <v>488</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308</v>
      </c>
      <c r="F131" s="660"/>
      <c r="G131" s="185" t="s">
        <v>489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269</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384</v>
      </c>
      <c r="AJ132" s="215"/>
      <c r="AK132" s="215"/>
      <c r="AL132" s="215"/>
      <c r="AM132" s="215" t="s">
        <v>62</v>
      </c>
      <c r="AN132" s="215"/>
      <c r="AO132" s="215"/>
      <c r="AP132" s="214"/>
      <c r="AQ132" s="214" t="s">
        <v>274</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275</v>
      </c>
      <c r="AT133" s="173"/>
      <c r="AU133" s="194">
        <v>2</v>
      </c>
      <c r="AV133" s="194"/>
      <c r="AW133" s="172" t="s">
        <v>251</v>
      </c>
      <c r="AX133" s="202"/>
    </row>
    <row r="134" spans="1:50" ht="39.75" customHeight="1" x14ac:dyDescent="0.15">
      <c r="A134" s="141"/>
      <c r="B134" s="142"/>
      <c r="C134" s="146"/>
      <c r="D134" s="142"/>
      <c r="E134" s="146"/>
      <c r="F134" s="151"/>
      <c r="G134" s="181" t="s">
        <v>248</v>
      </c>
      <c r="H134" s="95"/>
      <c r="I134" s="95"/>
      <c r="J134" s="95"/>
      <c r="K134" s="95"/>
      <c r="L134" s="95"/>
      <c r="M134" s="95"/>
      <c r="N134" s="95"/>
      <c r="O134" s="95"/>
      <c r="P134" s="95"/>
      <c r="Q134" s="95"/>
      <c r="R134" s="95"/>
      <c r="S134" s="95"/>
      <c r="T134" s="95"/>
      <c r="U134" s="95"/>
      <c r="V134" s="95"/>
      <c r="W134" s="95"/>
      <c r="X134" s="182"/>
      <c r="Y134" s="203" t="s">
        <v>289</v>
      </c>
      <c r="Z134" s="204"/>
      <c r="AA134" s="205"/>
      <c r="AB134" s="241" t="s">
        <v>491</v>
      </c>
      <c r="AC134" s="195"/>
      <c r="AD134" s="195"/>
      <c r="AE134" s="238" t="s">
        <v>394</v>
      </c>
      <c r="AF134" s="192"/>
      <c r="AG134" s="192"/>
      <c r="AH134" s="192"/>
      <c r="AI134" s="238" t="s">
        <v>394</v>
      </c>
      <c r="AJ134" s="192"/>
      <c r="AK134" s="192"/>
      <c r="AL134" s="192"/>
      <c r="AM134" s="238" t="s">
        <v>394</v>
      </c>
      <c r="AN134" s="192"/>
      <c r="AO134" s="192"/>
      <c r="AP134" s="192"/>
      <c r="AQ134" s="238" t="s">
        <v>394</v>
      </c>
      <c r="AR134" s="192"/>
      <c r="AS134" s="192"/>
      <c r="AT134" s="192"/>
      <c r="AU134" s="238" t="s">
        <v>394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491</v>
      </c>
      <c r="AC135" s="206"/>
      <c r="AD135" s="206"/>
      <c r="AE135" s="238" t="s">
        <v>394</v>
      </c>
      <c r="AF135" s="192"/>
      <c r="AG135" s="192"/>
      <c r="AH135" s="192"/>
      <c r="AI135" s="238" t="s">
        <v>394</v>
      </c>
      <c r="AJ135" s="192"/>
      <c r="AK135" s="192"/>
      <c r="AL135" s="192"/>
      <c r="AM135" s="238" t="s">
        <v>394</v>
      </c>
      <c r="AN135" s="192"/>
      <c r="AO135" s="192"/>
      <c r="AP135" s="192"/>
      <c r="AQ135" s="238" t="s">
        <v>394</v>
      </c>
      <c r="AR135" s="192"/>
      <c r="AS135" s="192"/>
      <c r="AT135" s="192"/>
      <c r="AU135" s="238">
        <v>100</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384</v>
      </c>
      <c r="AJ136" s="215"/>
      <c r="AK136" s="215"/>
      <c r="AL136" s="215"/>
      <c r="AM136" s="215" t="s">
        <v>62</v>
      </c>
      <c r="AN136" s="215"/>
      <c r="AO136" s="215"/>
      <c r="AP136" s="214"/>
      <c r="AQ136" s="214" t="s">
        <v>274</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251</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384</v>
      </c>
      <c r="AJ140" s="215"/>
      <c r="AK140" s="215"/>
      <c r="AL140" s="215"/>
      <c r="AM140" s="215" t="s">
        <v>62</v>
      </c>
      <c r="AN140" s="215"/>
      <c r="AO140" s="215"/>
      <c r="AP140" s="214"/>
      <c r="AQ140" s="214" t="s">
        <v>274</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251</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384</v>
      </c>
      <c r="AJ144" s="215"/>
      <c r="AK144" s="215"/>
      <c r="AL144" s="215"/>
      <c r="AM144" s="215" t="s">
        <v>62</v>
      </c>
      <c r="AN144" s="215"/>
      <c r="AO144" s="215"/>
      <c r="AP144" s="214"/>
      <c r="AQ144" s="214" t="s">
        <v>274</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251</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384</v>
      </c>
      <c r="AJ148" s="215"/>
      <c r="AK148" s="215"/>
      <c r="AL148" s="215"/>
      <c r="AM148" s="215" t="s">
        <v>62</v>
      </c>
      <c r="AN148" s="215"/>
      <c r="AO148" s="215"/>
      <c r="AP148" s="214"/>
      <c r="AQ148" s="214" t="s">
        <v>274</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251</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217" t="s">
        <v>358</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217" t="s">
        <v>358</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217" t="s">
        <v>358</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217" t="s">
        <v>358</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217" t="s">
        <v>358</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490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310</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308</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269</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384</v>
      </c>
      <c r="AJ192" s="215"/>
      <c r="AK192" s="215"/>
      <c r="AL192" s="215"/>
      <c r="AM192" s="215" t="s">
        <v>62</v>
      </c>
      <c r="AN192" s="215"/>
      <c r="AO192" s="215"/>
      <c r="AP192" s="214"/>
      <c r="AQ192" s="214" t="s">
        <v>274</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251</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384</v>
      </c>
      <c r="AJ196" s="215"/>
      <c r="AK196" s="215"/>
      <c r="AL196" s="215"/>
      <c r="AM196" s="215" t="s">
        <v>62</v>
      </c>
      <c r="AN196" s="215"/>
      <c r="AO196" s="215"/>
      <c r="AP196" s="214"/>
      <c r="AQ196" s="214" t="s">
        <v>274</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251</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384</v>
      </c>
      <c r="AJ200" s="215"/>
      <c r="AK200" s="215"/>
      <c r="AL200" s="215"/>
      <c r="AM200" s="215" t="s">
        <v>62</v>
      </c>
      <c r="AN200" s="215"/>
      <c r="AO200" s="215"/>
      <c r="AP200" s="214"/>
      <c r="AQ200" s="214" t="s">
        <v>274</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251</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384</v>
      </c>
      <c r="AJ204" s="215"/>
      <c r="AK204" s="215"/>
      <c r="AL204" s="215"/>
      <c r="AM204" s="215" t="s">
        <v>62</v>
      </c>
      <c r="AN204" s="215"/>
      <c r="AO204" s="215"/>
      <c r="AP204" s="214"/>
      <c r="AQ204" s="214" t="s">
        <v>274</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384</v>
      </c>
      <c r="AJ208" s="215"/>
      <c r="AK208" s="215"/>
      <c r="AL208" s="215"/>
      <c r="AM208" s="215" t="s">
        <v>62</v>
      </c>
      <c r="AN208" s="215"/>
      <c r="AO208" s="215"/>
      <c r="AP208" s="214"/>
      <c r="AQ208" s="214" t="s">
        <v>274</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217" t="s">
        <v>358</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217" t="s">
        <v>358</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217" t="s">
        <v>358</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217" t="s">
        <v>358</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217" t="s">
        <v>358</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310</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308</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269</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384</v>
      </c>
      <c r="AJ252" s="215"/>
      <c r="AK252" s="215"/>
      <c r="AL252" s="215"/>
      <c r="AM252" s="215" t="s">
        <v>62</v>
      </c>
      <c r="AN252" s="215"/>
      <c r="AO252" s="215"/>
      <c r="AP252" s="214"/>
      <c r="AQ252" s="214" t="s">
        <v>274</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384</v>
      </c>
      <c r="AJ256" s="215"/>
      <c r="AK256" s="215"/>
      <c r="AL256" s="215"/>
      <c r="AM256" s="215" t="s">
        <v>62</v>
      </c>
      <c r="AN256" s="215"/>
      <c r="AO256" s="215"/>
      <c r="AP256" s="214"/>
      <c r="AQ256" s="214" t="s">
        <v>274</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384</v>
      </c>
      <c r="AJ260" s="215"/>
      <c r="AK260" s="215"/>
      <c r="AL260" s="215"/>
      <c r="AM260" s="215" t="s">
        <v>62</v>
      </c>
      <c r="AN260" s="215"/>
      <c r="AO260" s="215"/>
      <c r="AP260" s="214"/>
      <c r="AQ260" s="214" t="s">
        <v>274</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384</v>
      </c>
      <c r="AJ264" s="215"/>
      <c r="AK264" s="215"/>
      <c r="AL264" s="215"/>
      <c r="AM264" s="215" t="s">
        <v>62</v>
      </c>
      <c r="AN264" s="215"/>
      <c r="AO264" s="215"/>
      <c r="AP264" s="214"/>
      <c r="AQ264" s="177" t="s">
        <v>274</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384</v>
      </c>
      <c r="AJ268" s="215"/>
      <c r="AK268" s="215"/>
      <c r="AL268" s="215"/>
      <c r="AM268" s="215" t="s">
        <v>62</v>
      </c>
      <c r="AN268" s="215"/>
      <c r="AO268" s="215"/>
      <c r="AP268" s="214"/>
      <c r="AQ268" s="214" t="s">
        <v>274</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217" t="s">
        <v>358</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217" t="s">
        <v>358</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217" t="s">
        <v>358</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217" t="s">
        <v>358</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217" t="s">
        <v>358</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310</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308</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269</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384</v>
      </c>
      <c r="AJ312" s="215"/>
      <c r="AK312" s="215"/>
      <c r="AL312" s="215"/>
      <c r="AM312" s="215" t="s">
        <v>62</v>
      </c>
      <c r="AN312" s="215"/>
      <c r="AO312" s="215"/>
      <c r="AP312" s="214"/>
      <c r="AQ312" s="214" t="s">
        <v>274</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384</v>
      </c>
      <c r="AJ316" s="215"/>
      <c r="AK316" s="215"/>
      <c r="AL316" s="215"/>
      <c r="AM316" s="215" t="s">
        <v>62</v>
      </c>
      <c r="AN316" s="215"/>
      <c r="AO316" s="215"/>
      <c r="AP316" s="214"/>
      <c r="AQ316" s="214" t="s">
        <v>274</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384</v>
      </c>
      <c r="AJ320" s="215"/>
      <c r="AK320" s="215"/>
      <c r="AL320" s="215"/>
      <c r="AM320" s="215" t="s">
        <v>62</v>
      </c>
      <c r="AN320" s="215"/>
      <c r="AO320" s="215"/>
      <c r="AP320" s="214"/>
      <c r="AQ320" s="214" t="s">
        <v>274</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384</v>
      </c>
      <c r="AJ324" s="215"/>
      <c r="AK324" s="215"/>
      <c r="AL324" s="215"/>
      <c r="AM324" s="215" t="s">
        <v>62</v>
      </c>
      <c r="AN324" s="215"/>
      <c r="AO324" s="215"/>
      <c r="AP324" s="214"/>
      <c r="AQ324" s="214" t="s">
        <v>274</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384</v>
      </c>
      <c r="AJ328" s="215"/>
      <c r="AK328" s="215"/>
      <c r="AL328" s="215"/>
      <c r="AM328" s="215" t="s">
        <v>62</v>
      </c>
      <c r="AN328" s="215"/>
      <c r="AO328" s="215"/>
      <c r="AP328" s="214"/>
      <c r="AQ328" s="214" t="s">
        <v>274</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217" t="s">
        <v>358</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217" t="s">
        <v>358</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217" t="s">
        <v>358</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217" t="s">
        <v>358</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217" t="s">
        <v>358</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310</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308</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269</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384</v>
      </c>
      <c r="AJ372" s="215"/>
      <c r="AK372" s="215"/>
      <c r="AL372" s="215"/>
      <c r="AM372" s="215" t="s">
        <v>62</v>
      </c>
      <c r="AN372" s="215"/>
      <c r="AO372" s="215"/>
      <c r="AP372" s="214"/>
      <c r="AQ372" s="214" t="s">
        <v>274</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384</v>
      </c>
      <c r="AJ376" s="215"/>
      <c r="AK376" s="215"/>
      <c r="AL376" s="215"/>
      <c r="AM376" s="215" t="s">
        <v>62</v>
      </c>
      <c r="AN376" s="215"/>
      <c r="AO376" s="215"/>
      <c r="AP376" s="214"/>
      <c r="AQ376" s="214" t="s">
        <v>274</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384</v>
      </c>
      <c r="AJ380" s="215"/>
      <c r="AK380" s="215"/>
      <c r="AL380" s="215"/>
      <c r="AM380" s="215" t="s">
        <v>62</v>
      </c>
      <c r="AN380" s="215"/>
      <c r="AO380" s="215"/>
      <c r="AP380" s="214"/>
      <c r="AQ380" s="214" t="s">
        <v>274</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384</v>
      </c>
      <c r="AJ384" s="215"/>
      <c r="AK384" s="215"/>
      <c r="AL384" s="215"/>
      <c r="AM384" s="215" t="s">
        <v>62</v>
      </c>
      <c r="AN384" s="215"/>
      <c r="AO384" s="215"/>
      <c r="AP384" s="214"/>
      <c r="AQ384" s="214" t="s">
        <v>274</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384</v>
      </c>
      <c r="AJ388" s="215"/>
      <c r="AK388" s="215"/>
      <c r="AL388" s="215"/>
      <c r="AM388" s="215" t="s">
        <v>62</v>
      </c>
      <c r="AN388" s="215"/>
      <c r="AO388" s="215"/>
      <c r="AP388" s="214"/>
      <c r="AQ388" s="214" t="s">
        <v>274</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217" t="s">
        <v>358</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217" t="s">
        <v>358</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217" t="s">
        <v>358</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217" t="s">
        <v>358</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217" t="s">
        <v>358</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59" t="s">
        <v>390</v>
      </c>
      <c r="F430" s="669"/>
      <c r="G430" s="661" t="s">
        <v>297</v>
      </c>
      <c r="H430" s="649"/>
      <c r="I430" s="649"/>
      <c r="J430" s="662" t="s">
        <v>394</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265</v>
      </c>
      <c r="AJ431" s="179"/>
      <c r="AK431" s="179"/>
      <c r="AL431" s="177"/>
      <c r="AM431" s="179" t="s">
        <v>337</v>
      </c>
      <c r="AN431" s="179"/>
      <c r="AO431" s="179"/>
      <c r="AP431" s="177"/>
      <c r="AQ431" s="177" t="s">
        <v>274</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394</v>
      </c>
      <c r="AF432" s="194"/>
      <c r="AG432" s="172" t="s">
        <v>275</v>
      </c>
      <c r="AH432" s="173"/>
      <c r="AI432" s="180"/>
      <c r="AJ432" s="180"/>
      <c r="AK432" s="180"/>
      <c r="AL432" s="178"/>
      <c r="AM432" s="180"/>
      <c r="AN432" s="180"/>
      <c r="AO432" s="180"/>
      <c r="AP432" s="178"/>
      <c r="AQ432" s="201" t="s">
        <v>394</v>
      </c>
      <c r="AR432" s="194"/>
      <c r="AS432" s="172" t="s">
        <v>275</v>
      </c>
      <c r="AT432" s="173"/>
      <c r="AU432" s="194" t="s">
        <v>394</v>
      </c>
      <c r="AV432" s="194"/>
      <c r="AW432" s="172" t="s">
        <v>251</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t="s">
        <v>394</v>
      </c>
      <c r="AC433" s="206"/>
      <c r="AD433" s="206"/>
      <c r="AE433" s="191" t="s">
        <v>394</v>
      </c>
      <c r="AF433" s="192"/>
      <c r="AG433" s="192"/>
      <c r="AH433" s="192"/>
      <c r="AI433" s="191" t="s">
        <v>394</v>
      </c>
      <c r="AJ433" s="192"/>
      <c r="AK433" s="192"/>
      <c r="AL433" s="192"/>
      <c r="AM433" s="191" t="s">
        <v>394</v>
      </c>
      <c r="AN433" s="192"/>
      <c r="AO433" s="192"/>
      <c r="AP433" s="193"/>
      <c r="AQ433" s="191" t="s">
        <v>394</v>
      </c>
      <c r="AR433" s="192"/>
      <c r="AS433" s="192"/>
      <c r="AT433" s="193"/>
      <c r="AU433" s="192" t="s">
        <v>394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394</v>
      </c>
      <c r="AC434" s="195"/>
      <c r="AD434" s="195"/>
      <c r="AE434" s="191" t="s">
        <v>394</v>
      </c>
      <c r="AF434" s="192"/>
      <c r="AG434" s="192"/>
      <c r="AH434" s="193"/>
      <c r="AI434" s="191" t="s">
        <v>394</v>
      </c>
      <c r="AJ434" s="192"/>
      <c r="AK434" s="192"/>
      <c r="AL434" s="192"/>
      <c r="AM434" s="191" t="s">
        <v>394</v>
      </c>
      <c r="AN434" s="192"/>
      <c r="AO434" s="192"/>
      <c r="AP434" s="193"/>
      <c r="AQ434" s="191" t="s">
        <v>394</v>
      </c>
      <c r="AR434" s="192"/>
      <c r="AS434" s="192"/>
      <c r="AT434" s="193"/>
      <c r="AU434" s="192" t="s">
        <v>394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t="s">
        <v>394</v>
      </c>
      <c r="AF435" s="192"/>
      <c r="AG435" s="192"/>
      <c r="AH435" s="193"/>
      <c r="AI435" s="191" t="s">
        <v>394</v>
      </c>
      <c r="AJ435" s="192"/>
      <c r="AK435" s="192"/>
      <c r="AL435" s="192"/>
      <c r="AM435" s="191" t="s">
        <v>394</v>
      </c>
      <c r="AN435" s="192"/>
      <c r="AO435" s="192"/>
      <c r="AP435" s="193"/>
      <c r="AQ435" s="191" t="s">
        <v>394</v>
      </c>
      <c r="AR435" s="192"/>
      <c r="AS435" s="192"/>
      <c r="AT435" s="193"/>
      <c r="AU435" s="192" t="s">
        <v>394</v>
      </c>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265</v>
      </c>
      <c r="AJ436" s="179"/>
      <c r="AK436" s="179"/>
      <c r="AL436" s="177"/>
      <c r="AM436" s="179" t="s">
        <v>337</v>
      </c>
      <c r="AN436" s="179"/>
      <c r="AO436" s="179"/>
      <c r="AP436" s="177"/>
      <c r="AQ436" s="177" t="s">
        <v>274</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265</v>
      </c>
      <c r="AJ441" s="179"/>
      <c r="AK441" s="179"/>
      <c r="AL441" s="177"/>
      <c r="AM441" s="179" t="s">
        <v>337</v>
      </c>
      <c r="AN441" s="179"/>
      <c r="AO441" s="179"/>
      <c r="AP441" s="177"/>
      <c r="AQ441" s="177" t="s">
        <v>274</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265</v>
      </c>
      <c r="AJ446" s="179"/>
      <c r="AK446" s="179"/>
      <c r="AL446" s="177"/>
      <c r="AM446" s="179" t="s">
        <v>337</v>
      </c>
      <c r="AN446" s="179"/>
      <c r="AO446" s="179"/>
      <c r="AP446" s="177"/>
      <c r="AQ446" s="177" t="s">
        <v>274</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265</v>
      </c>
      <c r="AJ451" s="179"/>
      <c r="AK451" s="179"/>
      <c r="AL451" s="177"/>
      <c r="AM451" s="179" t="s">
        <v>337</v>
      </c>
      <c r="AN451" s="179"/>
      <c r="AO451" s="179"/>
      <c r="AP451" s="177"/>
      <c r="AQ451" s="177" t="s">
        <v>274</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265</v>
      </c>
      <c r="AJ456" s="179"/>
      <c r="AK456" s="179"/>
      <c r="AL456" s="177"/>
      <c r="AM456" s="179" t="s">
        <v>337</v>
      </c>
      <c r="AN456" s="179"/>
      <c r="AO456" s="179"/>
      <c r="AP456" s="177"/>
      <c r="AQ456" s="177" t="s">
        <v>274</v>
      </c>
      <c r="AR456" s="169"/>
      <c r="AS456" s="169"/>
      <c r="AT456" s="170"/>
      <c r="AU456" s="199" t="s">
        <v>201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275</v>
      </c>
      <c r="AH457" s="173"/>
      <c r="AI457" s="180"/>
      <c r="AJ457" s="180"/>
      <c r="AK457" s="180"/>
      <c r="AL457" s="178"/>
      <c r="AM457" s="180"/>
      <c r="AN457" s="180"/>
      <c r="AO457" s="180"/>
      <c r="AP457" s="178"/>
      <c r="AQ457" s="201"/>
      <c r="AR457" s="194"/>
      <c r="AS457" s="172" t="s">
        <v>275</v>
      </c>
      <c r="AT457" s="173"/>
      <c r="AU457" s="194"/>
      <c r="AV457" s="194"/>
      <c r="AW457" s="172" t="s">
        <v>251</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265</v>
      </c>
      <c r="AJ461" s="179"/>
      <c r="AK461" s="179"/>
      <c r="AL461" s="177"/>
      <c r="AM461" s="179" t="s">
        <v>337</v>
      </c>
      <c r="AN461" s="179"/>
      <c r="AO461" s="179"/>
      <c r="AP461" s="177"/>
      <c r="AQ461" s="177" t="s">
        <v>274</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265</v>
      </c>
      <c r="AJ466" s="179"/>
      <c r="AK466" s="179"/>
      <c r="AL466" s="177"/>
      <c r="AM466" s="179" t="s">
        <v>337</v>
      </c>
      <c r="AN466" s="179"/>
      <c r="AO466" s="179"/>
      <c r="AP466" s="177"/>
      <c r="AQ466" s="177" t="s">
        <v>274</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265</v>
      </c>
      <c r="AJ471" s="179"/>
      <c r="AK471" s="179"/>
      <c r="AL471" s="177"/>
      <c r="AM471" s="179" t="s">
        <v>337</v>
      </c>
      <c r="AN471" s="179"/>
      <c r="AO471" s="179"/>
      <c r="AP471" s="177"/>
      <c r="AQ471" s="177" t="s">
        <v>274</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265</v>
      </c>
      <c r="AJ476" s="179"/>
      <c r="AK476" s="179"/>
      <c r="AL476" s="177"/>
      <c r="AM476" s="179" t="s">
        <v>337</v>
      </c>
      <c r="AN476" s="179"/>
      <c r="AO476" s="179"/>
      <c r="AP476" s="177"/>
      <c r="AQ476" s="177" t="s">
        <v>274</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392</v>
      </c>
      <c r="F484" s="660"/>
      <c r="G484" s="661" t="s">
        <v>297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265</v>
      </c>
      <c r="AJ485" s="179"/>
      <c r="AK485" s="179"/>
      <c r="AL485" s="177"/>
      <c r="AM485" s="179" t="s">
        <v>337</v>
      </c>
      <c r="AN485" s="179"/>
      <c r="AO485" s="179"/>
      <c r="AP485" s="177"/>
      <c r="AQ485" s="177" t="s">
        <v>274</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265</v>
      </c>
      <c r="AJ490" s="179"/>
      <c r="AK490" s="179"/>
      <c r="AL490" s="177"/>
      <c r="AM490" s="179" t="s">
        <v>337</v>
      </c>
      <c r="AN490" s="179"/>
      <c r="AO490" s="179"/>
      <c r="AP490" s="177"/>
      <c r="AQ490" s="177" t="s">
        <v>274</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265</v>
      </c>
      <c r="AJ495" s="179"/>
      <c r="AK495" s="179"/>
      <c r="AL495" s="177"/>
      <c r="AM495" s="179" t="s">
        <v>337</v>
      </c>
      <c r="AN495" s="179"/>
      <c r="AO495" s="179"/>
      <c r="AP495" s="177"/>
      <c r="AQ495" s="177" t="s">
        <v>274</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265</v>
      </c>
      <c r="AJ500" s="179"/>
      <c r="AK500" s="179"/>
      <c r="AL500" s="177"/>
      <c r="AM500" s="179" t="s">
        <v>337</v>
      </c>
      <c r="AN500" s="179"/>
      <c r="AO500" s="179"/>
      <c r="AP500" s="177"/>
      <c r="AQ500" s="177" t="s">
        <v>274</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265</v>
      </c>
      <c r="AJ505" s="179"/>
      <c r="AK505" s="179"/>
      <c r="AL505" s="177"/>
      <c r="AM505" s="179" t="s">
        <v>337</v>
      </c>
      <c r="AN505" s="179"/>
      <c r="AO505" s="179"/>
      <c r="AP505" s="177"/>
      <c r="AQ505" s="177" t="s">
        <v>274</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265</v>
      </c>
      <c r="AJ510" s="179"/>
      <c r="AK510" s="179"/>
      <c r="AL510" s="177"/>
      <c r="AM510" s="179" t="s">
        <v>337</v>
      </c>
      <c r="AN510" s="179"/>
      <c r="AO510" s="179"/>
      <c r="AP510" s="177"/>
      <c r="AQ510" s="177" t="s">
        <v>274</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265</v>
      </c>
      <c r="AJ515" s="179"/>
      <c r="AK515" s="179"/>
      <c r="AL515" s="177"/>
      <c r="AM515" s="179" t="s">
        <v>337</v>
      </c>
      <c r="AN515" s="179"/>
      <c r="AO515" s="179"/>
      <c r="AP515" s="177"/>
      <c r="AQ515" s="177" t="s">
        <v>274</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265</v>
      </c>
      <c r="AJ520" s="179"/>
      <c r="AK520" s="179"/>
      <c r="AL520" s="177"/>
      <c r="AM520" s="179" t="s">
        <v>337</v>
      </c>
      <c r="AN520" s="179"/>
      <c r="AO520" s="179"/>
      <c r="AP520" s="177"/>
      <c r="AQ520" s="177" t="s">
        <v>274</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265</v>
      </c>
      <c r="AJ525" s="179"/>
      <c r="AK525" s="179"/>
      <c r="AL525" s="177"/>
      <c r="AM525" s="179" t="s">
        <v>337</v>
      </c>
      <c r="AN525" s="179"/>
      <c r="AO525" s="179"/>
      <c r="AP525" s="177"/>
      <c r="AQ525" s="177" t="s">
        <v>274</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265</v>
      </c>
      <c r="AJ530" s="179"/>
      <c r="AK530" s="179"/>
      <c r="AL530" s="177"/>
      <c r="AM530" s="179" t="s">
        <v>337</v>
      </c>
      <c r="AN530" s="179"/>
      <c r="AO530" s="179"/>
      <c r="AP530" s="177"/>
      <c r="AQ530" s="177" t="s">
        <v>274</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392</v>
      </c>
      <c r="F538" s="660"/>
      <c r="G538" s="661" t="s">
        <v>297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265</v>
      </c>
      <c r="AJ539" s="179"/>
      <c r="AK539" s="179"/>
      <c r="AL539" s="177"/>
      <c r="AM539" s="179" t="s">
        <v>337</v>
      </c>
      <c r="AN539" s="179"/>
      <c r="AO539" s="179"/>
      <c r="AP539" s="177"/>
      <c r="AQ539" s="177" t="s">
        <v>274</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265</v>
      </c>
      <c r="AJ544" s="179"/>
      <c r="AK544" s="179"/>
      <c r="AL544" s="177"/>
      <c r="AM544" s="179" t="s">
        <v>337</v>
      </c>
      <c r="AN544" s="179"/>
      <c r="AO544" s="179"/>
      <c r="AP544" s="177"/>
      <c r="AQ544" s="177" t="s">
        <v>274</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265</v>
      </c>
      <c r="AJ549" s="179"/>
      <c r="AK549" s="179"/>
      <c r="AL549" s="177"/>
      <c r="AM549" s="179" t="s">
        <v>337</v>
      </c>
      <c r="AN549" s="179"/>
      <c r="AO549" s="179"/>
      <c r="AP549" s="177"/>
      <c r="AQ549" s="177" t="s">
        <v>274</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265</v>
      </c>
      <c r="AJ554" s="179"/>
      <c r="AK554" s="179"/>
      <c r="AL554" s="177"/>
      <c r="AM554" s="179" t="s">
        <v>337</v>
      </c>
      <c r="AN554" s="179"/>
      <c r="AO554" s="179"/>
      <c r="AP554" s="177"/>
      <c r="AQ554" s="177" t="s">
        <v>274</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265</v>
      </c>
      <c r="AJ559" s="179"/>
      <c r="AK559" s="179"/>
      <c r="AL559" s="177"/>
      <c r="AM559" s="179" t="s">
        <v>337</v>
      </c>
      <c r="AN559" s="179"/>
      <c r="AO559" s="179"/>
      <c r="AP559" s="177"/>
      <c r="AQ559" s="177" t="s">
        <v>274</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265</v>
      </c>
      <c r="AJ564" s="179"/>
      <c r="AK564" s="179"/>
      <c r="AL564" s="177"/>
      <c r="AM564" s="179" t="s">
        <v>337</v>
      </c>
      <c r="AN564" s="179"/>
      <c r="AO564" s="179"/>
      <c r="AP564" s="177"/>
      <c r="AQ564" s="177" t="s">
        <v>274</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265</v>
      </c>
      <c r="AJ569" s="179"/>
      <c r="AK569" s="179"/>
      <c r="AL569" s="177"/>
      <c r="AM569" s="179" t="s">
        <v>337</v>
      </c>
      <c r="AN569" s="179"/>
      <c r="AO569" s="179"/>
      <c r="AP569" s="177"/>
      <c r="AQ569" s="177" t="s">
        <v>274</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265</v>
      </c>
      <c r="AJ574" s="179"/>
      <c r="AK574" s="179"/>
      <c r="AL574" s="177"/>
      <c r="AM574" s="179" t="s">
        <v>337</v>
      </c>
      <c r="AN574" s="179"/>
      <c r="AO574" s="179"/>
      <c r="AP574" s="177"/>
      <c r="AQ574" s="177" t="s">
        <v>274</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265</v>
      </c>
      <c r="AJ579" s="179"/>
      <c r="AK579" s="179"/>
      <c r="AL579" s="177"/>
      <c r="AM579" s="179" t="s">
        <v>337</v>
      </c>
      <c r="AN579" s="179"/>
      <c r="AO579" s="179"/>
      <c r="AP579" s="177"/>
      <c r="AQ579" s="177" t="s">
        <v>274</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265</v>
      </c>
      <c r="AJ584" s="179"/>
      <c r="AK584" s="179"/>
      <c r="AL584" s="177"/>
      <c r="AM584" s="179" t="s">
        <v>337</v>
      </c>
      <c r="AN584" s="179"/>
      <c r="AO584" s="179"/>
      <c r="AP584" s="177"/>
      <c r="AQ584" s="177" t="s">
        <v>274</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392</v>
      </c>
      <c r="F592" s="660"/>
      <c r="G592" s="661" t="s">
        <v>297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265</v>
      </c>
      <c r="AJ593" s="179"/>
      <c r="AK593" s="179"/>
      <c r="AL593" s="177"/>
      <c r="AM593" s="179" t="s">
        <v>337</v>
      </c>
      <c r="AN593" s="179"/>
      <c r="AO593" s="179"/>
      <c r="AP593" s="177"/>
      <c r="AQ593" s="177" t="s">
        <v>274</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275</v>
      </c>
      <c r="AH594" s="173"/>
      <c r="AI594" s="180"/>
      <c r="AJ594" s="180"/>
      <c r="AK594" s="180"/>
      <c r="AL594" s="178"/>
      <c r="AM594" s="180"/>
      <c r="AN594" s="180"/>
      <c r="AO594" s="180"/>
      <c r="AP594" s="178"/>
      <c r="AQ594" s="201"/>
      <c r="AR594" s="194"/>
      <c r="AS594" s="172" t="s">
        <v>275</v>
      </c>
      <c r="AT594" s="173"/>
      <c r="AU594" s="194"/>
      <c r="AV594" s="194"/>
      <c r="AW594" s="172" t="s">
        <v>251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265</v>
      </c>
      <c r="AJ598" s="179"/>
      <c r="AK598" s="179"/>
      <c r="AL598" s="177"/>
      <c r="AM598" s="179" t="s">
        <v>337</v>
      </c>
      <c r="AN598" s="179"/>
      <c r="AO598" s="179"/>
      <c r="AP598" s="177"/>
      <c r="AQ598" s="177" t="s">
        <v>274</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265</v>
      </c>
      <c r="AJ603" s="179"/>
      <c r="AK603" s="179"/>
      <c r="AL603" s="177"/>
      <c r="AM603" s="179" t="s">
        <v>337</v>
      </c>
      <c r="AN603" s="179"/>
      <c r="AO603" s="179"/>
      <c r="AP603" s="177"/>
      <c r="AQ603" s="177" t="s">
        <v>274</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265</v>
      </c>
      <c r="AJ608" s="179"/>
      <c r="AK608" s="179"/>
      <c r="AL608" s="177"/>
      <c r="AM608" s="179" t="s">
        <v>337</v>
      </c>
      <c r="AN608" s="179"/>
      <c r="AO608" s="179"/>
      <c r="AP608" s="177"/>
      <c r="AQ608" s="177" t="s">
        <v>274</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265</v>
      </c>
      <c r="AJ613" s="179"/>
      <c r="AK613" s="179"/>
      <c r="AL613" s="177"/>
      <c r="AM613" s="179" t="s">
        <v>337</v>
      </c>
      <c r="AN613" s="179"/>
      <c r="AO613" s="179"/>
      <c r="AP613" s="177"/>
      <c r="AQ613" s="177" t="s">
        <v>274</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265</v>
      </c>
      <c r="AJ618" s="179"/>
      <c r="AK618" s="179"/>
      <c r="AL618" s="177"/>
      <c r="AM618" s="179" t="s">
        <v>337</v>
      </c>
      <c r="AN618" s="179"/>
      <c r="AO618" s="179"/>
      <c r="AP618" s="177"/>
      <c r="AQ618" s="177" t="s">
        <v>274</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275</v>
      </c>
      <c r="AH619" s="173"/>
      <c r="AI619" s="180"/>
      <c r="AJ619" s="180"/>
      <c r="AK619" s="180"/>
      <c r="AL619" s="178"/>
      <c r="AM619" s="180"/>
      <c r="AN619" s="180"/>
      <c r="AO619" s="180"/>
      <c r="AP619" s="178"/>
      <c r="AQ619" s="201"/>
      <c r="AR619" s="194"/>
      <c r="AS619" s="172" t="s">
        <v>275</v>
      </c>
      <c r="AT619" s="173"/>
      <c r="AU619" s="194"/>
      <c r="AV619" s="194"/>
      <c r="AW619" s="172" t="s">
        <v>251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265</v>
      </c>
      <c r="AJ623" s="179"/>
      <c r="AK623" s="179"/>
      <c r="AL623" s="177"/>
      <c r="AM623" s="179" t="s">
        <v>337</v>
      </c>
      <c r="AN623" s="179"/>
      <c r="AO623" s="179"/>
      <c r="AP623" s="177"/>
      <c r="AQ623" s="177" t="s">
        <v>274</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265</v>
      </c>
      <c r="AJ628" s="179"/>
      <c r="AK628" s="179"/>
      <c r="AL628" s="177"/>
      <c r="AM628" s="179" t="s">
        <v>337</v>
      </c>
      <c r="AN628" s="179"/>
      <c r="AO628" s="179"/>
      <c r="AP628" s="177"/>
      <c r="AQ628" s="177" t="s">
        <v>274</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265</v>
      </c>
      <c r="AJ633" s="179"/>
      <c r="AK633" s="179"/>
      <c r="AL633" s="177"/>
      <c r="AM633" s="179" t="s">
        <v>337</v>
      </c>
      <c r="AN633" s="179"/>
      <c r="AO633" s="179"/>
      <c r="AP633" s="177"/>
      <c r="AQ633" s="177" t="s">
        <v>274</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265</v>
      </c>
      <c r="AJ638" s="179"/>
      <c r="AK638" s="179"/>
      <c r="AL638" s="177"/>
      <c r="AM638" s="179" t="s">
        <v>337</v>
      </c>
      <c r="AN638" s="179"/>
      <c r="AO638" s="179"/>
      <c r="AP638" s="177"/>
      <c r="AQ638" s="177" t="s">
        <v>274</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392</v>
      </c>
      <c r="F646" s="660"/>
      <c r="G646" s="661" t="s">
        <v>297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265</v>
      </c>
      <c r="AJ647" s="179"/>
      <c r="AK647" s="179"/>
      <c r="AL647" s="177"/>
      <c r="AM647" s="179" t="s">
        <v>337</v>
      </c>
      <c r="AN647" s="179"/>
      <c r="AO647" s="179"/>
      <c r="AP647" s="177"/>
      <c r="AQ647" s="177" t="s">
        <v>274</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265</v>
      </c>
      <c r="AJ652" s="179"/>
      <c r="AK652" s="179"/>
      <c r="AL652" s="177"/>
      <c r="AM652" s="179" t="s">
        <v>337</v>
      </c>
      <c r="AN652" s="179"/>
      <c r="AO652" s="179"/>
      <c r="AP652" s="177"/>
      <c r="AQ652" s="177" t="s">
        <v>274</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265</v>
      </c>
      <c r="AJ657" s="179"/>
      <c r="AK657" s="179"/>
      <c r="AL657" s="177"/>
      <c r="AM657" s="179" t="s">
        <v>337</v>
      </c>
      <c r="AN657" s="179"/>
      <c r="AO657" s="179"/>
      <c r="AP657" s="177"/>
      <c r="AQ657" s="177" t="s">
        <v>274</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265</v>
      </c>
      <c r="AJ662" s="179"/>
      <c r="AK662" s="179"/>
      <c r="AL662" s="177"/>
      <c r="AM662" s="179" t="s">
        <v>337</v>
      </c>
      <c r="AN662" s="179"/>
      <c r="AO662" s="179"/>
      <c r="AP662" s="177"/>
      <c r="AQ662" s="177" t="s">
        <v>274</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265</v>
      </c>
      <c r="AJ667" s="179"/>
      <c r="AK667" s="179"/>
      <c r="AL667" s="177"/>
      <c r="AM667" s="179" t="s">
        <v>337</v>
      </c>
      <c r="AN667" s="179"/>
      <c r="AO667" s="179"/>
      <c r="AP667" s="177"/>
      <c r="AQ667" s="177" t="s">
        <v>274</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265</v>
      </c>
      <c r="AJ672" s="179"/>
      <c r="AK672" s="179"/>
      <c r="AL672" s="177"/>
      <c r="AM672" s="179" t="s">
        <v>337</v>
      </c>
      <c r="AN672" s="179"/>
      <c r="AO672" s="179"/>
      <c r="AP672" s="177"/>
      <c r="AQ672" s="177" t="s">
        <v>274</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265</v>
      </c>
      <c r="AJ677" s="179"/>
      <c r="AK677" s="179"/>
      <c r="AL677" s="177"/>
      <c r="AM677" s="179" t="s">
        <v>337</v>
      </c>
      <c r="AN677" s="179"/>
      <c r="AO677" s="179"/>
      <c r="AP677" s="177"/>
      <c r="AQ677" s="177" t="s">
        <v>274</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265</v>
      </c>
      <c r="AJ682" s="179"/>
      <c r="AK682" s="179"/>
      <c r="AL682" s="177"/>
      <c r="AM682" s="179" t="s">
        <v>337</v>
      </c>
      <c r="AN682" s="179"/>
      <c r="AO682" s="179"/>
      <c r="AP682" s="177"/>
      <c r="AQ682" s="177" t="s">
        <v>274</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265</v>
      </c>
      <c r="AJ687" s="179"/>
      <c r="AK687" s="179"/>
      <c r="AL687" s="177"/>
      <c r="AM687" s="179" t="s">
        <v>337</v>
      </c>
      <c r="AN687" s="179"/>
      <c r="AO687" s="179"/>
      <c r="AP687" s="177"/>
      <c r="AQ687" s="177" t="s">
        <v>274</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265</v>
      </c>
      <c r="AJ692" s="179"/>
      <c r="AK692" s="179"/>
      <c r="AL692" s="177"/>
      <c r="AM692" s="179" t="s">
        <v>337</v>
      </c>
      <c r="AN692" s="179"/>
      <c r="AO692" s="179"/>
      <c r="AP692" s="177"/>
      <c r="AQ692" s="177" t="s">
        <v>274</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8.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hidden="1" customHeight="1" x14ac:dyDescent="0.15">
      <c r="A700" s="651" t="s">
        <v>100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33.75"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483</v>
      </c>
      <c r="AE702" s="624"/>
      <c r="AF702" s="624"/>
      <c r="AG702" s="625" t="s">
        <v>500</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483</v>
      </c>
      <c r="AE703" s="592"/>
      <c r="AF703" s="592"/>
      <c r="AG703" s="586" t="s">
        <v>117</v>
      </c>
      <c r="AH703" s="587"/>
      <c r="AI703" s="587"/>
      <c r="AJ703" s="587"/>
      <c r="AK703" s="587"/>
      <c r="AL703" s="587"/>
      <c r="AM703" s="587"/>
      <c r="AN703" s="587"/>
      <c r="AO703" s="587"/>
      <c r="AP703" s="587"/>
      <c r="AQ703" s="587"/>
      <c r="AR703" s="587"/>
      <c r="AS703" s="587"/>
      <c r="AT703" s="587"/>
      <c r="AU703" s="587"/>
      <c r="AV703" s="587"/>
      <c r="AW703" s="587"/>
      <c r="AX703" s="588"/>
    </row>
    <row r="704" spans="1:50" ht="33.75" customHeight="1" x14ac:dyDescent="0.15">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483</v>
      </c>
      <c r="AE704" s="603"/>
      <c r="AF704" s="603"/>
      <c r="AG704" s="97" t="s">
        <v>10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483</v>
      </c>
      <c r="AE705" s="637"/>
      <c r="AF705" s="637"/>
      <c r="AG705" s="94" t="s">
        <v>509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501</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501</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3.7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448</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9.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483</v>
      </c>
      <c r="AE709" s="592"/>
      <c r="AF709" s="592"/>
      <c r="AG709" s="586" t="s">
        <v>502</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448</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3.7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483</v>
      </c>
      <c r="AE711" s="592"/>
      <c r="AF711" s="592"/>
      <c r="AG711" s="586" t="s">
        <v>503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448</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448</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33.75" customHeight="1" x14ac:dyDescent="0.15">
      <c r="A714" s="108"/>
      <c r="B714" s="109"/>
      <c r="C714" s="611" t="s">
        <v>264</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483</v>
      </c>
      <c r="AE714" s="615"/>
      <c r="AF714" s="616"/>
      <c r="AG714" s="617" t="s">
        <v>260</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88</v>
      </c>
      <c r="B715" s="105"/>
      <c r="C715" s="572" t="s">
        <v>352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483</v>
      </c>
      <c r="AE715" s="576"/>
      <c r="AF715" s="577"/>
      <c r="AG715" s="578" t="s">
        <v>446</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483</v>
      </c>
      <c r="AE716" s="585"/>
      <c r="AF716" s="585"/>
      <c r="AG716" s="586" t="s">
        <v>505</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483</v>
      </c>
      <c r="AE717" s="592"/>
      <c r="AF717" s="592"/>
      <c r="AG717" s="586" t="s">
        <v>504</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448</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448</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226</v>
      </c>
      <c r="D720" s="597"/>
      <c r="E720" s="597"/>
      <c r="F720" s="598"/>
      <c r="G720" s="599" t="s">
        <v>50</v>
      </c>
      <c r="H720" s="597"/>
      <c r="I720" s="597"/>
      <c r="J720" s="597"/>
      <c r="K720" s="597"/>
      <c r="L720" s="597"/>
      <c r="M720" s="597"/>
      <c r="N720" s="599" t="s">
        <v>237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82.5" customHeight="1" x14ac:dyDescent="0.15">
      <c r="A726" s="104" t="s">
        <v>89</v>
      </c>
      <c r="B726" s="110"/>
      <c r="C726" s="488" t="s">
        <v>104</v>
      </c>
      <c r="D726" s="286"/>
      <c r="E726" s="286"/>
      <c r="F726" s="490"/>
      <c r="G726" s="359" t="s">
        <v>510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75" customHeight="1" x14ac:dyDescent="0.15">
      <c r="A727" s="111"/>
      <c r="B727" s="112"/>
      <c r="C727" s="524" t="s">
        <v>108</v>
      </c>
      <c r="D727" s="525"/>
      <c r="E727" s="525"/>
      <c r="F727" s="526"/>
      <c r="G727" s="527" t="s">
        <v>516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512</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33</v>
      </c>
      <c r="B731" s="539"/>
      <c r="C731" s="539"/>
      <c r="D731" s="539"/>
      <c r="E731" s="540"/>
      <c r="F731" s="541" t="s">
        <v>513</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379</v>
      </c>
      <c r="B733" s="543"/>
      <c r="C733" s="543"/>
      <c r="D733" s="543"/>
      <c r="E733" s="544"/>
      <c r="F733" s="541" t="s">
        <v>515</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391</v>
      </c>
      <c r="B737" s="188"/>
      <c r="C737" s="188"/>
      <c r="D737" s="189"/>
      <c r="E737" s="506"/>
      <c r="F737" s="506"/>
      <c r="G737" s="506"/>
      <c r="H737" s="506"/>
      <c r="I737" s="506"/>
      <c r="J737" s="506"/>
      <c r="K737" s="506"/>
      <c r="L737" s="506"/>
      <c r="M737" s="506"/>
      <c r="N737" s="461" t="s">
        <v>191</v>
      </c>
      <c r="O737" s="461"/>
      <c r="P737" s="461"/>
      <c r="Q737" s="461"/>
      <c r="R737" s="506"/>
      <c r="S737" s="506"/>
      <c r="T737" s="506"/>
      <c r="U737" s="506"/>
      <c r="V737" s="506"/>
      <c r="W737" s="506"/>
      <c r="X737" s="506"/>
      <c r="Y737" s="506"/>
      <c r="Z737" s="506"/>
      <c r="AA737" s="461" t="s">
        <v>388</v>
      </c>
      <c r="AB737" s="461"/>
      <c r="AC737" s="461"/>
      <c r="AD737" s="461"/>
      <c r="AE737" s="506"/>
      <c r="AF737" s="506"/>
      <c r="AG737" s="506"/>
      <c r="AH737" s="506"/>
      <c r="AI737" s="506"/>
      <c r="AJ737" s="506"/>
      <c r="AK737" s="506"/>
      <c r="AL737" s="506"/>
      <c r="AM737" s="506"/>
      <c r="AN737" s="461" t="s">
        <v>387</v>
      </c>
      <c r="AO737" s="461"/>
      <c r="AP737" s="461"/>
      <c r="AQ737" s="461"/>
      <c r="AR737" s="507"/>
      <c r="AS737" s="508"/>
      <c r="AT737" s="508"/>
      <c r="AU737" s="508"/>
      <c r="AV737" s="508"/>
      <c r="AW737" s="508"/>
      <c r="AX737" s="509"/>
      <c r="AY737" s="48"/>
      <c r="AZ737" s="48"/>
    </row>
    <row r="738" spans="1:52" ht="24.75" customHeight="1" x14ac:dyDescent="0.15">
      <c r="A738" s="505" t="s">
        <v>145</v>
      </c>
      <c r="B738" s="188"/>
      <c r="C738" s="188"/>
      <c r="D738" s="189"/>
      <c r="E738" s="506"/>
      <c r="F738" s="506"/>
      <c r="G738" s="506"/>
      <c r="H738" s="506"/>
      <c r="I738" s="506"/>
      <c r="J738" s="506"/>
      <c r="K738" s="506"/>
      <c r="L738" s="506"/>
      <c r="M738" s="506"/>
      <c r="N738" s="461" t="s">
        <v>385</v>
      </c>
      <c r="O738" s="461"/>
      <c r="P738" s="461"/>
      <c r="Q738" s="461"/>
      <c r="R738" s="506"/>
      <c r="S738" s="506"/>
      <c r="T738" s="506"/>
      <c r="U738" s="506"/>
      <c r="V738" s="506"/>
      <c r="W738" s="506"/>
      <c r="X738" s="506"/>
      <c r="Y738" s="506"/>
      <c r="Z738" s="506"/>
      <c r="AA738" s="461" t="s">
        <v>163</v>
      </c>
      <c r="AB738" s="461"/>
      <c r="AC738" s="461"/>
      <c r="AD738" s="461"/>
      <c r="AE738" s="506"/>
      <c r="AF738" s="506"/>
      <c r="AG738" s="506"/>
      <c r="AH738" s="506"/>
      <c r="AI738" s="506"/>
      <c r="AJ738" s="506"/>
      <c r="AK738" s="506"/>
      <c r="AL738" s="506"/>
      <c r="AM738" s="506"/>
      <c r="AN738" s="461" t="s">
        <v>151</v>
      </c>
      <c r="AO738" s="461"/>
      <c r="AP738" s="461"/>
      <c r="AQ738" s="461"/>
      <c r="AR738" s="507"/>
      <c r="AS738" s="508"/>
      <c r="AT738" s="508"/>
      <c r="AU738" s="508"/>
      <c r="AV738" s="508"/>
      <c r="AW738" s="508"/>
      <c r="AX738" s="509"/>
    </row>
    <row r="739" spans="1:52" ht="24.75" customHeight="1" x14ac:dyDescent="0.15">
      <c r="A739" s="505" t="s">
        <v>374</v>
      </c>
      <c r="B739" s="188"/>
      <c r="C739" s="188"/>
      <c r="D739" s="189"/>
      <c r="E739" s="506" t="s">
        <v>347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319</v>
      </c>
      <c r="B740" s="516"/>
      <c r="C740" s="516"/>
      <c r="D740" s="517"/>
      <c r="E740" s="518" t="s">
        <v>236</v>
      </c>
      <c r="F740" s="519"/>
      <c r="G740" s="519"/>
      <c r="H740" s="19" t="str">
        <f>IF(E740="","","(")</f>
        <v>(</v>
      </c>
      <c r="I740" s="519"/>
      <c r="J740" s="519"/>
      <c r="K740" s="19" t="str">
        <f>IF(OR(I740="　",I740=""),"","-")</f>
        <v/>
      </c>
      <c r="L740" s="520">
        <v>426</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380</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508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506</v>
      </c>
      <c r="H782" s="496"/>
      <c r="I782" s="496"/>
      <c r="J782" s="496"/>
      <c r="K782" s="497"/>
      <c r="L782" s="498" t="s">
        <v>507</v>
      </c>
      <c r="M782" s="499"/>
      <c r="N782" s="499"/>
      <c r="O782" s="499"/>
      <c r="P782" s="499"/>
      <c r="Q782" s="499"/>
      <c r="R782" s="499"/>
      <c r="S782" s="499"/>
      <c r="T782" s="499"/>
      <c r="U782" s="499"/>
      <c r="V782" s="499"/>
      <c r="W782" s="499"/>
      <c r="X782" s="500"/>
      <c r="Y782" s="501">
        <v>5.5</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5.5</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252</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324</v>
      </c>
      <c r="Z837" s="454"/>
      <c r="AA837" s="454"/>
      <c r="AB837" s="454"/>
      <c r="AC837" s="239" t="s">
        <v>276</v>
      </c>
      <c r="AD837" s="239"/>
      <c r="AE837" s="239"/>
      <c r="AF837" s="239"/>
      <c r="AG837" s="239"/>
      <c r="AH837" s="454" t="s">
        <v>372</v>
      </c>
      <c r="AI837" s="460"/>
      <c r="AJ837" s="460"/>
      <c r="AK837" s="460"/>
      <c r="AL837" s="460" t="s">
        <v>17</v>
      </c>
      <c r="AM837" s="460"/>
      <c r="AN837" s="460"/>
      <c r="AO837" s="415"/>
      <c r="AP837" s="239" t="s">
        <v>327</v>
      </c>
      <c r="AQ837" s="239"/>
      <c r="AR837" s="239"/>
      <c r="AS837" s="239"/>
      <c r="AT837" s="239"/>
      <c r="AU837" s="239"/>
      <c r="AV837" s="239"/>
      <c r="AW837" s="239"/>
      <c r="AX837" s="239"/>
    </row>
    <row r="838" spans="1:50" ht="45" customHeight="1" x14ac:dyDescent="0.15">
      <c r="A838" s="417">
        <v>1</v>
      </c>
      <c r="B838" s="417">
        <v>1</v>
      </c>
      <c r="C838" s="456" t="s">
        <v>492</v>
      </c>
      <c r="D838" s="456"/>
      <c r="E838" s="456"/>
      <c r="F838" s="456"/>
      <c r="G838" s="456"/>
      <c r="H838" s="456"/>
      <c r="I838" s="456"/>
      <c r="J838" s="419">
        <v>4240001010433</v>
      </c>
      <c r="K838" s="419"/>
      <c r="L838" s="419"/>
      <c r="M838" s="419"/>
      <c r="N838" s="419"/>
      <c r="O838" s="419"/>
      <c r="P838" s="420" t="s">
        <v>322</v>
      </c>
      <c r="Q838" s="420"/>
      <c r="R838" s="420"/>
      <c r="S838" s="420"/>
      <c r="T838" s="420"/>
      <c r="U838" s="420"/>
      <c r="V838" s="420"/>
      <c r="W838" s="420"/>
      <c r="X838" s="420"/>
      <c r="Y838" s="421">
        <v>15</v>
      </c>
      <c r="Z838" s="422"/>
      <c r="AA838" s="422"/>
      <c r="AB838" s="423"/>
      <c r="AC838" s="457" t="s">
        <v>377</v>
      </c>
      <c r="AD838" s="458"/>
      <c r="AE838" s="458"/>
      <c r="AF838" s="458"/>
      <c r="AG838" s="458"/>
      <c r="AH838" s="459">
        <v>2</v>
      </c>
      <c r="AI838" s="459"/>
      <c r="AJ838" s="459"/>
      <c r="AK838" s="459"/>
      <c r="AL838" s="426">
        <v>98</v>
      </c>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324</v>
      </c>
      <c r="Z870" s="454"/>
      <c r="AA870" s="454"/>
      <c r="AB870" s="454"/>
      <c r="AC870" s="239" t="s">
        <v>276</v>
      </c>
      <c r="AD870" s="239"/>
      <c r="AE870" s="239"/>
      <c r="AF870" s="239"/>
      <c r="AG870" s="239"/>
      <c r="AH870" s="454" t="s">
        <v>372</v>
      </c>
      <c r="AI870" s="460"/>
      <c r="AJ870" s="460"/>
      <c r="AK870" s="460"/>
      <c r="AL870" s="460" t="s">
        <v>17</v>
      </c>
      <c r="AM870" s="460"/>
      <c r="AN870" s="460"/>
      <c r="AO870" s="415"/>
      <c r="AP870" s="239" t="s">
        <v>327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324</v>
      </c>
      <c r="Z903" s="454"/>
      <c r="AA903" s="454"/>
      <c r="AB903" s="454"/>
      <c r="AC903" s="239" t="s">
        <v>276</v>
      </c>
      <c r="AD903" s="239"/>
      <c r="AE903" s="239"/>
      <c r="AF903" s="239"/>
      <c r="AG903" s="239"/>
      <c r="AH903" s="454" t="s">
        <v>372</v>
      </c>
      <c r="AI903" s="460"/>
      <c r="AJ903" s="460"/>
      <c r="AK903" s="460"/>
      <c r="AL903" s="460" t="s">
        <v>17</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324</v>
      </c>
      <c r="Z936" s="454"/>
      <c r="AA936" s="454"/>
      <c r="AB936" s="454"/>
      <c r="AC936" s="239" t="s">
        <v>276</v>
      </c>
      <c r="AD936" s="239"/>
      <c r="AE936" s="239"/>
      <c r="AF936" s="239"/>
      <c r="AG936" s="239"/>
      <c r="AH936" s="454" t="s">
        <v>372</v>
      </c>
      <c r="AI936" s="460"/>
      <c r="AJ936" s="460"/>
      <c r="AK936" s="460"/>
      <c r="AL936" s="460" t="s">
        <v>17</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324</v>
      </c>
      <c r="Z969" s="454"/>
      <c r="AA969" s="454"/>
      <c r="AB969" s="454"/>
      <c r="AC969" s="239" t="s">
        <v>276</v>
      </c>
      <c r="AD969" s="239"/>
      <c r="AE969" s="239"/>
      <c r="AF969" s="239"/>
      <c r="AG969" s="239"/>
      <c r="AH969" s="454" t="s">
        <v>372</v>
      </c>
      <c r="AI969" s="460"/>
      <c r="AJ969" s="460"/>
      <c r="AK969" s="460"/>
      <c r="AL969" s="460" t="s">
        <v>17</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324</v>
      </c>
      <c r="Z1002" s="454"/>
      <c r="AA1002" s="454"/>
      <c r="AB1002" s="454"/>
      <c r="AC1002" s="239" t="s">
        <v>276</v>
      </c>
      <c r="AD1002" s="239"/>
      <c r="AE1002" s="239"/>
      <c r="AF1002" s="239"/>
      <c r="AG1002" s="239"/>
      <c r="AH1002" s="454" t="s">
        <v>372</v>
      </c>
      <c r="AI1002" s="460"/>
      <c r="AJ1002" s="460"/>
      <c r="AK1002" s="460"/>
      <c r="AL1002" s="460" t="s">
        <v>17</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324</v>
      </c>
      <c r="Z1035" s="454"/>
      <c r="AA1035" s="454"/>
      <c r="AB1035" s="454"/>
      <c r="AC1035" s="239" t="s">
        <v>276</v>
      </c>
      <c r="AD1035" s="239"/>
      <c r="AE1035" s="239"/>
      <c r="AF1035" s="239"/>
      <c r="AG1035" s="239"/>
      <c r="AH1035" s="454" t="s">
        <v>372</v>
      </c>
      <c r="AI1035" s="460"/>
      <c r="AJ1035" s="460"/>
      <c r="AK1035" s="460"/>
      <c r="AL1035" s="460" t="s">
        <v>17</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324</v>
      </c>
      <c r="Z1068" s="454"/>
      <c r="AA1068" s="454"/>
      <c r="AB1068" s="454"/>
      <c r="AC1068" s="239" t="s">
        <v>276</v>
      </c>
      <c r="AD1068" s="239"/>
      <c r="AE1068" s="239"/>
      <c r="AF1068" s="239"/>
      <c r="AG1068" s="239"/>
      <c r="AH1068" s="454" t="s">
        <v>372</v>
      </c>
      <c r="AI1068" s="460"/>
      <c r="AJ1068" s="460"/>
      <c r="AK1068" s="460"/>
      <c r="AL1068" s="460" t="s">
        <v>17</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286</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284</v>
      </c>
      <c r="Z1102" s="239"/>
      <c r="AA1102" s="239"/>
      <c r="AB1102" s="239"/>
      <c r="AC1102" s="239" t="s">
        <v>287</v>
      </c>
      <c r="AD1102" s="239"/>
      <c r="AE1102" s="239"/>
      <c r="AF1102" s="239"/>
      <c r="AG1102" s="239"/>
      <c r="AH1102" s="454" t="s">
        <v>305</v>
      </c>
      <c r="AI1102" s="454"/>
      <c r="AJ1102" s="454"/>
      <c r="AK1102" s="454"/>
      <c r="AL1102" s="454" t="s">
        <v>17</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18</v>
      </c>
      <c r="Q1" s="59" t="s">
        <v>123</v>
      </c>
      <c r="T1" s="49"/>
      <c r="U1" s="65" t="s">
        <v>246</v>
      </c>
      <c r="W1" s="65" t="s">
        <v>245</v>
      </c>
      <c r="Y1" s="65" t="s">
        <v>26</v>
      </c>
      <c r="Z1" s="67"/>
      <c r="AA1" s="65" t="s">
        <v>135</v>
      </c>
      <c r="AB1" s="69"/>
      <c r="AC1" s="65" t="s">
        <v>64</v>
      </c>
      <c r="AD1" s="50"/>
      <c r="AE1" s="65" t="s">
        <v>99</v>
      </c>
      <c r="AF1" s="67"/>
      <c r="AG1" s="71" t="s">
        <v>287</v>
      </c>
      <c r="AI1" s="71" t="s">
        <v>298</v>
      </c>
      <c r="AK1" s="71" t="s">
        <v>306</v>
      </c>
      <c r="AM1" s="74"/>
      <c r="AN1" s="74"/>
      <c r="AP1" s="50" t="s">
        <v>366</v>
      </c>
    </row>
    <row r="2" spans="1:42" ht="13.5" customHeight="1" x14ac:dyDescent="0.15">
      <c r="A2" s="53" t="s">
        <v>137</v>
      </c>
      <c r="B2" s="56"/>
      <c r="C2" s="49" t="str">
        <f t="shared" ref="C2:C24" si="0">IF(B2="","",A2)</f>
        <v/>
      </c>
      <c r="D2" s="49" t="str">
        <f>IF(C2="","",IF(D1&lt;&gt;"",CONCATENATE(D1,"、",C2),C2))</f>
        <v/>
      </c>
      <c r="F2" s="60" t="s">
        <v>120</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483</v>
      </c>
      <c r="R2" s="49" t="str">
        <f t="shared" ref="R2:R8" si="3">IF(Q2="","",P2)</f>
        <v>直接実施</v>
      </c>
      <c r="S2" s="49" t="str">
        <f>IF(R2="","",IF(S1&lt;&gt;"",CONCATENATE(S1,"、",R2),R2))</f>
        <v>直接実施</v>
      </c>
      <c r="T2" s="49"/>
      <c r="U2" s="66" t="s">
        <v>240</v>
      </c>
      <c r="W2" s="66" t="s">
        <v>171</v>
      </c>
      <c r="Y2" s="66" t="s">
        <v>116</v>
      </c>
      <c r="Z2" s="67"/>
      <c r="AA2" s="66" t="s">
        <v>326</v>
      </c>
      <c r="AB2" s="69"/>
      <c r="AC2" s="70" t="s">
        <v>203</v>
      </c>
      <c r="AD2" s="50"/>
      <c r="AE2" s="66" t="s">
        <v>152</v>
      </c>
      <c r="AF2" s="67"/>
      <c r="AG2" s="72" t="s">
        <v>20</v>
      </c>
      <c r="AI2" s="71" t="s">
        <v>394</v>
      </c>
      <c r="AK2" s="71" t="s">
        <v>307</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t="s">
        <v>483</v>
      </c>
      <c r="M3" s="49" t="str">
        <f t="shared" si="2"/>
        <v>文教及び科学振興</v>
      </c>
      <c r="N3" s="49" t="str">
        <f t="shared" ref="N3:N11" si="6">IF(M3="",N2,IF(N2&lt;&gt;"",CONCATENATE(N2,"、",M3),M3))</f>
        <v>文教及び科学振興</v>
      </c>
      <c r="O3" s="49"/>
      <c r="P3" s="60" t="s">
        <v>125</v>
      </c>
      <c r="Q3" s="62" t="s">
        <v>483</v>
      </c>
      <c r="R3" s="49" t="str">
        <f t="shared" si="3"/>
        <v>委託・請負</v>
      </c>
      <c r="S3" s="49" t="str">
        <f t="shared" ref="S3:S8" si="7">IF(R3="",S2,IF(S2&lt;&gt;"",CONCATENATE(S2,"、",R3),R3))</f>
        <v>直接実施、委託・請負</v>
      </c>
      <c r="T3" s="49"/>
      <c r="U3" s="66" t="s">
        <v>396</v>
      </c>
      <c r="W3" s="66" t="s">
        <v>215</v>
      </c>
      <c r="Y3" s="66" t="s">
        <v>118</v>
      </c>
      <c r="Z3" s="67"/>
      <c r="AA3" s="66" t="s">
        <v>460</v>
      </c>
      <c r="AB3" s="69"/>
      <c r="AC3" s="70" t="s">
        <v>194</v>
      </c>
      <c r="AD3" s="50"/>
      <c r="AE3" s="66" t="s">
        <v>249</v>
      </c>
      <c r="AF3" s="67"/>
      <c r="AG3" s="72" t="s">
        <v>328</v>
      </c>
      <c r="AI3" s="71" t="s">
        <v>113</v>
      </c>
      <c r="AK3" s="71" t="str">
        <f t="shared" ref="AK3:AK27" si="8">CHAR(CODE(AK2)+1)</f>
        <v>B</v>
      </c>
      <c r="AM3" s="74"/>
      <c r="AN3" s="74"/>
      <c r="AP3" s="72" t="s">
        <v>328</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文教及び科学振興</v>
      </c>
      <c r="O4" s="49"/>
      <c r="P4" s="60" t="s">
        <v>127</v>
      </c>
      <c r="Q4" s="62"/>
      <c r="R4" s="49" t="str">
        <f t="shared" si="3"/>
        <v/>
      </c>
      <c r="S4" s="49" t="str">
        <f t="shared" si="7"/>
        <v>直接実施、委託・請負</v>
      </c>
      <c r="T4" s="49"/>
      <c r="U4" s="66" t="s">
        <v>159</v>
      </c>
      <c r="W4" s="66" t="s">
        <v>217</v>
      </c>
      <c r="Y4" s="66" t="s">
        <v>8</v>
      </c>
      <c r="Z4" s="67"/>
      <c r="AA4" s="66" t="s">
        <v>107</v>
      </c>
      <c r="AB4" s="69"/>
      <c r="AC4" s="66" t="s">
        <v>177</v>
      </c>
      <c r="AD4" s="50"/>
      <c r="AE4" s="66" t="s">
        <v>207</v>
      </c>
      <c r="AF4" s="67"/>
      <c r="AG4" s="72" t="s">
        <v>185</v>
      </c>
      <c r="AI4" s="71" t="s">
        <v>300</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文教及び科学振興</v>
      </c>
      <c r="O5" s="49"/>
      <c r="P5" s="60" t="s">
        <v>128</v>
      </c>
      <c r="Q5" s="62"/>
      <c r="R5" s="49" t="str">
        <f t="shared" si="3"/>
        <v/>
      </c>
      <c r="S5" s="49" t="str">
        <f t="shared" si="7"/>
        <v>直接実施、委託・請負</v>
      </c>
      <c r="T5" s="49"/>
      <c r="W5" s="66" t="s">
        <v>353</v>
      </c>
      <c r="Y5" s="66" t="s">
        <v>309</v>
      </c>
      <c r="Z5" s="67"/>
      <c r="AA5" s="66" t="s">
        <v>228</v>
      </c>
      <c r="AB5" s="69"/>
      <c r="AC5" s="66" t="s">
        <v>33</v>
      </c>
      <c r="AD5" s="69"/>
      <c r="AE5" s="66" t="s">
        <v>373</v>
      </c>
      <c r="AF5" s="67"/>
      <c r="AG5" s="72" t="s">
        <v>316</v>
      </c>
      <c r="AI5" s="71" t="s">
        <v>344</v>
      </c>
      <c r="AK5" s="71" t="str">
        <f t="shared" si="8"/>
        <v>D</v>
      </c>
      <c r="AP5" s="72" t="s">
        <v>316</v>
      </c>
    </row>
    <row r="6" spans="1:42" ht="13.5" customHeight="1" x14ac:dyDescent="0.15">
      <c r="A6" s="53" t="s">
        <v>143</v>
      </c>
      <c r="B6" s="56" t="s">
        <v>483</v>
      </c>
      <c r="C6" s="49" t="str">
        <f t="shared" si="0"/>
        <v>科学技術・イノベーション</v>
      </c>
      <c r="D6" s="49" t="str">
        <f t="shared" si="4"/>
        <v>科学技術・イノベーション</v>
      </c>
      <c r="F6" s="61" t="s">
        <v>176</v>
      </c>
      <c r="G6" s="62"/>
      <c r="H6" s="49" t="str">
        <f t="shared" si="1"/>
        <v/>
      </c>
      <c r="I6" s="49" t="str">
        <f t="shared" si="5"/>
        <v>一般会計</v>
      </c>
      <c r="K6" s="53" t="s">
        <v>167</v>
      </c>
      <c r="L6" s="56"/>
      <c r="M6" s="49" t="str">
        <f t="shared" si="2"/>
        <v/>
      </c>
      <c r="N6" s="49" t="str">
        <f t="shared" si="6"/>
        <v>文教及び科学振興</v>
      </c>
      <c r="O6" s="49"/>
      <c r="P6" s="60" t="s">
        <v>129</v>
      </c>
      <c r="Q6" s="62"/>
      <c r="R6" s="49" t="str">
        <f t="shared" si="3"/>
        <v/>
      </c>
      <c r="S6" s="49" t="str">
        <f t="shared" si="7"/>
        <v>直接実施、委託・請負</v>
      </c>
      <c r="T6" s="49"/>
      <c r="U6" s="66" t="s">
        <v>383</v>
      </c>
      <c r="W6" s="66" t="s">
        <v>218</v>
      </c>
      <c r="Y6" s="66" t="s">
        <v>404</v>
      </c>
      <c r="Z6" s="67"/>
      <c r="AA6" s="66" t="s">
        <v>279</v>
      </c>
      <c r="AB6" s="69"/>
      <c r="AC6" s="66" t="s">
        <v>204</v>
      </c>
      <c r="AD6" s="69"/>
      <c r="AE6" s="66" t="s">
        <v>379</v>
      </c>
      <c r="AF6" s="67"/>
      <c r="AG6" s="72" t="s">
        <v>377</v>
      </c>
      <c r="AI6" s="71" t="s">
        <v>397</v>
      </c>
      <c r="AK6" s="71" t="str">
        <f t="shared" si="8"/>
        <v>E</v>
      </c>
      <c r="AP6" s="72" t="s">
        <v>377</v>
      </c>
    </row>
    <row r="7" spans="1:42" ht="13.5" customHeight="1" x14ac:dyDescent="0.15">
      <c r="A7" s="53" t="s">
        <v>106</v>
      </c>
      <c r="B7" s="56"/>
      <c r="C7" s="49" t="str">
        <f t="shared" si="0"/>
        <v/>
      </c>
      <c r="D7" s="49" t="str">
        <f t="shared" si="4"/>
        <v>科学技術・イノベーション</v>
      </c>
      <c r="F7" s="61" t="s">
        <v>40</v>
      </c>
      <c r="G7" s="62"/>
      <c r="H7" s="49" t="str">
        <f t="shared" si="1"/>
        <v/>
      </c>
      <c r="I7" s="49" t="str">
        <f t="shared" si="5"/>
        <v>一般会計</v>
      </c>
      <c r="K7" s="53" t="s">
        <v>132</v>
      </c>
      <c r="L7" s="56"/>
      <c r="M7" s="49" t="str">
        <f t="shared" si="2"/>
        <v/>
      </c>
      <c r="N7" s="49" t="str">
        <f t="shared" si="6"/>
        <v>文教及び科学振興</v>
      </c>
      <c r="O7" s="49"/>
      <c r="P7" s="60" t="s">
        <v>130</v>
      </c>
      <c r="Q7" s="62"/>
      <c r="R7" s="49" t="str">
        <f t="shared" si="3"/>
        <v/>
      </c>
      <c r="S7" s="49" t="str">
        <f t="shared" si="7"/>
        <v>直接実施、委託・請負</v>
      </c>
      <c r="T7" s="49"/>
      <c r="U7" s="66" t="s">
        <v>240</v>
      </c>
      <c r="W7" s="66" t="s">
        <v>219</v>
      </c>
      <c r="Y7" s="66" t="s">
        <v>375</v>
      </c>
      <c r="Z7" s="67"/>
      <c r="AA7" s="66" t="s">
        <v>333</v>
      </c>
      <c r="AB7" s="69"/>
      <c r="AC7" s="69"/>
      <c r="AD7" s="69"/>
      <c r="AE7" s="66" t="s">
        <v>204</v>
      </c>
      <c r="AF7" s="67"/>
      <c r="AG7" s="72" t="s">
        <v>356</v>
      </c>
      <c r="AH7" s="75"/>
      <c r="AI7" s="72" t="s">
        <v>263</v>
      </c>
      <c r="AK7" s="71" t="str">
        <f t="shared" si="8"/>
        <v>F</v>
      </c>
      <c r="AP7" s="72" t="s">
        <v>356</v>
      </c>
    </row>
    <row r="8" spans="1:42" ht="13.5" customHeight="1" x14ac:dyDescent="0.15">
      <c r="A8" s="53" t="s">
        <v>60</v>
      </c>
      <c r="B8" s="56"/>
      <c r="C8" s="49" t="str">
        <f t="shared" si="0"/>
        <v/>
      </c>
      <c r="D8" s="49" t="str">
        <f t="shared" si="4"/>
        <v>科学技術・イノベーション</v>
      </c>
      <c r="F8" s="61" t="s">
        <v>178</v>
      </c>
      <c r="G8" s="62"/>
      <c r="H8" s="49" t="str">
        <f t="shared" si="1"/>
        <v/>
      </c>
      <c r="I8" s="49" t="str">
        <f t="shared" si="5"/>
        <v>一般会計</v>
      </c>
      <c r="K8" s="53" t="s">
        <v>168</v>
      </c>
      <c r="L8" s="56"/>
      <c r="M8" s="49" t="str">
        <f t="shared" si="2"/>
        <v/>
      </c>
      <c r="N8" s="49" t="str">
        <f t="shared" si="6"/>
        <v>文教及び科学振興</v>
      </c>
      <c r="O8" s="49"/>
      <c r="P8" s="60" t="s">
        <v>131</v>
      </c>
      <c r="Q8" s="62"/>
      <c r="R8" s="49" t="str">
        <f t="shared" si="3"/>
        <v/>
      </c>
      <c r="S8" s="49" t="str">
        <f t="shared" si="7"/>
        <v>直接実施、委託・請負</v>
      </c>
      <c r="T8" s="49"/>
      <c r="U8" s="66" t="s">
        <v>345</v>
      </c>
      <c r="W8" s="66" t="s">
        <v>221</v>
      </c>
      <c r="Y8" s="66" t="s">
        <v>405</v>
      </c>
      <c r="Z8" s="67"/>
      <c r="AA8" s="66" t="s">
        <v>461</v>
      </c>
      <c r="AB8" s="69"/>
      <c r="AC8" s="69"/>
      <c r="AD8" s="69"/>
      <c r="AE8" s="69"/>
      <c r="AF8" s="67"/>
      <c r="AG8" s="72" t="s">
        <v>223</v>
      </c>
      <c r="AI8" s="71" t="s">
        <v>340</v>
      </c>
      <c r="AK8" s="71" t="str">
        <f t="shared" si="8"/>
        <v>G</v>
      </c>
      <c r="AP8" s="72" t="s">
        <v>223</v>
      </c>
    </row>
    <row r="9" spans="1:42" ht="13.5" customHeight="1" x14ac:dyDescent="0.15">
      <c r="A9" s="53" t="s">
        <v>144</v>
      </c>
      <c r="B9" s="56"/>
      <c r="C9" s="49" t="str">
        <f t="shared" si="0"/>
        <v/>
      </c>
      <c r="D9" s="49" t="str">
        <f t="shared" si="4"/>
        <v>科学技術・イノベーション</v>
      </c>
      <c r="F9" s="61" t="s">
        <v>331</v>
      </c>
      <c r="G9" s="62"/>
      <c r="H9" s="49" t="str">
        <f t="shared" si="1"/>
        <v/>
      </c>
      <c r="I9" s="49" t="str">
        <f t="shared" si="5"/>
        <v>一般会計</v>
      </c>
      <c r="K9" s="53" t="s">
        <v>170</v>
      </c>
      <c r="L9" s="56"/>
      <c r="M9" s="49" t="str">
        <f t="shared" si="2"/>
        <v/>
      </c>
      <c r="N9" s="49" t="str">
        <f t="shared" si="6"/>
        <v>文教及び科学振興</v>
      </c>
      <c r="O9" s="49"/>
      <c r="P9" s="49"/>
      <c r="Q9" s="63"/>
      <c r="T9" s="49"/>
      <c r="U9" s="66" t="s">
        <v>389</v>
      </c>
      <c r="W9" s="66" t="s">
        <v>222</v>
      </c>
      <c r="Y9" s="66" t="s">
        <v>323</v>
      </c>
      <c r="Z9" s="67"/>
      <c r="AA9" s="66" t="s">
        <v>462</v>
      </c>
      <c r="AB9" s="69"/>
      <c r="AC9" s="69"/>
      <c r="AD9" s="69"/>
      <c r="AE9" s="69"/>
      <c r="AF9" s="67"/>
      <c r="AG9" s="72" t="s">
        <v>378</v>
      </c>
      <c r="AI9" s="73"/>
      <c r="AK9" s="71" t="str">
        <f t="shared" si="8"/>
        <v>H</v>
      </c>
      <c r="AP9" s="72" t="s">
        <v>378</v>
      </c>
    </row>
    <row r="10" spans="1:42" ht="13.5" customHeight="1" x14ac:dyDescent="0.15">
      <c r="A10" s="53" t="s">
        <v>241</v>
      </c>
      <c r="B10" s="56" t="s">
        <v>483</v>
      </c>
      <c r="C10" s="49" t="str">
        <f t="shared" si="0"/>
        <v>国土強靱化施策</v>
      </c>
      <c r="D10" s="49" t="str">
        <f t="shared" si="4"/>
        <v>科学技術・イノベーション、国土強靱化施策</v>
      </c>
      <c r="F10" s="61" t="s">
        <v>179</v>
      </c>
      <c r="G10" s="62"/>
      <c r="H10" s="49" t="str">
        <f t="shared" si="1"/>
        <v/>
      </c>
      <c r="I10" s="49" t="str">
        <f t="shared" si="5"/>
        <v>一般会計</v>
      </c>
      <c r="K10" s="53" t="s">
        <v>355</v>
      </c>
      <c r="L10" s="56"/>
      <c r="M10" s="49" t="str">
        <f t="shared" si="2"/>
        <v/>
      </c>
      <c r="N10" s="49" t="str">
        <f t="shared" si="6"/>
        <v>文教及び科学振興</v>
      </c>
      <c r="O10" s="49"/>
      <c r="P10" s="49" t="str">
        <f>S8</f>
        <v>直接実施、委託・請負</v>
      </c>
      <c r="Q10" s="63"/>
      <c r="T10" s="49"/>
      <c r="W10" s="66" t="s">
        <v>224</v>
      </c>
      <c r="Y10" s="66" t="s">
        <v>406</v>
      </c>
      <c r="Z10" s="67"/>
      <c r="AA10" s="66" t="s">
        <v>463</v>
      </c>
      <c r="AB10" s="69"/>
      <c r="AC10" s="69"/>
      <c r="AD10" s="69"/>
      <c r="AE10" s="69"/>
      <c r="AF10" s="67"/>
      <c r="AG10" s="72" t="s">
        <v>370</v>
      </c>
      <c r="AK10" s="71" t="str">
        <f t="shared" si="8"/>
        <v>I</v>
      </c>
      <c r="AP10" s="71" t="s">
        <v>131</v>
      </c>
    </row>
    <row r="11" spans="1:42" ht="13.5" customHeight="1" x14ac:dyDescent="0.15">
      <c r="A11" s="53" t="s">
        <v>147</v>
      </c>
      <c r="B11" s="56"/>
      <c r="C11" s="49" t="str">
        <f t="shared" si="0"/>
        <v/>
      </c>
      <c r="D11" s="49" t="str">
        <f t="shared" si="4"/>
        <v>科学技術・イノベーション、国土強靱化施策</v>
      </c>
      <c r="F11" s="61" t="s">
        <v>180</v>
      </c>
      <c r="G11" s="62"/>
      <c r="H11" s="49" t="str">
        <f t="shared" si="1"/>
        <v/>
      </c>
      <c r="I11" s="49" t="str">
        <f t="shared" si="5"/>
        <v>一般会計</v>
      </c>
      <c r="K11" s="53" t="s">
        <v>172</v>
      </c>
      <c r="L11" s="56"/>
      <c r="M11" s="49" t="str">
        <f t="shared" si="2"/>
        <v/>
      </c>
      <c r="N11" s="49" t="str">
        <f t="shared" si="6"/>
        <v>文教及び科学振興</v>
      </c>
      <c r="O11" s="49"/>
      <c r="P11" s="49"/>
      <c r="Q11" s="63"/>
      <c r="T11" s="49"/>
      <c r="W11" s="66" t="s">
        <v>227</v>
      </c>
      <c r="Y11" s="66" t="s">
        <v>110</v>
      </c>
      <c r="Z11" s="67"/>
      <c r="AA11" s="66" t="s">
        <v>464</v>
      </c>
      <c r="AB11" s="69"/>
      <c r="AC11" s="69"/>
      <c r="AD11" s="69"/>
      <c r="AE11" s="69"/>
      <c r="AF11" s="67"/>
      <c r="AG11" s="71" t="s">
        <v>371</v>
      </c>
      <c r="AK11" s="71" t="str">
        <f t="shared" si="8"/>
        <v>J</v>
      </c>
    </row>
    <row r="12" spans="1:42" ht="13.5" customHeight="1" x14ac:dyDescent="0.15">
      <c r="A12" s="53" t="s">
        <v>149</v>
      </c>
      <c r="B12" s="56"/>
      <c r="C12" s="49" t="str">
        <f t="shared" si="0"/>
        <v/>
      </c>
      <c r="D12" s="49" t="str">
        <f t="shared" si="4"/>
        <v>科学技術・イノベーション、国土強靱化施策</v>
      </c>
      <c r="F12" s="61" t="s">
        <v>58</v>
      </c>
      <c r="G12" s="62"/>
      <c r="H12" s="49" t="str">
        <f t="shared" si="1"/>
        <v/>
      </c>
      <c r="I12" s="49" t="str">
        <f t="shared" si="5"/>
        <v>一般会計</v>
      </c>
      <c r="K12" s="49"/>
      <c r="L12" s="49"/>
      <c r="O12" s="49"/>
      <c r="P12" s="49"/>
      <c r="Q12" s="63"/>
      <c r="T12" s="49"/>
      <c r="W12" s="66" t="s">
        <v>133</v>
      </c>
      <c r="Y12" s="66" t="s">
        <v>409</v>
      </c>
      <c r="Z12" s="67"/>
      <c r="AA12" s="66" t="s">
        <v>465</v>
      </c>
      <c r="AB12" s="69"/>
      <c r="AC12" s="69"/>
      <c r="AD12" s="69"/>
      <c r="AE12" s="69"/>
      <c r="AF12" s="67"/>
      <c r="AG12" s="71" t="s">
        <v>318</v>
      </c>
      <c r="AK12" s="71" t="str">
        <f t="shared" si="8"/>
        <v>K</v>
      </c>
    </row>
    <row r="13" spans="1:42" ht="13.5" customHeight="1" x14ac:dyDescent="0.15">
      <c r="A13" s="53" t="s">
        <v>153</v>
      </c>
      <c r="B13" s="56"/>
      <c r="C13" s="49" t="str">
        <f t="shared" si="0"/>
        <v/>
      </c>
      <c r="D13" s="49" t="str">
        <f t="shared" si="4"/>
        <v>科学技術・イノベーション、国土強靱化施策</v>
      </c>
      <c r="F13" s="61" t="s">
        <v>182</v>
      </c>
      <c r="G13" s="62"/>
      <c r="H13" s="49" t="str">
        <f t="shared" si="1"/>
        <v/>
      </c>
      <c r="I13" s="49" t="str">
        <f t="shared" si="5"/>
        <v>一般会計</v>
      </c>
      <c r="K13" s="49" t="str">
        <f>N11</f>
        <v>文教及び科学振興</v>
      </c>
      <c r="L13" s="49"/>
      <c r="O13" s="49"/>
      <c r="P13" s="49"/>
      <c r="Q13" s="63"/>
      <c r="T13" s="49"/>
      <c r="W13" s="66" t="s">
        <v>229</v>
      </c>
      <c r="Y13" s="66" t="s">
        <v>410</v>
      </c>
      <c r="Z13" s="67"/>
      <c r="AA13" s="66" t="s">
        <v>421</v>
      </c>
      <c r="AB13" s="69"/>
      <c r="AC13" s="69"/>
      <c r="AD13" s="69"/>
      <c r="AE13" s="69"/>
      <c r="AF13" s="67"/>
      <c r="AG13" s="71" t="s">
        <v>131</v>
      </c>
      <c r="AK13" s="71" t="str">
        <f t="shared" si="8"/>
        <v>L</v>
      </c>
    </row>
    <row r="14" spans="1:42" ht="13.5" customHeight="1" x14ac:dyDescent="0.15">
      <c r="A14" s="53" t="s">
        <v>11</v>
      </c>
      <c r="B14" s="56"/>
      <c r="C14" s="49" t="str">
        <f t="shared" si="0"/>
        <v/>
      </c>
      <c r="D14" s="49" t="str">
        <f t="shared" si="4"/>
        <v>科学技術・イノベーション、国土強靱化施策</v>
      </c>
      <c r="F14" s="61" t="s">
        <v>183</v>
      </c>
      <c r="G14" s="62"/>
      <c r="H14" s="49" t="str">
        <f t="shared" si="1"/>
        <v/>
      </c>
      <c r="I14" s="49" t="str">
        <f t="shared" si="5"/>
        <v>一般会計</v>
      </c>
      <c r="K14" s="49"/>
      <c r="L14" s="49"/>
      <c r="O14" s="49"/>
      <c r="P14" s="49"/>
      <c r="Q14" s="63"/>
      <c r="T14" s="49"/>
      <c r="W14" s="66" t="s">
        <v>230</v>
      </c>
      <c r="Y14" s="66" t="s">
        <v>411</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科学技術・イノベーション、国土強靱化施策</v>
      </c>
      <c r="F15" s="61" t="s">
        <v>184</v>
      </c>
      <c r="G15" s="62"/>
      <c r="H15" s="49" t="str">
        <f t="shared" si="1"/>
        <v/>
      </c>
      <c r="I15" s="49" t="str">
        <f t="shared" si="5"/>
        <v>一般会計</v>
      </c>
      <c r="K15" s="49"/>
      <c r="L15" s="49"/>
      <c r="O15" s="49"/>
      <c r="P15" s="49"/>
      <c r="Q15" s="63"/>
      <c r="T15" s="49"/>
      <c r="W15" s="66" t="s">
        <v>231</v>
      </c>
      <c r="Y15" s="66" t="s">
        <v>187</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科学技術・イノベーション、国土強靱化施策</v>
      </c>
      <c r="F16" s="61" t="s">
        <v>188</v>
      </c>
      <c r="G16" s="62"/>
      <c r="H16" s="49" t="str">
        <f t="shared" si="1"/>
        <v/>
      </c>
      <c r="I16" s="49" t="str">
        <f t="shared" si="5"/>
        <v>一般会計</v>
      </c>
      <c r="K16" s="49"/>
      <c r="L16" s="49"/>
      <c r="O16" s="49"/>
      <c r="P16" s="49"/>
      <c r="Q16" s="63"/>
      <c r="T16" s="49"/>
      <c r="W16" s="66" t="s">
        <v>233</v>
      </c>
      <c r="Y16" s="66" t="s">
        <v>92</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科学技術・イノベーション、国土強靱化施策</v>
      </c>
      <c r="F17" s="61" t="s">
        <v>189</v>
      </c>
      <c r="G17" s="62"/>
      <c r="H17" s="49" t="str">
        <f t="shared" si="1"/>
        <v/>
      </c>
      <c r="I17" s="49" t="str">
        <f t="shared" si="5"/>
        <v>一般会計</v>
      </c>
      <c r="K17" s="49"/>
      <c r="L17" s="49"/>
      <c r="O17" s="49"/>
      <c r="P17" s="49"/>
      <c r="Q17" s="63"/>
      <c r="T17" s="49"/>
      <c r="W17" s="66" t="s">
        <v>234</v>
      </c>
      <c r="Y17" s="66" t="s">
        <v>412</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科学技術・イノベーション、国土強靱化施策</v>
      </c>
      <c r="F18" s="61" t="s">
        <v>192</v>
      </c>
      <c r="G18" s="62"/>
      <c r="H18" s="49" t="str">
        <f t="shared" si="1"/>
        <v/>
      </c>
      <c r="I18" s="49" t="str">
        <f t="shared" si="5"/>
        <v>一般会計</v>
      </c>
      <c r="K18" s="49"/>
      <c r="L18" s="49"/>
      <c r="O18" s="49"/>
      <c r="P18" s="49"/>
      <c r="Q18" s="63"/>
      <c r="T18" s="49"/>
      <c r="W18" s="66" t="s">
        <v>24</v>
      </c>
      <c r="Y18" s="66" t="s">
        <v>386</v>
      </c>
      <c r="Z18" s="67"/>
      <c r="AA18" s="66" t="s">
        <v>468</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科学技術・イノベーション、国土強靱化施策</v>
      </c>
      <c r="F19" s="61" t="s">
        <v>193</v>
      </c>
      <c r="G19" s="62"/>
      <c r="H19" s="49" t="str">
        <f t="shared" si="1"/>
        <v/>
      </c>
      <c r="I19" s="49" t="str">
        <f t="shared" si="5"/>
        <v>一般会計</v>
      </c>
      <c r="K19" s="49"/>
      <c r="L19" s="49"/>
      <c r="O19" s="49"/>
      <c r="P19" s="49"/>
      <c r="Q19" s="63"/>
      <c r="T19" s="49"/>
      <c r="W19" s="66" t="s">
        <v>236</v>
      </c>
      <c r="Y19" s="66" t="s">
        <v>296</v>
      </c>
      <c r="Z19" s="67"/>
      <c r="AA19" s="66" t="s">
        <v>469</v>
      </c>
      <c r="AB19" s="69"/>
      <c r="AC19" s="69"/>
      <c r="AD19" s="69"/>
      <c r="AE19" s="69"/>
      <c r="AF19" s="67"/>
      <c r="AK19" s="71" t="str">
        <f t="shared" si="8"/>
        <v>R</v>
      </c>
    </row>
    <row r="20" spans="1:37" ht="13.5" customHeight="1" x14ac:dyDescent="0.15">
      <c r="A20" s="53" t="s">
        <v>272</v>
      </c>
      <c r="B20" s="56"/>
      <c r="C20" s="49" t="str">
        <f t="shared" si="0"/>
        <v/>
      </c>
      <c r="D20" s="49" t="str">
        <f t="shared" si="4"/>
        <v>科学技術・イノベーション、国土強靱化施策</v>
      </c>
      <c r="F20" s="61" t="s">
        <v>22</v>
      </c>
      <c r="G20" s="62"/>
      <c r="H20" s="49" t="str">
        <f t="shared" si="1"/>
        <v/>
      </c>
      <c r="I20" s="49" t="str">
        <f t="shared" si="5"/>
        <v>一般会計</v>
      </c>
      <c r="K20" s="49"/>
      <c r="L20" s="49"/>
      <c r="O20" s="49"/>
      <c r="P20" s="49"/>
      <c r="Q20" s="63"/>
      <c r="T20" s="49"/>
      <c r="W20" s="66" t="s">
        <v>238</v>
      </c>
      <c r="Y20" s="66" t="s">
        <v>235</v>
      </c>
      <c r="Z20" s="67"/>
      <c r="AA20" s="66" t="s">
        <v>470</v>
      </c>
      <c r="AB20" s="69"/>
      <c r="AC20" s="69"/>
      <c r="AD20" s="69"/>
      <c r="AE20" s="69"/>
      <c r="AF20" s="67"/>
      <c r="AK20" s="71" t="str">
        <f t="shared" si="8"/>
        <v>S</v>
      </c>
    </row>
    <row r="21" spans="1:37" ht="13.5" customHeight="1" x14ac:dyDescent="0.15">
      <c r="A21" s="53" t="s">
        <v>338</v>
      </c>
      <c r="B21" s="56"/>
      <c r="C21" s="49" t="str">
        <f t="shared" si="0"/>
        <v/>
      </c>
      <c r="D21" s="49" t="str">
        <f t="shared" si="4"/>
        <v>科学技術・イノベーション、国土強靱化施策</v>
      </c>
      <c r="F21" s="61" t="s">
        <v>195</v>
      </c>
      <c r="G21" s="62"/>
      <c r="H21" s="49" t="str">
        <f t="shared" si="1"/>
        <v/>
      </c>
      <c r="I21" s="49" t="str">
        <f t="shared" si="5"/>
        <v>一般会計</v>
      </c>
      <c r="K21" s="49"/>
      <c r="L21" s="49"/>
      <c r="O21" s="49"/>
      <c r="P21" s="49"/>
      <c r="Q21" s="63"/>
      <c r="T21" s="49"/>
      <c r="W21" s="66" t="s">
        <v>83</v>
      </c>
      <c r="Y21" s="66" t="s">
        <v>290</v>
      </c>
      <c r="Z21" s="67"/>
      <c r="AA21" s="66" t="s">
        <v>471</v>
      </c>
      <c r="AB21" s="69"/>
      <c r="AC21" s="69"/>
      <c r="AD21" s="69"/>
      <c r="AE21" s="69"/>
      <c r="AF21" s="67"/>
      <c r="AK21" s="71" t="str">
        <f t="shared" si="8"/>
        <v>T</v>
      </c>
    </row>
    <row r="22" spans="1:37" ht="13.5" customHeight="1" x14ac:dyDescent="0.15">
      <c r="A22" s="53" t="s">
        <v>339</v>
      </c>
      <c r="B22" s="56"/>
      <c r="C22" s="49" t="str">
        <f t="shared" si="0"/>
        <v/>
      </c>
      <c r="D22" s="49" t="str">
        <f t="shared" si="4"/>
        <v>科学技術・イノベーション、国土強靱化施策</v>
      </c>
      <c r="F22" s="61" t="s">
        <v>121</v>
      </c>
      <c r="G22" s="62"/>
      <c r="H22" s="49" t="str">
        <f t="shared" si="1"/>
        <v/>
      </c>
      <c r="I22" s="49" t="str">
        <f t="shared" si="5"/>
        <v>一般会計</v>
      </c>
      <c r="K22" s="49"/>
      <c r="L22" s="49"/>
      <c r="O22" s="49"/>
      <c r="P22" s="49"/>
      <c r="Q22" s="63"/>
      <c r="T22" s="49"/>
      <c r="W22" s="66" t="s">
        <v>239</v>
      </c>
      <c r="Y22" s="66" t="s">
        <v>413</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科学技術・イノベーション、国土強靱化施策</v>
      </c>
      <c r="F23" s="61" t="s">
        <v>126</v>
      </c>
      <c r="G23" s="62"/>
      <c r="H23" s="49" t="str">
        <f t="shared" si="1"/>
        <v/>
      </c>
      <c r="I23" s="49" t="str">
        <f t="shared" si="5"/>
        <v>一般会計</v>
      </c>
      <c r="K23" s="49"/>
      <c r="L23" s="49"/>
      <c r="O23" s="49"/>
      <c r="P23" s="49"/>
      <c r="Q23" s="63"/>
      <c r="T23" s="49"/>
      <c r="Y23" s="66" t="s">
        <v>414</v>
      </c>
      <c r="Z23" s="67"/>
      <c r="AA23" s="66" t="s">
        <v>472</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科学技術・イノベーション、国土強靱化施策</v>
      </c>
      <c r="F24" s="61" t="s">
        <v>242</v>
      </c>
      <c r="G24" s="62"/>
      <c r="H24" s="49" t="str">
        <f t="shared" si="1"/>
        <v/>
      </c>
      <c r="I24" s="49" t="str">
        <f t="shared" si="5"/>
        <v>一般会計</v>
      </c>
      <c r="K24" s="49"/>
      <c r="L24" s="49"/>
      <c r="O24" s="49"/>
      <c r="P24" s="49"/>
      <c r="Q24" s="63"/>
      <c r="T24" s="49"/>
      <c r="Y24" s="66" t="s">
        <v>415</v>
      </c>
      <c r="Z24" s="67"/>
      <c r="AA24" s="66" t="s">
        <v>473</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416</v>
      </c>
      <c r="Z25" s="67"/>
      <c r="AA25" s="66" t="s">
        <v>474</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417</v>
      </c>
      <c r="Z26" s="67"/>
      <c r="AA26" s="66" t="s">
        <v>475</v>
      </c>
      <c r="AB26" s="69"/>
      <c r="AC26" s="69"/>
      <c r="AD26" s="69"/>
      <c r="AE26" s="69"/>
      <c r="AF26" s="67"/>
      <c r="AK26" s="71" t="str">
        <f t="shared" si="8"/>
        <v>Y</v>
      </c>
    </row>
    <row r="27" spans="1:37" ht="13.5" customHeight="1" x14ac:dyDescent="0.15">
      <c r="A27" s="49" t="str">
        <f>IF(D24="","-",D24)</f>
        <v>科学技術・イノベーション、国土強靱化施策</v>
      </c>
      <c r="B27" s="49"/>
      <c r="F27" s="61" t="s">
        <v>198</v>
      </c>
      <c r="G27" s="62"/>
      <c r="H27" s="49" t="str">
        <f t="shared" si="1"/>
        <v/>
      </c>
      <c r="I27" s="49" t="str">
        <f t="shared" si="5"/>
        <v>一般会計</v>
      </c>
      <c r="K27" s="49"/>
      <c r="L27" s="49"/>
      <c r="O27" s="49"/>
      <c r="P27" s="49"/>
      <c r="Q27" s="63"/>
      <c r="T27" s="49"/>
      <c r="Y27" s="66" t="s">
        <v>418</v>
      </c>
      <c r="Z27" s="67"/>
      <c r="AA27" s="66" t="s">
        <v>250</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407</v>
      </c>
      <c r="Z28" s="67"/>
      <c r="AA28" s="66" t="s">
        <v>476</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350</v>
      </c>
      <c r="Z30" s="67"/>
      <c r="AA30" s="66" t="s">
        <v>478</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一般会計</v>
      </c>
      <c r="K32" s="49"/>
      <c r="L32" s="49"/>
      <c r="O32" s="49"/>
      <c r="P32" s="49"/>
      <c r="Q32" s="63"/>
      <c r="T32" s="49"/>
      <c r="Y32" s="66" t="s">
        <v>262</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334</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422</v>
      </c>
    </row>
    <row r="74" spans="1:32" x14ac:dyDescent="0.15">
      <c r="Y74" s="66" t="s">
        <v>314</v>
      </c>
    </row>
    <row r="75" spans="1:32" x14ac:dyDescent="0.15">
      <c r="Y75" s="66" t="s">
        <v>363</v>
      </c>
    </row>
    <row r="76" spans="1:32" x14ac:dyDescent="0.15">
      <c r="Y76" s="66" t="s">
        <v>445</v>
      </c>
    </row>
    <row r="77" spans="1:32" x14ac:dyDescent="0.15">
      <c r="Y77" s="66" t="s">
        <v>447</v>
      </c>
    </row>
    <row r="78" spans="1:32" x14ac:dyDescent="0.15">
      <c r="Y78" s="66" t="s">
        <v>430</v>
      </c>
    </row>
    <row r="79" spans="1:32" x14ac:dyDescent="0.15">
      <c r="Y79" s="66" t="s">
        <v>449</v>
      </c>
    </row>
    <row r="80" spans="1:32" x14ac:dyDescent="0.15">
      <c r="Y80" s="66" t="s">
        <v>450</v>
      </c>
    </row>
    <row r="81" spans="25:25" x14ac:dyDescent="0.15">
      <c r="Y81" s="66" t="s">
        <v>86</v>
      </c>
    </row>
    <row r="82" spans="25:25" x14ac:dyDescent="0.15">
      <c r="Y82" s="66" t="s">
        <v>329</v>
      </c>
    </row>
    <row r="83" spans="25:25" x14ac:dyDescent="0.15">
      <c r="Y83" s="66" t="s">
        <v>160</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457</v>
      </c>
    </row>
    <row r="91" spans="25:25" x14ac:dyDescent="0.15">
      <c r="Y91" s="66" t="s">
        <v>208</v>
      </c>
    </row>
    <row r="92" spans="25:25" x14ac:dyDescent="0.15">
      <c r="Y92" s="66" t="s">
        <v>425</v>
      </c>
    </row>
    <row r="93" spans="25:25" x14ac:dyDescent="0.15">
      <c r="Y93" s="66" t="s">
        <v>320</v>
      </c>
    </row>
    <row r="94" spans="25:25" x14ac:dyDescent="0.15">
      <c r="Y94" s="66" t="s">
        <v>134</v>
      </c>
    </row>
    <row r="95" spans="25:25" x14ac:dyDescent="0.15">
      <c r="Y95" s="66" t="s">
        <v>341</v>
      </c>
    </row>
    <row r="96" spans="25:25" x14ac:dyDescent="0.15">
      <c r="Y96" s="66" t="s">
        <v>61</v>
      </c>
    </row>
    <row r="97" spans="25:25" x14ac:dyDescent="0.15">
      <c r="Y97" s="66" t="s">
        <v>458</v>
      </c>
    </row>
    <row r="98" spans="25:25" x14ac:dyDescent="0.15">
      <c r="Y98" s="66" t="s">
        <v>459</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2020-09-28T01:52:06Z</cp:lastPrinted>
  <dcterms:created xsi:type="dcterms:W3CDTF">2012-03-13T00:50:25Z</dcterms:created>
  <dcterms:modified xsi:type="dcterms:W3CDTF">2020-09-29T06:59:53Z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2020-05-25T07:10:14Z</vt:filetime>
  </property>
</Properties>
</file>